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Sommer 2025/Eksamensplan/Sønderrborg/"/>
    </mc:Choice>
  </mc:AlternateContent>
  <xr:revisionPtr revIDLastSave="3835" documentId="8_{33788149-4B3F-470F-933F-AFB69FE78505}" xr6:coauthVersionLast="47" xr6:coauthVersionMax="47" xr10:uidLastSave="{07B99AA7-1317-4A0E-A1D4-1781E0F44E3D}"/>
  <workbookProtection workbookAlgorithmName="SHA-512" workbookHashValue="Kiox4/oQnDDsnl2uJ0RldIZOHFLMT0FXwzJ05HjuCM0MRmlKGJNUo9kMyzUGfhuP8yUTZJwsHlywMVm8d1tnDA==" workbookSaltValue="6YYMQ0R0bZAbf1dKa0m+4g==" workbookSpinCount="100000" lockStructure="1"/>
  <bookViews>
    <workbookView xWindow="38280" yWindow="-120" windowWidth="38640" windowHeight="21240" xr2:uid="{E220AF53-0C70-48DB-BC5B-AFA6DCCC3929}"/>
  </bookViews>
  <sheets>
    <sheet name="TEK Exam Schedule S2025 - Sdb." sheetId="5" r:id="rId1"/>
    <sheet name="XPlan" sheetId="4" state="hidden" r:id="rId2"/>
    <sheet name="XPlan_sdb" sheetId="6" state="hidden" r:id="rId3"/>
  </sheets>
  <definedNames>
    <definedName name="_xlnm._FilterDatabase" localSheetId="0" hidden="1">'TEK Exam Schedule S2025 - Sdb.'!$B$14:$L$164</definedName>
    <definedName name="_xlnm._FilterDatabase" localSheetId="1" hidden="1">XPlan!$R$13:$AO$13</definedName>
    <definedName name="_xlnm._FilterDatabase" localSheetId="2" hidden="1">XPlan_sdb!$R$13:$AO$13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3" i="4" l="1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B170" i="4" l="1"/>
  <c r="C170" i="4"/>
  <c r="D170" i="4"/>
  <c r="E170" i="4"/>
  <c r="F170" i="4"/>
  <c r="G170" i="4"/>
  <c r="H170" i="4"/>
  <c r="I170" i="4"/>
  <c r="J170" i="4"/>
  <c r="K170" i="4"/>
  <c r="L170" i="4"/>
  <c r="M170" i="4"/>
  <c r="N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B167" i="4"/>
  <c r="B168" i="4"/>
  <c r="B169" i="4"/>
  <c r="C167" i="4"/>
  <c r="C168" i="4"/>
  <c r="C169" i="4"/>
  <c r="D167" i="4"/>
  <c r="D168" i="4"/>
  <c r="D169" i="4"/>
  <c r="E167" i="4"/>
  <c r="E168" i="4"/>
  <c r="E169" i="4"/>
  <c r="F167" i="4"/>
  <c r="F168" i="4"/>
  <c r="F169" i="4"/>
  <c r="G167" i="4"/>
  <c r="G168" i="4"/>
  <c r="G169" i="4"/>
  <c r="H167" i="4"/>
  <c r="H168" i="4"/>
  <c r="H169" i="4"/>
  <c r="I167" i="4"/>
  <c r="I168" i="4"/>
  <c r="I169" i="4"/>
  <c r="J167" i="4"/>
  <c r="J168" i="4"/>
  <c r="J169" i="4"/>
  <c r="K167" i="4"/>
  <c r="K168" i="4"/>
  <c r="K169" i="4"/>
  <c r="M167" i="4"/>
  <c r="M168" i="4"/>
  <c r="M169" i="4"/>
  <c r="N167" i="4"/>
  <c r="N168" i="4"/>
  <c r="N169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C165" i="4"/>
  <c r="D165" i="4"/>
  <c r="E165" i="4"/>
  <c r="F165" i="4"/>
  <c r="G165" i="4"/>
  <c r="I165" i="4"/>
  <c r="K165" i="4"/>
  <c r="M165" i="4"/>
  <c r="N165" i="4"/>
  <c r="C166" i="4"/>
  <c r="D166" i="4"/>
  <c r="E166" i="4"/>
  <c r="F166" i="4"/>
  <c r="G166" i="4"/>
  <c r="I166" i="4"/>
  <c r="K166" i="4"/>
  <c r="M166" i="4"/>
  <c r="N166" i="4"/>
  <c r="N169" i="6"/>
  <c r="L169" i="6"/>
  <c r="K169" i="6"/>
  <c r="J169" i="6"/>
  <c r="I169" i="6"/>
  <c r="H169" i="6"/>
  <c r="G169" i="6"/>
  <c r="E169" i="6"/>
  <c r="D169" i="6"/>
  <c r="C169" i="6"/>
  <c r="B169" i="6"/>
  <c r="N168" i="6"/>
  <c r="L168" i="6"/>
  <c r="K168" i="6"/>
  <c r="J168" i="6"/>
  <c r="I168" i="6"/>
  <c r="H168" i="6"/>
  <c r="G168" i="6"/>
  <c r="E168" i="6"/>
  <c r="D168" i="6"/>
  <c r="C168" i="6"/>
  <c r="B168" i="6"/>
  <c r="N167" i="6"/>
  <c r="L167" i="6"/>
  <c r="K167" i="6"/>
  <c r="J167" i="6"/>
  <c r="I167" i="6"/>
  <c r="H167" i="6"/>
  <c r="G167" i="6"/>
  <c r="E167" i="6"/>
  <c r="D167" i="6"/>
  <c r="C167" i="6"/>
  <c r="B167" i="6"/>
  <c r="N166" i="6"/>
  <c r="L166" i="6"/>
  <c r="K166" i="6"/>
  <c r="J166" i="6"/>
  <c r="I166" i="6"/>
  <c r="H166" i="6"/>
  <c r="G166" i="6"/>
  <c r="E166" i="6"/>
  <c r="D166" i="6"/>
  <c r="C166" i="6"/>
  <c r="B166" i="6"/>
  <c r="N165" i="6"/>
  <c r="L165" i="6"/>
  <c r="K165" i="6"/>
  <c r="J165" i="6"/>
  <c r="I165" i="6"/>
  <c r="H165" i="6"/>
  <c r="G165" i="6"/>
  <c r="E165" i="6"/>
  <c r="D165" i="6"/>
  <c r="C165" i="6"/>
  <c r="B165" i="6"/>
  <c r="N164" i="6"/>
  <c r="L164" i="6"/>
  <c r="K164" i="6"/>
  <c r="J164" i="6"/>
  <c r="I164" i="6"/>
  <c r="H164" i="6"/>
  <c r="G164" i="6"/>
  <c r="E164" i="6"/>
  <c r="D164" i="6"/>
  <c r="C164" i="6"/>
  <c r="B164" i="6"/>
  <c r="F14" i="4" l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B114" i="6" l="1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L113" i="6" l="1"/>
  <c r="K113" i="6"/>
  <c r="J113" i="6"/>
  <c r="I113" i="6"/>
  <c r="H113" i="6"/>
  <c r="G113" i="6"/>
  <c r="E113" i="6"/>
  <c r="D113" i="6"/>
  <c r="C113" i="6"/>
  <c r="B113" i="6"/>
  <c r="L112" i="6"/>
  <c r="K112" i="6"/>
  <c r="J112" i="6"/>
  <c r="I112" i="6"/>
  <c r="H112" i="6"/>
  <c r="G112" i="6"/>
  <c r="E112" i="6"/>
  <c r="D112" i="6"/>
  <c r="C112" i="6"/>
  <c r="B112" i="6"/>
  <c r="L111" i="6"/>
  <c r="K111" i="6"/>
  <c r="J111" i="6"/>
  <c r="I111" i="6"/>
  <c r="H111" i="6"/>
  <c r="G111" i="6"/>
  <c r="E111" i="6"/>
  <c r="D111" i="6"/>
  <c r="C111" i="6"/>
  <c r="B111" i="6"/>
  <c r="L110" i="6"/>
  <c r="K110" i="6"/>
  <c r="J110" i="6"/>
  <c r="I110" i="6"/>
  <c r="H110" i="6"/>
  <c r="G110" i="6"/>
  <c r="E110" i="6"/>
  <c r="D110" i="6"/>
  <c r="C110" i="6"/>
  <c r="B110" i="6"/>
  <c r="L109" i="6"/>
  <c r="K109" i="6"/>
  <c r="J109" i="6"/>
  <c r="I109" i="6"/>
  <c r="H109" i="6"/>
  <c r="G109" i="6"/>
  <c r="E109" i="6"/>
  <c r="D109" i="6"/>
  <c r="C109" i="6"/>
  <c r="B109" i="6"/>
  <c r="L108" i="6"/>
  <c r="K108" i="6"/>
  <c r="J108" i="6"/>
  <c r="I108" i="6"/>
  <c r="H108" i="6"/>
  <c r="G108" i="6"/>
  <c r="E108" i="6"/>
  <c r="D108" i="6"/>
  <c r="C108" i="6"/>
  <c r="B108" i="6"/>
  <c r="L107" i="6"/>
  <c r="K107" i="6"/>
  <c r="J107" i="6"/>
  <c r="I107" i="6"/>
  <c r="H107" i="6"/>
  <c r="G107" i="6"/>
  <c r="E107" i="6"/>
  <c r="D107" i="6"/>
  <c r="C107" i="6"/>
  <c r="B107" i="6"/>
  <c r="L106" i="6"/>
  <c r="K106" i="6"/>
  <c r="J106" i="6"/>
  <c r="I106" i="6"/>
  <c r="H106" i="6"/>
  <c r="G106" i="6"/>
  <c r="E106" i="6"/>
  <c r="D106" i="6"/>
  <c r="C106" i="6"/>
  <c r="B106" i="6"/>
  <c r="L105" i="6"/>
  <c r="K105" i="6"/>
  <c r="J105" i="6"/>
  <c r="I105" i="6"/>
  <c r="H105" i="6"/>
  <c r="G105" i="6"/>
  <c r="E105" i="6"/>
  <c r="D105" i="6"/>
  <c r="C105" i="6"/>
  <c r="B105" i="6"/>
  <c r="L104" i="6"/>
  <c r="K104" i="6"/>
  <c r="J104" i="6"/>
  <c r="I104" i="6"/>
  <c r="H104" i="6"/>
  <c r="G104" i="6"/>
  <c r="E104" i="6"/>
  <c r="D104" i="6"/>
  <c r="C104" i="6"/>
  <c r="B104" i="6"/>
  <c r="L103" i="6"/>
  <c r="K103" i="6"/>
  <c r="J103" i="6"/>
  <c r="I103" i="6"/>
  <c r="H103" i="6"/>
  <c r="G103" i="6"/>
  <c r="E103" i="6"/>
  <c r="D103" i="6"/>
  <c r="C103" i="6"/>
  <c r="B103" i="6"/>
  <c r="L102" i="6"/>
  <c r="K102" i="6"/>
  <c r="J102" i="6"/>
  <c r="I102" i="6"/>
  <c r="H102" i="6"/>
  <c r="G102" i="6"/>
  <c r="E102" i="6"/>
  <c r="D102" i="6"/>
  <c r="C102" i="6"/>
  <c r="B102" i="6"/>
  <c r="L101" i="6"/>
  <c r="K101" i="6"/>
  <c r="J101" i="6"/>
  <c r="I101" i="6"/>
  <c r="H101" i="6"/>
  <c r="G101" i="6"/>
  <c r="E101" i="6"/>
  <c r="D101" i="6"/>
  <c r="C101" i="6"/>
  <c r="B101" i="6"/>
  <c r="L100" i="6"/>
  <c r="K100" i="6"/>
  <c r="J100" i="6"/>
  <c r="I100" i="6"/>
  <c r="H100" i="6"/>
  <c r="G100" i="6"/>
  <c r="E100" i="6"/>
  <c r="D100" i="6"/>
  <c r="C100" i="6"/>
  <c r="B100" i="6"/>
  <c r="L99" i="6"/>
  <c r="K99" i="6"/>
  <c r="J99" i="6"/>
  <c r="I99" i="6"/>
  <c r="H99" i="6"/>
  <c r="G99" i="6"/>
  <c r="E99" i="6"/>
  <c r="D99" i="6"/>
  <c r="C99" i="6"/>
  <c r="B99" i="6"/>
  <c r="L98" i="6"/>
  <c r="K98" i="6"/>
  <c r="J98" i="6"/>
  <c r="I98" i="6"/>
  <c r="H98" i="6"/>
  <c r="G98" i="6"/>
  <c r="E98" i="6"/>
  <c r="D98" i="6"/>
  <c r="C98" i="6"/>
  <c r="B98" i="6"/>
  <c r="L97" i="6"/>
  <c r="K97" i="6"/>
  <c r="J97" i="6"/>
  <c r="I97" i="6"/>
  <c r="H97" i="6"/>
  <c r="G97" i="6"/>
  <c r="E97" i="6"/>
  <c r="D97" i="6"/>
  <c r="C97" i="6"/>
  <c r="B97" i="6"/>
  <c r="L96" i="6"/>
  <c r="K96" i="6"/>
  <c r="J96" i="6"/>
  <c r="I96" i="6"/>
  <c r="H96" i="6"/>
  <c r="G96" i="6"/>
  <c r="E96" i="6"/>
  <c r="D96" i="6"/>
  <c r="C96" i="6"/>
  <c r="B96" i="6"/>
  <c r="L95" i="6"/>
  <c r="K95" i="6"/>
  <c r="J95" i="6"/>
  <c r="I95" i="6"/>
  <c r="H95" i="6"/>
  <c r="G95" i="6"/>
  <c r="E95" i="6"/>
  <c r="D95" i="6"/>
  <c r="C95" i="6"/>
  <c r="B95" i="6"/>
  <c r="L94" i="6"/>
  <c r="K94" i="6"/>
  <c r="J94" i="6"/>
  <c r="I94" i="6"/>
  <c r="H94" i="6"/>
  <c r="G94" i="6"/>
  <c r="E94" i="6"/>
  <c r="D94" i="6"/>
  <c r="C94" i="6"/>
  <c r="B94" i="6"/>
  <c r="L93" i="6"/>
  <c r="K93" i="6"/>
  <c r="J93" i="6"/>
  <c r="I93" i="6"/>
  <c r="H93" i="6"/>
  <c r="G93" i="6"/>
  <c r="E93" i="6"/>
  <c r="D93" i="6"/>
  <c r="C93" i="6"/>
  <c r="B93" i="6"/>
  <c r="L92" i="6"/>
  <c r="K92" i="6"/>
  <c r="J92" i="6"/>
  <c r="I92" i="6"/>
  <c r="H92" i="6"/>
  <c r="G92" i="6"/>
  <c r="E92" i="6"/>
  <c r="D92" i="6"/>
  <c r="C92" i="6"/>
  <c r="B92" i="6"/>
  <c r="L91" i="6"/>
  <c r="K91" i="6"/>
  <c r="J91" i="6"/>
  <c r="I91" i="6"/>
  <c r="H91" i="6"/>
  <c r="G91" i="6"/>
  <c r="E91" i="6"/>
  <c r="D91" i="6"/>
  <c r="C91" i="6"/>
  <c r="B91" i="6"/>
  <c r="L90" i="6"/>
  <c r="K90" i="6"/>
  <c r="J90" i="6"/>
  <c r="I90" i="6"/>
  <c r="H90" i="6"/>
  <c r="G90" i="6"/>
  <c r="E90" i="6"/>
  <c r="D90" i="6"/>
  <c r="C90" i="6"/>
  <c r="B90" i="6"/>
  <c r="L89" i="6"/>
  <c r="K89" i="6"/>
  <c r="J89" i="6"/>
  <c r="I89" i="6"/>
  <c r="H89" i="6"/>
  <c r="G89" i="6"/>
  <c r="E89" i="6"/>
  <c r="D89" i="6"/>
  <c r="C89" i="6"/>
  <c r="B89" i="6"/>
  <c r="L88" i="6"/>
  <c r="K88" i="6"/>
  <c r="J88" i="6"/>
  <c r="I88" i="6"/>
  <c r="H88" i="6"/>
  <c r="G88" i="6"/>
  <c r="E88" i="6"/>
  <c r="D88" i="6"/>
  <c r="C88" i="6"/>
  <c r="B88" i="6"/>
  <c r="L87" i="6"/>
  <c r="K87" i="6"/>
  <c r="J87" i="6"/>
  <c r="I87" i="6"/>
  <c r="H87" i="6"/>
  <c r="G87" i="6"/>
  <c r="E87" i="6"/>
  <c r="D87" i="6"/>
  <c r="C87" i="6"/>
  <c r="B87" i="6"/>
  <c r="L86" i="6"/>
  <c r="K86" i="6"/>
  <c r="J86" i="6"/>
  <c r="I86" i="6"/>
  <c r="H86" i="6"/>
  <c r="G86" i="6"/>
  <c r="E86" i="6"/>
  <c r="D86" i="6"/>
  <c r="C86" i="6"/>
  <c r="B86" i="6"/>
  <c r="L85" i="6"/>
  <c r="K85" i="6"/>
  <c r="J85" i="6"/>
  <c r="I85" i="6"/>
  <c r="H85" i="6"/>
  <c r="G85" i="6"/>
  <c r="E85" i="6"/>
  <c r="D85" i="6"/>
  <c r="C85" i="6"/>
  <c r="B85" i="6"/>
  <c r="L84" i="6"/>
  <c r="K84" i="6"/>
  <c r="J84" i="6"/>
  <c r="I84" i="6"/>
  <c r="H84" i="6"/>
  <c r="G84" i="6"/>
  <c r="E84" i="6"/>
  <c r="D84" i="6"/>
  <c r="C84" i="6"/>
  <c r="B84" i="6"/>
  <c r="L83" i="6"/>
  <c r="K83" i="6"/>
  <c r="J83" i="6"/>
  <c r="I83" i="6"/>
  <c r="H83" i="6"/>
  <c r="G83" i="6"/>
  <c r="E83" i="6"/>
  <c r="D83" i="6"/>
  <c r="C83" i="6"/>
  <c r="B83" i="6"/>
  <c r="L82" i="6"/>
  <c r="K82" i="6"/>
  <c r="J82" i="6"/>
  <c r="I82" i="6"/>
  <c r="H82" i="6"/>
  <c r="G82" i="6"/>
  <c r="E82" i="6"/>
  <c r="D82" i="6"/>
  <c r="C82" i="6"/>
  <c r="B82" i="6"/>
  <c r="L81" i="6"/>
  <c r="K81" i="6"/>
  <c r="J81" i="6"/>
  <c r="I81" i="6"/>
  <c r="H81" i="6"/>
  <c r="G81" i="6"/>
  <c r="E81" i="6"/>
  <c r="D81" i="6"/>
  <c r="C81" i="6"/>
  <c r="B81" i="6"/>
  <c r="L80" i="6"/>
  <c r="K80" i="6"/>
  <c r="J80" i="6"/>
  <c r="I80" i="6"/>
  <c r="H80" i="6"/>
  <c r="G80" i="6"/>
  <c r="E80" i="6"/>
  <c r="D80" i="6"/>
  <c r="C80" i="6"/>
  <c r="B80" i="6"/>
  <c r="L79" i="6"/>
  <c r="K79" i="6"/>
  <c r="J79" i="6"/>
  <c r="I79" i="6"/>
  <c r="H79" i="6"/>
  <c r="G79" i="6"/>
  <c r="E79" i="6"/>
  <c r="D79" i="6"/>
  <c r="C79" i="6"/>
  <c r="B79" i="6"/>
  <c r="L78" i="6"/>
  <c r="K78" i="6"/>
  <c r="J78" i="6"/>
  <c r="I78" i="6"/>
  <c r="H78" i="6"/>
  <c r="G78" i="6"/>
  <c r="E78" i="6"/>
  <c r="D78" i="6"/>
  <c r="C78" i="6"/>
  <c r="B78" i="6"/>
  <c r="L77" i="6"/>
  <c r="K77" i="6"/>
  <c r="J77" i="6"/>
  <c r="I77" i="6"/>
  <c r="H77" i="6"/>
  <c r="G77" i="6"/>
  <c r="E77" i="6"/>
  <c r="D77" i="6"/>
  <c r="C77" i="6"/>
  <c r="B77" i="6"/>
  <c r="L76" i="6"/>
  <c r="K76" i="6"/>
  <c r="J76" i="6"/>
  <c r="I76" i="6"/>
  <c r="H76" i="6"/>
  <c r="G76" i="6"/>
  <c r="E76" i="6"/>
  <c r="D76" i="6"/>
  <c r="C76" i="6"/>
  <c r="B76" i="6"/>
  <c r="L75" i="6"/>
  <c r="K75" i="6"/>
  <c r="J75" i="6"/>
  <c r="I75" i="6"/>
  <c r="H75" i="6"/>
  <c r="G75" i="6"/>
  <c r="E75" i="6"/>
  <c r="D75" i="6"/>
  <c r="C75" i="6"/>
  <c r="B75" i="6"/>
  <c r="L74" i="6"/>
  <c r="K74" i="6"/>
  <c r="J74" i="6"/>
  <c r="I74" i="6"/>
  <c r="H74" i="6"/>
  <c r="G74" i="6"/>
  <c r="E74" i="6"/>
  <c r="D74" i="6"/>
  <c r="C74" i="6"/>
  <c r="B74" i="6"/>
  <c r="L73" i="6"/>
  <c r="K73" i="6"/>
  <c r="J73" i="6"/>
  <c r="I73" i="6"/>
  <c r="H73" i="6"/>
  <c r="G73" i="6"/>
  <c r="E73" i="6"/>
  <c r="D73" i="6"/>
  <c r="C73" i="6"/>
  <c r="B73" i="6"/>
  <c r="L72" i="6"/>
  <c r="K72" i="6"/>
  <c r="J72" i="6"/>
  <c r="I72" i="6"/>
  <c r="H72" i="6"/>
  <c r="G72" i="6"/>
  <c r="E72" i="6"/>
  <c r="D72" i="6"/>
  <c r="C72" i="6"/>
  <c r="B72" i="6"/>
  <c r="L71" i="6"/>
  <c r="K71" i="6"/>
  <c r="J71" i="6"/>
  <c r="I71" i="6"/>
  <c r="H71" i="6"/>
  <c r="G71" i="6"/>
  <c r="E71" i="6"/>
  <c r="D71" i="6"/>
  <c r="C71" i="6"/>
  <c r="B71" i="6"/>
  <c r="L70" i="6"/>
  <c r="K70" i="6"/>
  <c r="J70" i="6"/>
  <c r="I70" i="6"/>
  <c r="H70" i="6"/>
  <c r="G70" i="6"/>
  <c r="E70" i="6"/>
  <c r="D70" i="6"/>
  <c r="C70" i="6"/>
  <c r="B70" i="6"/>
  <c r="L69" i="6"/>
  <c r="K69" i="6"/>
  <c r="J69" i="6"/>
  <c r="I69" i="6"/>
  <c r="H69" i="6"/>
  <c r="G69" i="6"/>
  <c r="E69" i="6"/>
  <c r="D69" i="6"/>
  <c r="C69" i="6"/>
  <c r="B69" i="6"/>
  <c r="L68" i="6"/>
  <c r="K68" i="6"/>
  <c r="J68" i="6"/>
  <c r="I68" i="6"/>
  <c r="H68" i="6"/>
  <c r="G68" i="6"/>
  <c r="E68" i="6"/>
  <c r="D68" i="6"/>
  <c r="C68" i="6"/>
  <c r="B68" i="6"/>
  <c r="L67" i="6"/>
  <c r="K67" i="6"/>
  <c r="J67" i="6"/>
  <c r="I67" i="6"/>
  <c r="H67" i="6"/>
  <c r="G67" i="6"/>
  <c r="E67" i="6"/>
  <c r="D67" i="6"/>
  <c r="C67" i="6"/>
  <c r="B67" i="6"/>
  <c r="L66" i="6"/>
  <c r="K66" i="6"/>
  <c r="J66" i="6"/>
  <c r="I66" i="6"/>
  <c r="H66" i="6"/>
  <c r="G66" i="6"/>
  <c r="E66" i="6"/>
  <c r="D66" i="6"/>
  <c r="C66" i="6"/>
  <c r="B66" i="6"/>
  <c r="L65" i="6"/>
  <c r="K65" i="6"/>
  <c r="J65" i="6"/>
  <c r="I65" i="6"/>
  <c r="H65" i="6"/>
  <c r="G65" i="6"/>
  <c r="E65" i="6"/>
  <c r="D65" i="6"/>
  <c r="C65" i="6"/>
  <c r="B65" i="6"/>
  <c r="L64" i="6"/>
  <c r="K64" i="6"/>
  <c r="J64" i="6"/>
  <c r="I64" i="6"/>
  <c r="H64" i="6"/>
  <c r="G64" i="6"/>
  <c r="E64" i="6"/>
  <c r="D64" i="6"/>
  <c r="C64" i="6"/>
  <c r="B64" i="6"/>
  <c r="L63" i="6"/>
  <c r="K63" i="6"/>
  <c r="J63" i="6"/>
  <c r="I63" i="6"/>
  <c r="H63" i="6"/>
  <c r="G63" i="6"/>
  <c r="E63" i="6"/>
  <c r="D63" i="6"/>
  <c r="C63" i="6"/>
  <c r="B63" i="6"/>
  <c r="L62" i="6"/>
  <c r="K62" i="6"/>
  <c r="J62" i="6"/>
  <c r="I62" i="6"/>
  <c r="H62" i="6"/>
  <c r="G62" i="6"/>
  <c r="E62" i="6"/>
  <c r="D62" i="6"/>
  <c r="C62" i="6"/>
  <c r="B62" i="6"/>
  <c r="L61" i="6"/>
  <c r="K61" i="6"/>
  <c r="J61" i="6"/>
  <c r="I61" i="6"/>
  <c r="H61" i="6"/>
  <c r="G61" i="6"/>
  <c r="E61" i="6"/>
  <c r="D61" i="6"/>
  <c r="C61" i="6"/>
  <c r="B61" i="6"/>
  <c r="L60" i="6"/>
  <c r="K60" i="6"/>
  <c r="J60" i="6"/>
  <c r="I60" i="6"/>
  <c r="H60" i="6"/>
  <c r="G60" i="6"/>
  <c r="E60" i="6"/>
  <c r="D60" i="6"/>
  <c r="C60" i="6"/>
  <c r="B60" i="6"/>
  <c r="L59" i="6"/>
  <c r="K59" i="6"/>
  <c r="J59" i="6"/>
  <c r="I59" i="6"/>
  <c r="H59" i="6"/>
  <c r="G59" i="6"/>
  <c r="E59" i="6"/>
  <c r="D59" i="6"/>
  <c r="C59" i="6"/>
  <c r="B59" i="6"/>
  <c r="L58" i="6"/>
  <c r="K58" i="6"/>
  <c r="J58" i="6"/>
  <c r="I58" i="6"/>
  <c r="H58" i="6"/>
  <c r="G58" i="6"/>
  <c r="E58" i="6"/>
  <c r="D58" i="6"/>
  <c r="C58" i="6"/>
  <c r="B58" i="6"/>
  <c r="L57" i="6"/>
  <c r="K57" i="6"/>
  <c r="J57" i="6"/>
  <c r="I57" i="6"/>
  <c r="H57" i="6"/>
  <c r="G57" i="6"/>
  <c r="E57" i="6"/>
  <c r="D57" i="6"/>
  <c r="C57" i="6"/>
  <c r="B57" i="6"/>
  <c r="L56" i="6"/>
  <c r="K56" i="6"/>
  <c r="J56" i="6"/>
  <c r="I56" i="6"/>
  <c r="H56" i="6"/>
  <c r="G56" i="6"/>
  <c r="E56" i="6"/>
  <c r="D56" i="6"/>
  <c r="C56" i="6"/>
  <c r="B56" i="6"/>
  <c r="L55" i="6"/>
  <c r="K55" i="6"/>
  <c r="J55" i="6"/>
  <c r="I55" i="6"/>
  <c r="H55" i="6"/>
  <c r="G55" i="6"/>
  <c r="E55" i="6"/>
  <c r="D55" i="6"/>
  <c r="C55" i="6"/>
  <c r="B55" i="6"/>
  <c r="L54" i="6"/>
  <c r="K54" i="6"/>
  <c r="J54" i="6"/>
  <c r="I54" i="6"/>
  <c r="H54" i="6"/>
  <c r="G54" i="6"/>
  <c r="E54" i="6"/>
  <c r="D54" i="6"/>
  <c r="C54" i="6"/>
  <c r="B54" i="6"/>
  <c r="L53" i="6"/>
  <c r="K53" i="6"/>
  <c r="J53" i="6"/>
  <c r="I53" i="6"/>
  <c r="H53" i="6"/>
  <c r="G53" i="6"/>
  <c r="E53" i="6"/>
  <c r="D53" i="6"/>
  <c r="C53" i="6"/>
  <c r="B53" i="6"/>
  <c r="L52" i="6"/>
  <c r="K52" i="6"/>
  <c r="J52" i="6"/>
  <c r="I52" i="6"/>
  <c r="H52" i="6"/>
  <c r="G52" i="6"/>
  <c r="E52" i="6"/>
  <c r="D52" i="6"/>
  <c r="C52" i="6"/>
  <c r="B52" i="6"/>
  <c r="L51" i="6"/>
  <c r="K51" i="6"/>
  <c r="J51" i="6"/>
  <c r="I51" i="6"/>
  <c r="H51" i="6"/>
  <c r="G51" i="6"/>
  <c r="E51" i="6"/>
  <c r="D51" i="6"/>
  <c r="C51" i="6"/>
  <c r="B51" i="6"/>
  <c r="L50" i="6"/>
  <c r="K50" i="6"/>
  <c r="J50" i="6"/>
  <c r="I50" i="6"/>
  <c r="H50" i="6"/>
  <c r="G50" i="6"/>
  <c r="E50" i="6"/>
  <c r="D50" i="6"/>
  <c r="C50" i="6"/>
  <c r="B50" i="6"/>
  <c r="L49" i="6"/>
  <c r="K49" i="6"/>
  <c r="J49" i="6"/>
  <c r="I49" i="6"/>
  <c r="H49" i="6"/>
  <c r="G49" i="6"/>
  <c r="E49" i="6"/>
  <c r="D49" i="6"/>
  <c r="C49" i="6"/>
  <c r="B49" i="6"/>
  <c r="L48" i="6"/>
  <c r="K48" i="6"/>
  <c r="J48" i="6"/>
  <c r="I48" i="6"/>
  <c r="H48" i="6"/>
  <c r="G48" i="6"/>
  <c r="E48" i="6"/>
  <c r="D48" i="6"/>
  <c r="C48" i="6"/>
  <c r="B48" i="6"/>
  <c r="L47" i="6"/>
  <c r="K47" i="6"/>
  <c r="J47" i="6"/>
  <c r="I47" i="6"/>
  <c r="H47" i="6"/>
  <c r="G47" i="6"/>
  <c r="E47" i="6"/>
  <c r="D47" i="6"/>
  <c r="C47" i="6"/>
  <c r="B47" i="6"/>
  <c r="L46" i="6"/>
  <c r="K46" i="6"/>
  <c r="J46" i="6"/>
  <c r="I46" i="6"/>
  <c r="H46" i="6"/>
  <c r="G46" i="6"/>
  <c r="E46" i="6"/>
  <c r="D46" i="6"/>
  <c r="C46" i="6"/>
  <c r="B46" i="6"/>
  <c r="L45" i="6"/>
  <c r="K45" i="6"/>
  <c r="J45" i="6"/>
  <c r="I45" i="6"/>
  <c r="H45" i="6"/>
  <c r="G45" i="6"/>
  <c r="E45" i="6"/>
  <c r="D45" i="6"/>
  <c r="C45" i="6"/>
  <c r="B45" i="6"/>
  <c r="L44" i="6"/>
  <c r="K44" i="6"/>
  <c r="J44" i="6"/>
  <c r="I44" i="6"/>
  <c r="H44" i="6"/>
  <c r="G44" i="6"/>
  <c r="E44" i="6"/>
  <c r="D44" i="6"/>
  <c r="C44" i="6"/>
  <c r="B44" i="6"/>
  <c r="L43" i="6"/>
  <c r="K43" i="6"/>
  <c r="J43" i="6"/>
  <c r="I43" i="6"/>
  <c r="H43" i="6"/>
  <c r="G43" i="6"/>
  <c r="E43" i="6"/>
  <c r="D43" i="6"/>
  <c r="C43" i="6"/>
  <c r="B43" i="6"/>
  <c r="L42" i="6"/>
  <c r="K42" i="6"/>
  <c r="J42" i="6"/>
  <c r="I42" i="6"/>
  <c r="H42" i="6"/>
  <c r="G42" i="6"/>
  <c r="E42" i="6"/>
  <c r="D42" i="6"/>
  <c r="C42" i="6"/>
  <c r="B42" i="6"/>
  <c r="L41" i="6"/>
  <c r="K41" i="6"/>
  <c r="J41" i="6"/>
  <c r="I41" i="6"/>
  <c r="H41" i="6"/>
  <c r="G41" i="6"/>
  <c r="E41" i="6"/>
  <c r="D41" i="6"/>
  <c r="C41" i="6"/>
  <c r="B41" i="6"/>
  <c r="L40" i="6"/>
  <c r="K40" i="6"/>
  <c r="J40" i="6"/>
  <c r="I40" i="6"/>
  <c r="H40" i="6"/>
  <c r="G40" i="6"/>
  <c r="E40" i="6"/>
  <c r="D40" i="6"/>
  <c r="C40" i="6"/>
  <c r="B40" i="6"/>
  <c r="L39" i="6"/>
  <c r="K39" i="6"/>
  <c r="J39" i="6"/>
  <c r="I39" i="6"/>
  <c r="H39" i="6"/>
  <c r="G39" i="6"/>
  <c r="E39" i="6"/>
  <c r="D39" i="6"/>
  <c r="C39" i="6"/>
  <c r="B39" i="6"/>
  <c r="L38" i="6"/>
  <c r="K38" i="6"/>
  <c r="J38" i="6"/>
  <c r="I38" i="6"/>
  <c r="H38" i="6"/>
  <c r="G38" i="6"/>
  <c r="E38" i="6"/>
  <c r="D38" i="6"/>
  <c r="C38" i="6"/>
  <c r="B38" i="6"/>
  <c r="L37" i="6"/>
  <c r="K37" i="6"/>
  <c r="J37" i="6"/>
  <c r="I37" i="6"/>
  <c r="H37" i="6"/>
  <c r="G37" i="6"/>
  <c r="E37" i="6"/>
  <c r="D37" i="6"/>
  <c r="C37" i="6"/>
  <c r="B37" i="6"/>
  <c r="L36" i="6"/>
  <c r="K36" i="6"/>
  <c r="J36" i="6"/>
  <c r="I36" i="6"/>
  <c r="H36" i="6"/>
  <c r="G36" i="6"/>
  <c r="E36" i="6"/>
  <c r="D36" i="6"/>
  <c r="C36" i="6"/>
  <c r="B36" i="6"/>
  <c r="L35" i="6"/>
  <c r="K35" i="6"/>
  <c r="J35" i="6"/>
  <c r="I35" i="6"/>
  <c r="H35" i="6"/>
  <c r="G35" i="6"/>
  <c r="E35" i="6"/>
  <c r="D35" i="6"/>
  <c r="C35" i="6"/>
  <c r="B35" i="6"/>
  <c r="L34" i="6"/>
  <c r="K34" i="6"/>
  <c r="J34" i="6"/>
  <c r="I34" i="6"/>
  <c r="H34" i="6"/>
  <c r="G34" i="6"/>
  <c r="E34" i="6"/>
  <c r="D34" i="6"/>
  <c r="C34" i="6"/>
  <c r="B34" i="6"/>
  <c r="L33" i="6"/>
  <c r="K33" i="6"/>
  <c r="J33" i="6"/>
  <c r="I33" i="6"/>
  <c r="H33" i="6"/>
  <c r="G33" i="6"/>
  <c r="E33" i="6"/>
  <c r="D33" i="6"/>
  <c r="C33" i="6"/>
  <c r="B33" i="6"/>
  <c r="L32" i="6"/>
  <c r="K32" i="6"/>
  <c r="J32" i="6"/>
  <c r="I32" i="6"/>
  <c r="H32" i="6"/>
  <c r="G32" i="6"/>
  <c r="E32" i="6"/>
  <c r="D32" i="6"/>
  <c r="C32" i="6"/>
  <c r="B32" i="6"/>
  <c r="L31" i="6"/>
  <c r="K31" i="6"/>
  <c r="J31" i="6"/>
  <c r="I31" i="6"/>
  <c r="H31" i="6"/>
  <c r="G31" i="6"/>
  <c r="E31" i="6"/>
  <c r="D31" i="6"/>
  <c r="C31" i="6"/>
  <c r="B31" i="6"/>
  <c r="L30" i="6"/>
  <c r="K30" i="6"/>
  <c r="J30" i="6"/>
  <c r="I30" i="6"/>
  <c r="H30" i="6"/>
  <c r="G30" i="6"/>
  <c r="E30" i="6"/>
  <c r="D30" i="6"/>
  <c r="C30" i="6"/>
  <c r="B30" i="6"/>
  <c r="L29" i="6"/>
  <c r="K29" i="6"/>
  <c r="J29" i="6"/>
  <c r="I29" i="6"/>
  <c r="H29" i="6"/>
  <c r="G29" i="6"/>
  <c r="E29" i="6"/>
  <c r="D29" i="6"/>
  <c r="C29" i="6"/>
  <c r="B29" i="6"/>
  <c r="L28" i="6"/>
  <c r="K28" i="6"/>
  <c r="J28" i="6"/>
  <c r="I28" i="6"/>
  <c r="H28" i="6"/>
  <c r="G28" i="6"/>
  <c r="E28" i="6"/>
  <c r="D28" i="6"/>
  <c r="C28" i="6"/>
  <c r="B28" i="6"/>
  <c r="L27" i="6"/>
  <c r="K27" i="6"/>
  <c r="J27" i="6"/>
  <c r="I27" i="6"/>
  <c r="H27" i="6"/>
  <c r="G27" i="6"/>
  <c r="E27" i="6"/>
  <c r="D27" i="6"/>
  <c r="C27" i="6"/>
  <c r="B27" i="6"/>
  <c r="L26" i="6"/>
  <c r="K26" i="6"/>
  <c r="J26" i="6"/>
  <c r="I26" i="6"/>
  <c r="H26" i="6"/>
  <c r="G26" i="6"/>
  <c r="E26" i="6"/>
  <c r="D26" i="6"/>
  <c r="C26" i="6"/>
  <c r="B26" i="6"/>
  <c r="L25" i="6"/>
  <c r="K25" i="6"/>
  <c r="J25" i="6"/>
  <c r="I25" i="6"/>
  <c r="H25" i="6"/>
  <c r="G25" i="6"/>
  <c r="E25" i="6"/>
  <c r="D25" i="6"/>
  <c r="C25" i="6"/>
  <c r="B25" i="6"/>
  <c r="L24" i="6"/>
  <c r="K24" i="6"/>
  <c r="J24" i="6"/>
  <c r="I24" i="6"/>
  <c r="H24" i="6"/>
  <c r="G24" i="6"/>
  <c r="E24" i="6"/>
  <c r="D24" i="6"/>
  <c r="C24" i="6"/>
  <c r="B24" i="6"/>
  <c r="L23" i="6"/>
  <c r="K23" i="6"/>
  <c r="J23" i="6"/>
  <c r="I23" i="6"/>
  <c r="H23" i="6"/>
  <c r="G23" i="6"/>
  <c r="E23" i="6"/>
  <c r="D23" i="6"/>
  <c r="C23" i="6"/>
  <c r="B23" i="6"/>
  <c r="L22" i="6"/>
  <c r="K22" i="6"/>
  <c r="J22" i="6"/>
  <c r="I22" i="6"/>
  <c r="H22" i="6"/>
  <c r="G22" i="6"/>
  <c r="E22" i="6"/>
  <c r="D22" i="6"/>
  <c r="C22" i="6"/>
  <c r="B22" i="6"/>
  <c r="L21" i="6"/>
  <c r="K21" i="6"/>
  <c r="J21" i="6"/>
  <c r="I21" i="6"/>
  <c r="H21" i="6"/>
  <c r="G21" i="6"/>
  <c r="E21" i="6"/>
  <c r="D21" i="6"/>
  <c r="C21" i="6"/>
  <c r="B21" i="6"/>
  <c r="L20" i="6"/>
  <c r="K20" i="6"/>
  <c r="J20" i="6"/>
  <c r="I20" i="6"/>
  <c r="H20" i="6"/>
  <c r="G20" i="6"/>
  <c r="E20" i="6"/>
  <c r="D20" i="6"/>
  <c r="C20" i="6"/>
  <c r="B20" i="6"/>
  <c r="L19" i="6"/>
  <c r="K19" i="6"/>
  <c r="J19" i="6"/>
  <c r="I19" i="6"/>
  <c r="H19" i="6"/>
  <c r="G19" i="6"/>
  <c r="E19" i="6"/>
  <c r="D19" i="6"/>
  <c r="C19" i="6"/>
  <c r="B19" i="6"/>
  <c r="L18" i="6"/>
  <c r="K18" i="6"/>
  <c r="J18" i="6"/>
  <c r="I18" i="6"/>
  <c r="H18" i="6"/>
  <c r="G18" i="6"/>
  <c r="E18" i="6"/>
  <c r="D18" i="6"/>
  <c r="C18" i="6"/>
  <c r="B18" i="6"/>
  <c r="L17" i="6"/>
  <c r="K17" i="6"/>
  <c r="J17" i="6"/>
  <c r="I17" i="6"/>
  <c r="H17" i="6"/>
  <c r="G17" i="6"/>
  <c r="E17" i="6"/>
  <c r="D17" i="6"/>
  <c r="C17" i="6"/>
  <c r="B17" i="6"/>
  <c r="L16" i="6"/>
  <c r="K16" i="6"/>
  <c r="J16" i="6"/>
  <c r="I16" i="6"/>
  <c r="H16" i="6"/>
  <c r="G16" i="6"/>
  <c r="E16" i="6"/>
  <c r="D16" i="6"/>
  <c r="C16" i="6"/>
  <c r="B16" i="6"/>
  <c r="L15" i="6"/>
  <c r="K15" i="6"/>
  <c r="J15" i="6"/>
  <c r="I15" i="6"/>
  <c r="H15" i="6"/>
  <c r="G15" i="6"/>
  <c r="E15" i="6"/>
  <c r="D15" i="6"/>
  <c r="C15" i="6"/>
  <c r="B15" i="6"/>
  <c r="L14" i="6"/>
  <c r="K14" i="6"/>
  <c r="J14" i="6"/>
  <c r="I14" i="6"/>
  <c r="H14" i="6"/>
  <c r="G14" i="6"/>
  <c r="E14" i="6"/>
  <c r="D14" i="6"/>
  <c r="C14" i="6"/>
  <c r="B14" i="6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B15" i="5" l="1" a="1"/>
  <c r="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<sst xmlns="http://schemas.openxmlformats.org/spreadsheetml/2006/main" count="15027" uniqueCount="665">
  <si>
    <t>Exam schedule for the Faculty of Engineering Summer 2025 - Sønderborg</t>
  </si>
  <si>
    <t>Approved by the Study Board</t>
  </si>
  <si>
    <t>Last updated:</t>
  </si>
  <si>
    <t>Search for your exams</t>
  </si>
  <si>
    <t>Explanation of search criteria</t>
  </si>
  <si>
    <t>Campus</t>
  </si>
  <si>
    <t/>
  </si>
  <si>
    <t>(Campus: Odense or Soenderborg)</t>
  </si>
  <si>
    <t>Search Exam code:</t>
  </si>
  <si>
    <t>Search Course title:</t>
  </si>
  <si>
    <t>Exam code</t>
  </si>
  <si>
    <t>Course title</t>
  </si>
  <si>
    <t>Internal code</t>
  </si>
  <si>
    <t>Sem</t>
  </si>
  <si>
    <t>Ordinary exam dates (dd-mm-yyyy)</t>
  </si>
  <si>
    <t>Form of examination</t>
  </si>
  <si>
    <t>Examiner</t>
  </si>
  <si>
    <t>Form of censorship</t>
  </si>
  <si>
    <t>RE-exam dates
(dd-mm-yyyy)</t>
  </si>
  <si>
    <t>Notification</t>
  </si>
  <si>
    <t>Odense</t>
  </si>
  <si>
    <t>BEng in Electronics - Sdb.</t>
  </si>
  <si>
    <t>Sønderborg</t>
  </si>
  <si>
    <t>BEng in Mechanical Engineering - Sdb.</t>
  </si>
  <si>
    <t>BEng in Mechatronics - Sdb.</t>
  </si>
  <si>
    <t>BSc in Electronics Engineering - Sdb.</t>
  </si>
  <si>
    <t>BSc in Enginreering, Innovation and Business - Sdb.</t>
  </si>
  <si>
    <t>BSc in Software Engineering -. Sdb.</t>
  </si>
  <si>
    <t>BSc in Mechanical Engineering - Sdb.</t>
  </si>
  <si>
    <t>BSc in Mechatronic Engineering - Sdb.</t>
  </si>
  <si>
    <t>MSc in Electronics Engineering - Sdb.</t>
  </si>
  <si>
    <t>MSc in Enginreering, Innovation and Business - Sdb.</t>
  </si>
  <si>
    <t>MSc in Software Engineering - Sdb.</t>
  </si>
  <si>
    <t>MSc Physics and Technology - Sdb.</t>
  </si>
  <si>
    <t>MSc in Mechanical Engineering - Sdb.</t>
  </si>
  <si>
    <t>MSc in Mechatronic Engineering - Sdb.</t>
  </si>
  <si>
    <t>Exchange students</t>
  </si>
  <si>
    <t>Do-to ved opdatering:</t>
  </si>
  <si>
    <t>1. kopier "Nyeste version" over i "tidliger version" (ikke overskrifter)</t>
  </si>
  <si>
    <t>2. Indsæt ny date fra "Udskrift_plan" under nyeste version</t>
  </si>
  <si>
    <t>3. Erstat alle tal under uddannelser med navnene på uddannelserne (står øverst)</t>
  </si>
  <si>
    <t>4. Sikre den rigtige sortering i "nyeste version" - sorter på kursusnavn &amp; dato</t>
  </si>
  <si>
    <t>5. Sikre rigtig tekst i "Notifikationer" - se i formlen</t>
  </si>
  <si>
    <t>6. Sikre funktionaliteten &amp; designet på frontend - skjul øvrige ark</t>
  </si>
  <si>
    <t>SØNDERBORG</t>
  </si>
  <si>
    <t>Nyeste version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</si>
  <si>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</si>
  <si>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</si>
  <si>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</si>
  <si>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</si>
  <si>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</si>
  <si>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</si>
  <si>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</si>
  <si>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</si>
  <si>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</si>
  <si>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</si>
  <si>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</si>
  <si>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</si>
  <si>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</si>
  <si>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</si>
  <si>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</si>
  <si>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</si>
  <si>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</si>
  <si>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</si>
  <si>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</si>
  <si>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</si>
  <si>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</si>
  <si>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</si>
  <si>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</si>
  <si>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</si>
  <si>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</si>
  <si>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</si>
  <si>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</si>
  <si>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</si>
  <si>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</si>
  <si>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</si>
  <si>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</si>
  <si>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</si>
  <si>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</si>
  <si>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</si>
  <si>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Kandidat i mekanik (MSc)</t>
  </si>
  <si>
    <t>Tidligere version</t>
  </si>
  <si>
    <t>Exchange students - Sønderborg</t>
  </si>
  <si>
    <t>EKA</t>
  </si>
  <si>
    <t>Semester</t>
  </si>
  <si>
    <t>Ordinary exam</t>
  </si>
  <si>
    <t>RE-exam dates</t>
  </si>
  <si>
    <t>Notifikations</t>
  </si>
  <si>
    <t>Publication of grade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</si>
  <si>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</si>
  <si>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</si>
  <si>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</si>
  <si>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</si>
  <si>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</si>
  <si>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</si>
  <si>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</si>
  <si>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</si>
  <si>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</si>
  <si>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</si>
  <si>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</si>
  <si>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</si>
  <si>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</si>
  <si>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</si>
  <si>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</si>
  <si>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</si>
  <si>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</si>
  <si>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</si>
  <si>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</si>
  <si>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</si>
  <si>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</si>
  <si>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</si>
  <si>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</si>
  <si>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</si>
  <si>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</si>
  <si>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</si>
  <si>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</si>
  <si>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</si>
  <si>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</si>
  <si>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</si>
  <si>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</si>
  <si>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</si>
  <si>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</si>
  <si>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</si>
  <si>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</si>
  <si>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</si>
  <si>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</si>
  <si>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</si>
  <si>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</si>
  <si>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</si>
  <si>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</si>
  <si>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</si>
  <si>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</si>
  <si>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</si>
  <si>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</si>
  <si>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</si>
  <si>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</si>
  <si>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</si>
  <si>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</si>
  <si>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</si>
  <si>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</si>
  <si>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BEng in Electronics</t>
  </si>
  <si>
    <t>BEng in Mechanical Engineering</t>
  </si>
  <si>
    <t>BEng in Mechatronics</t>
  </si>
  <si>
    <t>BSc in Electronics</t>
  </si>
  <si>
    <t>BSc in I&amp;B</t>
  </si>
  <si>
    <t>BSc in Software</t>
  </si>
  <si>
    <t>BSc in Mechanical Engineering</t>
  </si>
  <si>
    <t>BSc in Mechatronic Engineering</t>
  </si>
  <si>
    <t>MSc in Electronics</t>
  </si>
  <si>
    <t>MSc in I&amp;B</t>
  </si>
  <si>
    <t>MSc in Software</t>
  </si>
  <si>
    <t>MSc in Pysics and Technology</t>
  </si>
  <si>
    <t>MSc in Mechanical Engineering</t>
  </si>
  <si>
    <t>MSc in Mechatronic Engineering</t>
  </si>
  <si>
    <t>Enkeltfag/Exchange - Sønderborg</t>
  </si>
  <si>
    <t>T320028402</t>
  </si>
  <si>
    <t>Mechanics of Materials 1 - mid-term</t>
  </si>
  <si>
    <t>ME-MoM1</t>
  </si>
  <si>
    <t>2.Sem</t>
  </si>
  <si>
    <t>(tom)</t>
  </si>
  <si>
    <t>Lars Duggen, Pei Li</t>
  </si>
  <si>
    <t>Written examination</t>
  </si>
  <si>
    <t>Second examiner: Internal</t>
  </si>
  <si>
    <t>Spring ml.dage</t>
  </si>
  <si>
    <t>T630000402</t>
  </si>
  <si>
    <t>Computer Systems</t>
  </si>
  <si>
    <t>SE1S-COS</t>
  </si>
  <si>
    <t>1.Sem</t>
  </si>
  <si>
    <t>Krzysztof Sierszecki</t>
  </si>
  <si>
    <t>Second examiner: None</t>
  </si>
  <si>
    <t>T340103402</t>
  </si>
  <si>
    <t>Mathematics for Engineering 2</t>
  </si>
  <si>
    <t>MC-MATH2-Eng</t>
  </si>
  <si>
    <t>Dorthe Wildt Nielsen</t>
  </si>
  <si>
    <t>T340095402</t>
  </si>
  <si>
    <t>Mathematics for Science 2</t>
  </si>
  <si>
    <t>MC-MATH2-Sc</t>
  </si>
  <si>
    <t>T630033402</t>
  </si>
  <si>
    <t>Mathematics for Science in Software 2</t>
  </si>
  <si>
    <t>MC-MATH2-ScSof</t>
  </si>
  <si>
    <t>T300038402</t>
  </si>
  <si>
    <t>Applied programming 1</t>
  </si>
  <si>
    <t>EIB-APP1</t>
  </si>
  <si>
    <t>Matthias König, Tim Wächter</t>
  </si>
  <si>
    <t>T630001402</t>
  </si>
  <si>
    <t>Object oriented programming</t>
  </si>
  <si>
    <t>SE1S-OPP19</t>
  </si>
  <si>
    <t>Maximus Kaos</t>
  </si>
  <si>
    <t>Oral examination</t>
  </si>
  <si>
    <t>Second examiner: External</t>
  </si>
  <si>
    <t>T300002412</t>
  </si>
  <si>
    <t>Semesterproject 1</t>
  </si>
  <si>
    <t>EIB-SPRO</t>
  </si>
  <si>
    <t>Ken Holm Thomsen</t>
  </si>
  <si>
    <t>T63002402</t>
  </si>
  <si>
    <t>Semesterproject: Development of Software Systems</t>
  </si>
  <si>
    <t>SI1S-PRO</t>
  </si>
  <si>
    <t>Gaurav Choudhary, Gourinath Banda, Mubashrah Saddiqa</t>
  </si>
  <si>
    <t>T640007402</t>
  </si>
  <si>
    <t xml:space="preserve">Advanced Artificial Intelligence </t>
  </si>
  <si>
    <t>SM2S-AAI</t>
  </si>
  <si>
    <t>Sadok Ben Yahia</t>
  </si>
  <si>
    <t>T320022402</t>
  </si>
  <si>
    <t xml:space="preserve">Mechanical Semester Project 4 D - Hydraulic Power Systems </t>
  </si>
  <si>
    <t xml:space="preserve">ME-SPRO4D </t>
  </si>
  <si>
    <t>4.Sem</t>
  </si>
  <si>
    <t>Yingguang Chu</t>
  </si>
  <si>
    <t>T340039402</t>
  </si>
  <si>
    <t>Bachelor Project</t>
  </si>
  <si>
    <t>MC-BPRO</t>
  </si>
  <si>
    <t>6.Sem</t>
  </si>
  <si>
    <t>Supervisor</t>
  </si>
  <si>
    <t>T380039402</t>
  </si>
  <si>
    <t>Research Work (RPM) exchange</t>
  </si>
  <si>
    <t>EE-XRPM20</t>
  </si>
  <si>
    <t xml:space="preserve">Navid Bayati </t>
  </si>
  <si>
    <t>Portfolio</t>
  </si>
  <si>
    <t>T300011402</t>
  </si>
  <si>
    <t>BPRO6IB</t>
  </si>
  <si>
    <t>T300028402</t>
  </si>
  <si>
    <t>EIB Semester Project 2</t>
  </si>
  <si>
    <t>EIB-SPRO2</t>
  </si>
  <si>
    <t>Matthias König, Rocco Nadolski</t>
  </si>
  <si>
    <t>T370058402</t>
  </si>
  <si>
    <t>Electronics Semester Project 4 C</t>
  </si>
  <si>
    <t>EE-SPRO4C</t>
  </si>
  <si>
    <t xml:space="preserve">Mohammed Ali Khan, Navid Bayati </t>
  </si>
  <si>
    <t>T300031402</t>
  </si>
  <si>
    <t>EIB Semester Project 4 - Digital Manufacturing</t>
  </si>
  <si>
    <t>EIB-SPRO4</t>
  </si>
  <si>
    <t>Elias  Ribeiro da Silva</t>
  </si>
  <si>
    <t>T350029402</t>
  </si>
  <si>
    <t>Master Thesis 40 ects</t>
  </si>
  <si>
    <t>T380020402</t>
  </si>
  <si>
    <t>Electronics Design and Build 2</t>
  </si>
  <si>
    <t>EE-EDB2</t>
  </si>
  <si>
    <t>Wai Keung Mo</t>
  </si>
  <si>
    <t>T350027402</t>
  </si>
  <si>
    <t>Master's Thesis - 30 ECTS</t>
  </si>
  <si>
    <t>THS</t>
  </si>
  <si>
    <t>T370083402</t>
  </si>
  <si>
    <t>Electronics Semester Project 2 C</t>
  </si>
  <si>
    <t>EE-SPRO2C</t>
  </si>
  <si>
    <t>Bente Olsen, William Greenbank</t>
  </si>
  <si>
    <t>T350043402</t>
  </si>
  <si>
    <t>Experimental Control Systems</t>
  </si>
  <si>
    <t>MC-XCOS</t>
  </si>
  <si>
    <t>Shouvik Chaudhuri</t>
  </si>
  <si>
    <t>T370082402</t>
  </si>
  <si>
    <t>Electronics Semester Project 2 D</t>
  </si>
  <si>
    <t>EE-SPRO2D</t>
  </si>
  <si>
    <t>T330008402</t>
  </si>
  <si>
    <t>Wind Turbine Technology</t>
  </si>
  <si>
    <t>ME-WTT</t>
  </si>
  <si>
    <t>Morten Hartvig Hansen</t>
  </si>
  <si>
    <t>T994802402</t>
  </si>
  <si>
    <t>Individual Study Activity</t>
  </si>
  <si>
    <t>Take-home assignment</t>
  </si>
  <si>
    <t>T370055402</t>
  </si>
  <si>
    <t>Electronics Semester Project 4 D</t>
  </si>
  <si>
    <t>EE-SPRO4D</t>
  </si>
  <si>
    <t>T340055402</t>
  </si>
  <si>
    <t>Final Project</t>
  </si>
  <si>
    <t>MC-PROJ</t>
  </si>
  <si>
    <t>7.Sem</t>
  </si>
  <si>
    <t>T640009402</t>
  </si>
  <si>
    <t>Research in Software Engineering</t>
  </si>
  <si>
    <t>SM2S-RSE</t>
  </si>
  <si>
    <t>Lars Ramkilde Knudsen</t>
  </si>
  <si>
    <t>T310005402</t>
  </si>
  <si>
    <t>High-Tech Business Venturing</t>
  </si>
  <si>
    <t>EIBHTBV</t>
  </si>
  <si>
    <t>Silke Tegtmeier, Ken Holm Thomsen</t>
  </si>
  <si>
    <t>T993100402</t>
  </si>
  <si>
    <t>T993202402</t>
  </si>
  <si>
    <t>T340087402</t>
  </si>
  <si>
    <t>Mechatronics Semester Project 4 C</t>
  </si>
  <si>
    <t>MC-SPRO4C</t>
  </si>
  <si>
    <t>Lars Duggen, Davi Gonçalves Accioli</t>
  </si>
  <si>
    <t>T340082402</t>
  </si>
  <si>
    <t>Mechatronics Semester Project 2 C</t>
  </si>
  <si>
    <t>MC-SPRO2C</t>
  </si>
  <si>
    <t>Lars Duggen, Casper Kunstmann</t>
  </si>
  <si>
    <t>T320019402</t>
  </si>
  <si>
    <t>Mechanical Semester Project 4 C - Hydraulic Power Systems</t>
  </si>
  <si>
    <t xml:space="preserve">ME-SPRO4C </t>
  </si>
  <si>
    <t>T320016402</t>
  </si>
  <si>
    <t>Mechanical Semester Project 2 C</t>
  </si>
  <si>
    <t>ME-SPRO2C</t>
  </si>
  <si>
    <t>Andrei-Alexandru Popa</t>
  </si>
  <si>
    <t>T320021402</t>
  </si>
  <si>
    <t>Mechanical Semester Project 2 D</t>
  </si>
  <si>
    <t>ME-SPRO2D</t>
  </si>
  <si>
    <t>T630012402</t>
  </si>
  <si>
    <t>Semesterproject: Intelligent Software Systems</t>
  </si>
  <si>
    <t>SE4-PRO</t>
  </si>
  <si>
    <t>Jukka Ruohnen, Tommy Bjerre Nielsen</t>
  </si>
  <si>
    <t>T340085402</t>
  </si>
  <si>
    <t>Mechatronics Semester Project 2 D</t>
  </si>
  <si>
    <t>MC-SPRO2D</t>
  </si>
  <si>
    <t>T340086402</t>
  </si>
  <si>
    <t>Mechatronics Semester Project 4 D</t>
  </si>
  <si>
    <t>MC-SPRO4D</t>
  </si>
  <si>
    <t>T350044402</t>
  </si>
  <si>
    <t>Advanced Machine Learning</t>
  </si>
  <si>
    <t>MC-AML</t>
  </si>
  <si>
    <t>Alin Marian Drimus</t>
  </si>
  <si>
    <t>T340033402</t>
  </si>
  <si>
    <t>Control Engineering 1</t>
  </si>
  <si>
    <t>MC-COE1</t>
  </si>
  <si>
    <t>Hossein Ramezani</t>
  </si>
  <si>
    <t>T320020402</t>
  </si>
  <si>
    <t>Machine Components</t>
  </si>
  <si>
    <t>ME-MAC</t>
  </si>
  <si>
    <t>T340038402</t>
  </si>
  <si>
    <t>Control Engineering 2</t>
  </si>
  <si>
    <t>MC-COE2</t>
  </si>
  <si>
    <t>Fateme Aghaee</t>
  </si>
  <si>
    <t>B105035402</t>
  </si>
  <si>
    <t>Digitalisation and Business</t>
  </si>
  <si>
    <t>Peter Enger</t>
  </si>
  <si>
    <t>T340084402</t>
  </si>
  <si>
    <t>Embedded Systems 2</t>
  </si>
  <si>
    <t>MC-EMB2</t>
  </si>
  <si>
    <t>Master's thesis with oral defence</t>
  </si>
  <si>
    <t>B220028402</t>
  </si>
  <si>
    <t>Introduction to Marketing</t>
  </si>
  <si>
    <t>Sadia Soltan, Maja Brink</t>
  </si>
  <si>
    <t>T480008402</t>
  </si>
  <si>
    <t>Applied polymer Materials</t>
  </si>
  <si>
    <t>PT-APM</t>
  </si>
  <si>
    <t>Vida Engmann</t>
  </si>
  <si>
    <t>T350006402</t>
  </si>
  <si>
    <t>Mechatronics Design and Build 1</t>
  </si>
  <si>
    <t>MC-MDB1</t>
  </si>
  <si>
    <t>Bachelor project with oral defence</t>
  </si>
  <si>
    <t>T380030402</t>
  </si>
  <si>
    <t>Control of grid connected Converters</t>
  </si>
  <si>
    <t>EE-CGCC</t>
  </si>
  <si>
    <t>Ramkrishan Maheshwari</t>
  </si>
  <si>
    <t>Final project with oral defence</t>
  </si>
  <si>
    <t>T320024402</t>
  </si>
  <si>
    <t>Special course in Mechanical Engineering</t>
  </si>
  <si>
    <t>ME-SCME</t>
  </si>
  <si>
    <t>T330006402</t>
  </si>
  <si>
    <t>Computational Fluid Dynamics</t>
  </si>
  <si>
    <t>ME-CFD</t>
  </si>
  <si>
    <t>Martin Lautenschläger</t>
  </si>
  <si>
    <t>T630013402</t>
  </si>
  <si>
    <t>Artificial Intelligence</t>
  </si>
  <si>
    <t>SE4-AI</t>
  </si>
  <si>
    <t>Serkan Ayvaz</t>
  </si>
  <si>
    <t>T340068402</t>
  </si>
  <si>
    <t>Introduction to Machine Learning</t>
  </si>
  <si>
    <t>MC-IML</t>
  </si>
  <si>
    <t>Benaoumeur Senouci</t>
  </si>
  <si>
    <t>B100191402</t>
  </si>
  <si>
    <t>Business Law</t>
  </si>
  <si>
    <t>Rasmus Duggen</t>
  </si>
  <si>
    <t>T380036402</t>
  </si>
  <si>
    <t xml:space="preserve">Control of Power Converters   </t>
  </si>
  <si>
    <t>EE-CPC</t>
  </si>
  <si>
    <t>T320015402</t>
  </si>
  <si>
    <t>Heat Transfer</t>
  </si>
  <si>
    <t>ME-HT</t>
  </si>
  <si>
    <t>T340069402</t>
  </si>
  <si>
    <t>Dynamics</t>
  </si>
  <si>
    <t>MC-MECH2</t>
  </si>
  <si>
    <t>Bjarne Schmidt</t>
  </si>
  <si>
    <t>T370052402</t>
  </si>
  <si>
    <t>Electronics 2</t>
  </si>
  <si>
    <t>EE-ELTR2</t>
  </si>
  <si>
    <t>Mohamed Kheir</t>
  </si>
  <si>
    <t>T630004402</t>
  </si>
  <si>
    <t>Advanced Object-Oriented Programming</t>
  </si>
  <si>
    <t>SE2S-AOP</t>
  </si>
  <si>
    <t>Maximus Kaos, Maximilian von Zastrow</t>
  </si>
  <si>
    <t>T350010402</t>
  </si>
  <si>
    <t>Computational Multi-Physics</t>
  </si>
  <si>
    <t>MC-CMP</t>
  </si>
  <si>
    <t>Pei Li</t>
  </si>
  <si>
    <t>T300039402</t>
  </si>
  <si>
    <t>Applied Programming II</t>
  </si>
  <si>
    <t>EIB-APP2</t>
  </si>
  <si>
    <t>Matthias König</t>
  </si>
  <si>
    <t>T350014402</t>
  </si>
  <si>
    <t xml:space="preserve">Hardware/Software Co-Design of Embedded Systems </t>
  </si>
  <si>
    <t>MC-HSCOD</t>
  </si>
  <si>
    <t>Mechanics of Materials 1</t>
  </si>
  <si>
    <t>T340083402</t>
  </si>
  <si>
    <t>Electronics 1</t>
  </si>
  <si>
    <t>MC-ELEC1</t>
  </si>
  <si>
    <t>Luciana Tavares</t>
  </si>
  <si>
    <t>T370039402</t>
  </si>
  <si>
    <t>Signal and Filters</t>
  </si>
  <si>
    <t>EE-ASF</t>
  </si>
  <si>
    <t>Bente Olsen</t>
  </si>
  <si>
    <t>T630014402</t>
  </si>
  <si>
    <t xml:space="preserve">Component-based systems  </t>
  </si>
  <si>
    <t>SE4S-CBS</t>
  </si>
  <si>
    <t>Devender Kumar</t>
  </si>
  <si>
    <t>T370053402</t>
  </si>
  <si>
    <t>Digital Design and Signal Processing</t>
  </si>
  <si>
    <t>EE-DDS</t>
  </si>
  <si>
    <t>Mohammed Ali Khan</t>
  </si>
  <si>
    <t>T300032402</t>
  </si>
  <si>
    <t>Lean Six Sigma</t>
  </si>
  <si>
    <t>EIB-LSS</t>
  </si>
  <si>
    <t>Arne Bilberg, Mohsin Raza</t>
  </si>
  <si>
    <t>T310019402</t>
  </si>
  <si>
    <t>Advanced Supply Chain Simulation</t>
  </si>
  <si>
    <t>EIBSCS</t>
  </si>
  <si>
    <t>3.Sem</t>
  </si>
  <si>
    <t>Elias  Ribeiro da Silva, Anis Assad Neto</t>
  </si>
  <si>
    <t>T330007402</t>
  </si>
  <si>
    <t>Machine Dynamics</t>
  </si>
  <si>
    <t>ME-MAD</t>
  </si>
  <si>
    <t>Suraj Jaiswal</t>
  </si>
  <si>
    <t>T320013402</t>
  </si>
  <si>
    <t>Cooling and Heating Systems</t>
  </si>
  <si>
    <t>ME-CHS</t>
  </si>
  <si>
    <t>Paride Gullo</t>
  </si>
  <si>
    <t>Compulsory assignment</t>
  </si>
  <si>
    <t>T330005402</t>
  </si>
  <si>
    <t>Advanced Cooling and Heating Systems</t>
  </si>
  <si>
    <t>ME-ACHS</t>
  </si>
  <si>
    <t>Multiple choice</t>
  </si>
  <si>
    <t>T640008402</t>
  </si>
  <si>
    <t xml:space="preserve">Advanced Cyber-Security </t>
  </si>
  <si>
    <t>SM2S-ACS</t>
  </si>
  <si>
    <t>Mubashrah Saddiqa, Jukka Ruohnen</t>
  </si>
  <si>
    <t>T320014402</t>
  </si>
  <si>
    <t>Energy Systems</t>
  </si>
  <si>
    <t>ME-ES</t>
  </si>
  <si>
    <t>Ali  Khosravi</t>
  </si>
  <si>
    <t>T380015402</t>
  </si>
  <si>
    <t>Advanced Materials, Reliability and Failure Analysis</t>
  </si>
  <si>
    <t>EE-MAT2</t>
  </si>
  <si>
    <t>Samaneh Sharbati</t>
  </si>
  <si>
    <t>T630015402</t>
  </si>
  <si>
    <t xml:space="preserve">Algorithms and Data Structures </t>
  </si>
  <si>
    <t>SE4S-ADS</t>
  </si>
  <si>
    <t>Qusai Ramadan</t>
  </si>
  <si>
    <t>Project report with oral defence</t>
  </si>
  <si>
    <t>T310018402</t>
  </si>
  <si>
    <t>Persuasive Communication and Negotiation</t>
  </si>
  <si>
    <t>EIBPCN</t>
  </si>
  <si>
    <t>Oliver Niebuhr, Io Valls-Rates</t>
  </si>
  <si>
    <t>Combined test</t>
  </si>
  <si>
    <t>T630006402</t>
  </si>
  <si>
    <t xml:space="preserve">Software Engineering </t>
  </si>
  <si>
    <t>SE2-SEO</t>
  </si>
  <si>
    <t>Adam Alami, Michael Kjærgaard Hansen</t>
  </si>
  <si>
    <t>T300030402</t>
  </si>
  <si>
    <t>Innovation and Creativity</t>
  </si>
  <si>
    <t>EIB-INC</t>
  </si>
  <si>
    <t>Su-Hyun Berg</t>
  </si>
  <si>
    <t>T470030X02</t>
  </si>
  <si>
    <t>Microtechnology and Device Fabrication</t>
  </si>
  <si>
    <t>TK-MDFAB</t>
  </si>
  <si>
    <t>Jakob Kjelstrup-Hansen</t>
  </si>
  <si>
    <t>T300014402</t>
  </si>
  <si>
    <t>Research Methods in Engineering</t>
  </si>
  <si>
    <t>EIB-RME</t>
  </si>
  <si>
    <t>Oliver Niebuhr</t>
  </si>
  <si>
    <t>T630007402</t>
  </si>
  <si>
    <t>Designing Software Systems with Embedded Elements</t>
  </si>
  <si>
    <t>SES-DSE</t>
  </si>
  <si>
    <t>T370003402</t>
  </si>
  <si>
    <t xml:space="preserve">Power Electronics </t>
  </si>
  <si>
    <t>EE-POE</t>
  </si>
  <si>
    <t>T340057402</t>
  </si>
  <si>
    <t>Optics for Engineers</t>
  </si>
  <si>
    <t>MC-OPE</t>
  </si>
  <si>
    <t>Jacek Fiutowski</t>
  </si>
  <si>
    <t>T350046402</t>
  </si>
  <si>
    <t xml:space="preserve">Fault Tolerant Control </t>
  </si>
  <si>
    <t>MC-FTC</t>
  </si>
  <si>
    <t>Hossein Ramezani, Mahmood Mazare</t>
  </si>
  <si>
    <t>T300007402</t>
  </si>
  <si>
    <t>Smart Manufacturing</t>
  </si>
  <si>
    <t>EIB-SMM</t>
  </si>
  <si>
    <t>Anis Assad Neto</t>
  </si>
  <si>
    <t>T480006402</t>
  </si>
  <si>
    <t>Experimental Optical Spectroscopy</t>
  </si>
  <si>
    <t>PT-EOS</t>
  </si>
  <si>
    <t>T330004402</t>
  </si>
  <si>
    <t>Modeling and Simulation of Dynamic Systems</t>
  </si>
  <si>
    <t xml:space="preserve">ME-MSDS </t>
  </si>
  <si>
    <t>T320030402</t>
  </si>
  <si>
    <t>Mechanics of Materials 2</t>
  </si>
  <si>
    <t>ME-MoM2</t>
  </si>
  <si>
    <t>Bijan Mohammadi Sangjouey, Pei Li</t>
  </si>
  <si>
    <t>T370036402</t>
  </si>
  <si>
    <t>Cleanroom Microfabrication</t>
  </si>
  <si>
    <t>EE-CLM</t>
  </si>
  <si>
    <t>T340034402</t>
  </si>
  <si>
    <t>Computer Aided Engineering</t>
  </si>
  <si>
    <t>MC-CAE</t>
  </si>
  <si>
    <t>Roana de Oliveira Hansen</t>
  </si>
  <si>
    <t>T630005402</t>
  </si>
  <si>
    <t>SE2-PRO</t>
  </si>
  <si>
    <t>T340104402</t>
  </si>
  <si>
    <t>Acoustic and electromagnetic waves</t>
  </si>
  <si>
    <t>MC-AEW</t>
  </si>
  <si>
    <t>Till Leissner</t>
  </si>
  <si>
    <t>T300034402</t>
  </si>
  <si>
    <t>Sustainable Business Models</t>
  </si>
  <si>
    <t>EIB-SBM</t>
  </si>
  <si>
    <t>Kari Kleine</t>
  </si>
  <si>
    <t>T380017402</t>
  </si>
  <si>
    <t>Advanced Power Electronics</t>
  </si>
  <si>
    <t>EE-POE2</t>
  </si>
  <si>
    <t>Amir Babaki</t>
  </si>
  <si>
    <t>T350040402</t>
  </si>
  <si>
    <t>Clinical Applications and Regulatory Affairs</t>
  </si>
  <si>
    <t>MC-CARA</t>
  </si>
  <si>
    <t>ja</t>
  </si>
  <si>
    <t>T370054402</t>
  </si>
  <si>
    <t>Digital Signal Processing</t>
  </si>
  <si>
    <t>EE-DSP</t>
  </si>
  <si>
    <t>Henrik Andersen</t>
  </si>
  <si>
    <t>H750021402</t>
  </si>
  <si>
    <t>International marketing</t>
  </si>
  <si>
    <t>Svend Hollensen</t>
  </si>
  <si>
    <t>T340056402</t>
  </si>
  <si>
    <t>Industrial Engineering Training</t>
  </si>
  <si>
    <t>MC-IET</t>
  </si>
  <si>
    <t>Nej</t>
  </si>
  <si>
    <t>T370046402</t>
  </si>
  <si>
    <t>ELTR1</t>
  </si>
  <si>
    <t>T320009402</t>
  </si>
  <si>
    <t>Introduction to Programming</t>
  </si>
  <si>
    <t>ME-PROG</t>
  </si>
  <si>
    <t>T370065402</t>
  </si>
  <si>
    <t>Electronics Semester Project 1 C</t>
  </si>
  <si>
    <t>EE-SPRO1-BS</t>
  </si>
  <si>
    <t>T320012412</t>
  </si>
  <si>
    <t>Mechanical Engineering  Semester Project 1 C</t>
  </si>
  <si>
    <t>ME-SPRO1-SC</t>
  </si>
  <si>
    <t>T370064402</t>
  </si>
  <si>
    <t>Electronics Semester Project 1 D</t>
  </si>
  <si>
    <t>EE-SPRO1-ENG</t>
  </si>
  <si>
    <t>T320027412</t>
  </si>
  <si>
    <t>Mechanical Engineering Semester Project 1 D</t>
  </si>
  <si>
    <t>ME-SPRO1-ENG</t>
  </si>
  <si>
    <t>T340081402</t>
  </si>
  <si>
    <t>Embedded Systems 1</t>
  </si>
  <si>
    <t>EMB1</t>
  </si>
  <si>
    <t>T340064402</t>
  </si>
  <si>
    <t>Statics and Materials</t>
  </si>
  <si>
    <t>MECH1</t>
  </si>
  <si>
    <t>Morten Madsen, Vincent Le Corre</t>
  </si>
  <si>
    <t>T340076412</t>
  </si>
  <si>
    <t>Mechatronics Semester Project 1 D</t>
  </si>
  <si>
    <t>MC-SPRO1-ENG</t>
  </si>
  <si>
    <t>T340099402</t>
  </si>
  <si>
    <t>Mathematics for Engineers 1</t>
  </si>
  <si>
    <t>MATH1-ENG</t>
  </si>
  <si>
    <t>T340077402</t>
  </si>
  <si>
    <t>Mechanical Design</t>
  </si>
  <si>
    <t>DES</t>
  </si>
  <si>
    <t>T340094402</t>
  </si>
  <si>
    <t>Mathematics for Science 1</t>
  </si>
  <si>
    <t>MATH1-SC</t>
  </si>
  <si>
    <t>T340092402</t>
  </si>
  <si>
    <t>Mechatronics Semester Project 1 C</t>
  </si>
  <si>
    <t>MC-SPRO1-SC</t>
  </si>
  <si>
    <t>T370043402</t>
  </si>
  <si>
    <t>Physics</t>
  </si>
  <si>
    <t>EE-ENPHYS</t>
  </si>
  <si>
    <t>William Greenbank</t>
  </si>
  <si>
    <t>Internship, written report</t>
  </si>
  <si>
    <t>T900031102</t>
  </si>
  <si>
    <t>Six Sigma Green Belt (Summer School)</t>
  </si>
  <si>
    <t>S462SIX</t>
  </si>
  <si>
    <t>T700065102</t>
  </si>
  <si>
    <t>Videnskabsteori</t>
  </si>
  <si>
    <t>BA-VT</t>
  </si>
  <si>
    <t>5.Sem</t>
  </si>
  <si>
    <t>BSc in Electronics Engineering</t>
  </si>
  <si>
    <t>BSc in Enginreering, Innovation and Business</t>
  </si>
  <si>
    <t>BSc in Software Engineering</t>
  </si>
  <si>
    <t>MSc in Electronics Engineering</t>
  </si>
  <si>
    <t>MSc in Enginreering, Innovation and Business</t>
  </si>
  <si>
    <t>MSc in Software Engineering</t>
  </si>
  <si>
    <t>MSc Physics and Technology</t>
  </si>
  <si>
    <t>Enkeltfag/Exchange</t>
  </si>
  <si>
    <t>Skriftlig prøve</t>
  </si>
  <si>
    <t>Intern prøve, to eller flere bedømmere</t>
  </si>
  <si>
    <t>Bachelorprojekt med mundtligt forsvar</t>
  </si>
  <si>
    <t>Ekstern prøve</t>
  </si>
  <si>
    <t>Mundtlig prøve</t>
  </si>
  <si>
    <t>Afgangsprojekt med mundtligt forsvar</t>
  </si>
  <si>
    <t>Kombineret prøve</t>
  </si>
  <si>
    <t>Intern prøve, en bedømmer</t>
  </si>
  <si>
    <t>Projektrapport med mundtligt forsvar</t>
  </si>
  <si>
    <t>T340051402</t>
  </si>
  <si>
    <t>Advanced Programming</t>
  </si>
  <si>
    <t>MC-ADP</t>
  </si>
  <si>
    <t>T510036102</t>
  </si>
  <si>
    <t>T510036112</t>
  </si>
  <si>
    <t>Obligatorisk opgave</t>
  </si>
  <si>
    <t>T300003402</t>
  </si>
  <si>
    <t>Build Business - manufacturing</t>
  </si>
  <si>
    <t>BBM4IB</t>
  </si>
  <si>
    <t>T300029402</t>
  </si>
  <si>
    <t>Business Development</t>
  </si>
  <si>
    <t>EIB-BDE</t>
  </si>
  <si>
    <t>T910004102</t>
  </si>
  <si>
    <t>Engineering for Sustainability (Summer School)</t>
  </si>
  <si>
    <t>SM-ESU</t>
  </si>
  <si>
    <t>T900018102</t>
  </si>
  <si>
    <t>Health Tech Innovator (Summer School)</t>
  </si>
  <si>
    <t>S-HTI</t>
  </si>
  <si>
    <t>T340044402</t>
  </si>
  <si>
    <t>Hydraulics</t>
  </si>
  <si>
    <t>MC-HYD</t>
  </si>
  <si>
    <t>T350025402</t>
  </si>
  <si>
    <t>In-Company project</t>
  </si>
  <si>
    <t>Praktikrapport</t>
  </si>
  <si>
    <t>H750021401</t>
  </si>
  <si>
    <t>Kandidatspeciale med mundtligt forsvar</t>
  </si>
  <si>
    <t>T960020402</t>
  </si>
  <si>
    <t>Reverse Engineering - Materials, Processes and Optimization (summer school)</t>
  </si>
  <si>
    <t>MC-IRE</t>
  </si>
  <si>
    <t>T630019402</t>
  </si>
  <si>
    <t>Software Architecture</t>
  </si>
  <si>
    <t>SE6S-SOA</t>
  </si>
  <si>
    <t>T300001402</t>
  </si>
  <si>
    <t>Think Business - ideation</t>
  </si>
  <si>
    <t>TBI2IB</t>
  </si>
  <si>
    <t>Kolonne1</t>
  </si>
  <si>
    <t>Obligatorisk</t>
  </si>
  <si>
    <t>Valgfag</t>
  </si>
  <si>
    <t>3. prøveforsøg</t>
  </si>
  <si>
    <t>Exchange, Obligatorisk</t>
  </si>
  <si>
    <t>Exchange, Obligatorisk, Valgfag</t>
  </si>
  <si>
    <t>Roana Melina de Oliviera Hansen</t>
  </si>
  <si>
    <t>Hand-In</t>
  </si>
  <si>
    <t>Udbudstpe</t>
  </si>
  <si>
    <t>nej</t>
  </si>
  <si>
    <t>EKA_kode2</t>
  </si>
  <si>
    <t>HVIS(XOPSLAG(XPlan_raw[@[EKA_kode2]];XPlan_raw[EKA_kode2];XPlan_raw[DATO: Start eksamen];"";0;1)&lt;&gt;XOPSLAG(XPlan_raw[@[EKA_kode2]];XPlan_rawOLD[EKA_kode];XPlan_rawOLD[DATO: Start eksamen];"";0;1);"5 th march exam dates updated";"")</t>
  </si>
  <si>
    <t>Note</t>
  </si>
  <si>
    <t>T630002402</t>
  </si>
  <si>
    <t>BSc in Engineering, Innovation and Business - Sdb.</t>
  </si>
  <si>
    <t>MSc in Engineering, Innovation and Business - Sdb.</t>
  </si>
  <si>
    <t>Search Study programme:</t>
  </si>
  <si>
    <t>Introductory Course on the Sustainable Development Goals</t>
  </si>
  <si>
    <t>T320027422</t>
  </si>
  <si>
    <t>T340076422</t>
  </si>
  <si>
    <t>T340092422</t>
  </si>
  <si>
    <t>(Locate your study programme in the dropdown)</t>
  </si>
  <si>
    <t>(Type the course title or part of the course title)</t>
  </si>
  <si>
    <t>(Type the Exam code - or part of the number)</t>
  </si>
  <si>
    <t>If you have trouble using the search fields, we refer to the PDF version of the exam schedule, which you can find under your education.</t>
  </si>
  <si>
    <t>Notes</t>
  </si>
  <si>
    <t>Jukka Ruohnen, Tommy Bjerre Nielsen, Devender Kumar</t>
  </si>
  <si>
    <t>Gaurav Choudhary, Gourinath Banda</t>
  </si>
  <si>
    <t>Matthias König, Marianne Stenger</t>
  </si>
  <si>
    <t>Per Lennart Trumpler, Mohsin Raza</t>
  </si>
  <si>
    <t>Takehome assignment with oral defend</t>
  </si>
  <si>
    <t>Adam Alami, Qusai Ramadan</t>
  </si>
  <si>
    <t>Semester Project: Development of Software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</si>
</sst>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0E6F5"/>
        <bgColor rgb="FFC0E6F5"/>
      </patternFill>
    </fill>
    <fill>
      <patternFill patternType="solid">
        <fgColor rgb="FFFFFF00"/>
        <bgColor indexed="64"/>
      </patternFill>
    </fill>
    <fill>
      <patternFill patternType="solid">
        <fgColor rgb="FFAEB86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6" borderId="0" xfId="0" applyFont="1" applyFill="1"/>
    <xf numFmtId="0" fontId="1" fillId="6" borderId="5" xfId="0" applyFont="1" applyFill="1" applyBorder="1"/>
    <xf numFmtId="0" fontId="1" fillId="6" borderId="7" xfId="0" applyFont="1" applyFill="1" applyBorder="1"/>
    <xf numFmtId="0" fontId="0" fillId="6" borderId="5" xfId="0" applyFill="1" applyBorder="1"/>
    <xf numFmtId="0" fontId="0" fillId="6" borderId="7" xfId="0" applyFill="1" applyBorder="1"/>
    <xf numFmtId="14" fontId="1" fillId="6" borderId="7" xfId="0" applyNumberFormat="1" applyFont="1" applyFill="1" applyBorder="1"/>
    <xf numFmtId="14" fontId="0" fillId="6" borderId="7" xfId="0" applyNumberFormat="1" applyFill="1" applyBorder="1"/>
    <xf numFmtId="0" fontId="0" fillId="6" borderId="0" xfId="0" applyFill="1"/>
    <xf numFmtId="0" fontId="4" fillId="5" borderId="0" xfId="0" applyFont="1" applyFill="1"/>
    <xf numFmtId="0" fontId="5" fillId="3" borderId="0" xfId="0" applyFont="1" applyFill="1"/>
    <xf numFmtId="14" fontId="0" fillId="3" borderId="3" xfId="0" applyNumberFormat="1" applyFill="1" applyBorder="1"/>
    <xf numFmtId="14" fontId="1" fillId="6" borderId="0" xfId="0" applyNumberFormat="1" applyFont="1" applyFill="1"/>
    <xf numFmtId="14" fontId="0" fillId="6" borderId="0" xfId="0" applyNumberFormat="1" applyFill="1"/>
    <xf numFmtId="14" fontId="0" fillId="0" borderId="7" xfId="0" applyNumberFormat="1" applyBorder="1"/>
    <xf numFmtId="14" fontId="0" fillId="0" borderId="5" xfId="0" applyNumberFormat="1" applyBorder="1"/>
    <xf numFmtId="0" fontId="4" fillId="0" borderId="8" xfId="0" applyFont="1" applyBorder="1"/>
    <xf numFmtId="0" fontId="4" fillId="0" borderId="0" xfId="0" applyFont="1"/>
    <xf numFmtId="14" fontId="1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14" fontId="1" fillId="0" borderId="7" xfId="0" applyNumberFormat="1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0" fillId="0" borderId="6" xfId="0" applyNumberFormat="1" applyBorder="1"/>
    <xf numFmtId="14" fontId="1" fillId="0" borderId="6" xfId="0" applyNumberFormat="1" applyFont="1" applyBorder="1"/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7" borderId="0" xfId="0" applyFont="1" applyFill="1"/>
    <xf numFmtId="0" fontId="8" fillId="9" borderId="12" xfId="0" applyFont="1" applyFill="1" applyBorder="1"/>
    <xf numFmtId="0" fontId="8" fillId="9" borderId="3" xfId="0" applyFont="1" applyFill="1" applyBorder="1"/>
    <xf numFmtId="0" fontId="8" fillId="9" borderId="13" xfId="0" applyFont="1" applyFill="1" applyBorder="1"/>
    <xf numFmtId="0" fontId="9" fillId="9" borderId="3" xfId="0" applyFont="1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7" xfId="0" applyFill="1" applyBorder="1" applyAlignment="1">
      <alignment horizontal="center"/>
    </xf>
    <xf numFmtId="14" fontId="0" fillId="5" borderId="17" xfId="0" applyNumberFormat="1" applyFill="1" applyBorder="1"/>
    <xf numFmtId="0" fontId="0" fillId="5" borderId="18" xfId="0" applyFill="1" applyBorder="1"/>
    <xf numFmtId="14" fontId="0" fillId="8" borderId="0" xfId="0" applyNumberFormat="1" applyFill="1"/>
    <xf numFmtId="0" fontId="7" fillId="9" borderId="9" xfId="0" applyFont="1" applyFill="1" applyBorder="1" applyAlignment="1">
      <alignment horizontal="left" wrapText="1"/>
    </xf>
    <xf numFmtId="0" fontId="7" fillId="9" borderId="10" xfId="0" applyFont="1" applyFill="1" applyBorder="1" applyAlignment="1">
      <alignment horizontal="left" wrapText="1"/>
    </xf>
    <xf numFmtId="0" fontId="7" fillId="9" borderId="14" xfId="0" applyFont="1" applyFill="1" applyBorder="1" applyAlignment="1">
      <alignment horizontal="left" wrapText="1"/>
    </xf>
    <xf numFmtId="0" fontId="7" fillId="9" borderId="11" xfId="0" applyFont="1" applyFill="1" applyBorder="1" applyAlignment="1">
      <alignment horizontal="left" wrapText="1"/>
    </xf>
    <xf numFmtId="0" fontId="7" fillId="9" borderId="0" xfId="0" applyFont="1" applyFill="1" applyAlignment="1">
      <alignment horizontal="left" wrapText="1"/>
    </xf>
    <xf numFmtId="0" fontId="7" fillId="9" borderId="15" xfId="0" applyFont="1" applyFill="1" applyBorder="1" applyAlignment="1">
      <alignment horizontal="left" wrapText="1"/>
    </xf>
  </cellXfs>
  <cellStyles count="1">
    <cellStyle name="Normal" xfId="0" builtinId="0"/>
  </cellStyles>
  <dxfs count="226"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rgb="FFE2EFDA"/>
          <bgColor rgb="FFE2EF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/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1552575</xdr:colOff>
          <xdr:row>8</xdr:row>
          <xdr:rowOff>38100</xdr:rowOff>
        </xdr:to>
        <xdr:sp macro="" textlink="">
          <xdr:nvSpPr>
            <xdr:cNvPr id="6146" name="Text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200025</xdr:rowOff>
        </xdr:from>
        <xdr:to>
          <xdr:col>3</xdr:col>
          <xdr:colOff>476250</xdr:colOff>
          <xdr:row>12</xdr:row>
          <xdr:rowOff>28575</xdr:rowOff>
        </xdr:to>
        <xdr:sp macro="" textlink="">
          <xdr:nvSpPr>
            <xdr:cNvPr id="6147" name="TextBox2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3</xdr:col>
          <xdr:colOff>514350</xdr:colOff>
          <xdr:row>10</xdr:row>
          <xdr:rowOff>28575</xdr:rowOff>
        </xdr:to>
        <xdr:sp macro="" textlink="">
          <xdr:nvSpPr>
            <xdr:cNvPr id="6149" name="ComboBox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1571625</xdr:colOff>
          <xdr:row>8</xdr:row>
          <xdr:rowOff>28575</xdr:rowOff>
        </xdr:to>
        <xdr:sp macro="" textlink="">
          <xdr:nvSpPr>
            <xdr:cNvPr id="6151" name="ComboBox2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287" totalsRowShown="0" headerRowDxfId="225">
  <autoFilter ref="B13:N287" xr:uid="{9090C7E8-7403-4E88-B51C-6954757C6F32}"/>
  <tableColumns count="13">
    <tableColumn id="1" xr3:uid="{4F532F06-2BB9-4094-A362-882C498E254B}" name="EKA" dataDxfId="224">
      <calculatedColumnFormula>IF(Q14="ja",XPlan_raw[[#This Row],[EKA_kode2]],"")</calculatedColumnFormula>
    </tableColumn>
    <tableColumn id="2" xr3:uid="{71702D75-5E8E-463D-AE29-E1D9DC354D56}" name="Course title" dataDxfId="223">
      <calculatedColumnFormula>XPlan_raw[[#This Row],[eka_langtnavn]]</calculatedColumnFormula>
    </tableColumn>
    <tableColumn id="3" xr3:uid="{5C6033B1-E62E-4070-A9D4-8C30D5F3688F}" name="Internal code" dataDxfId="222">
      <calculatedColumnFormula>IF(XPlan_raw[[#This Row],[Interne-kode]]&lt;&gt;"(tom)",XPlan_raw[[#This Row],[Interne-kode]],"")</calculatedColumnFormula>
    </tableColumn>
    <tableColumn id="4" xr3:uid="{9DAE0D54-367D-48C1-AE8C-92F848907A16}" name="Semester" dataDxfId="221">
      <calculatedColumnFormula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calculatedColumnFormula>
    </tableColumn>
    <tableColumn id="6" xr3:uid="{58E9E03A-2386-4676-8AA0-47B5C2303F12}" name="Ordinary exam" dataDxfId="220">
      <calculatedColumnFormula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calculatedColumnFormula>
    </tableColumn>
    <tableColumn id="12" xr3:uid="{A745D49E-7CB7-4AAD-A827-929AEC120E3B}" name="Campus" dataDxfId="219">
      <calculatedColumnFormula>IF(XPlan_raw[[#This Row],[Campus]]&lt;&gt;"(tom)",XPlan_raw[[#This Row],[Campus]],"")</calculatedColumnFormula>
    </tableColumn>
    <tableColumn id="7" xr3:uid="{0FB2EB5B-EF21-4183-81C5-DBCA16DB7451}" name="Form of examination" dataDxfId="218">
      <calculatedColumnFormula>IF(OR(XPlan_raw[[#This Row],[Prøveform]]="(tom)",XPlan_raw[[#This Row],[Prøveform]]=""),"",XPlan_raw[[#This Row],[Prøveform]])</calculatedColumnFormula>
    </tableColumn>
    <tableColumn id="8" xr3:uid="{3F566DC1-D724-4727-A65B-7E30E5596B4E}" name="Examiner" dataDxfId="217">
      <calculatedColumnFormula>IF(XPlan_raw[[#This Row],[Eksaminator_samlet]]&lt;&gt;"",XPlan_raw[[#This Row],[Eksaminator_samlet]],"")</calculatedColumnFormula>
    </tableColumn>
    <tableColumn id="9" xr3:uid="{74B4DA7A-25B7-49AF-A2C5-92997F1B0DB6}" name="Form of censorship" dataDxfId="216">
      <calculatedColumnFormula>IF(OR(XPlan_raw[[#This Row],[Censur]]="(tom)",XPlan_raw[[#This Row],[Censur]]=""),"",XPlan_raw[[#This Row],[Censur]])</calculatedColumnFormula>
    </tableColumn>
    <tableColumn id="10" xr3:uid="{04FCD7AF-C65C-44C7-8502-B5ACE9CB1CD7}" name="RE-exam dates" dataDxfId="215">
      <calculatedColumnFormula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calculatedColumnFormula>
    </tableColumn>
    <tableColumn id="5" xr3:uid="{E44F0DC1-341A-4C89-964C-33158D1D73B7}" name="Notifikations" dataDxfId="214">
      <calculatedColumnFormula>IF(XPlan_raw[[#This Row],[Udbudstpe]]="3.prøveforsøg",XPlan_raw[[#This Row],[Udbudstpe]],"")</calculatedColumnFormula>
    </tableColumn>
    <tableColumn id="13" xr3:uid="{991E8128-B2DA-4688-9AA3-D3814FFC93BA}" name="Publication of grade" dataDxfId="213">
      <calculatedColumnFormula>IF(XPlan_raw[[#This Row],[Prøveform]]="Skriftlig prøve",XPlan_raw[[#This Row],[DATO: Start eksamen]]+21,"")</calculatedColumnFormula>
    </tableColumn>
    <tableColumn id="11" xr3:uid="{ED106393-48C2-48D1-A36F-E07BF52B2476}" name="Udd" dataDxfId="212">
      <calculatedColumnFormula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" displayName="XPlan_raw" ref="Q13:CE287" totalsRowShown="0" headerRowDxfId="211" dataDxfId="210" tableBorderDxfId="209">
  <autoFilter ref="Q13:CE287" xr:uid="{5DF03F0C-B034-4ED0-BFE2-7DF024246168}">
    <filterColumn colId="1">
      <filters>
        <filter val="T630002402"/>
      </filters>
    </filterColumn>
  </autoFilter>
  <sortState xmlns:xlrd2="http://schemas.microsoft.com/office/spreadsheetml/2017/richdata2" ref="Q14:CE287">
    <sortCondition ref="W13:W287"/>
  </sortState>
  <tableColumns count="67">
    <tableColumn id="67" xr3:uid="{9B86B009-810E-49D3-996A-6BD7B11C178A}" name="Inkl." dataDxfId="208"/>
    <tableColumn id="1" xr3:uid="{DA52A61C-A684-455C-8C8E-C723C4B256B6}" name="EKA_kode2" dataDxfId="207"/>
    <tableColumn id="2" xr3:uid="{D67ED52F-4110-4194-9BE7-4A7719B53490}" name="eka_langtnavn" dataDxfId="206"/>
    <tableColumn id="3" xr3:uid="{AE7AF6E4-2C97-4DF4-A25A-4869A6ACD8D1}" name="Interne-kode" dataDxfId="205"/>
    <tableColumn id="4" xr3:uid="{D22A0A08-808F-49B1-AB15-55327A4B58EE}" name="Primær semester" dataDxfId="204"/>
    <tableColumn id="5" xr3:uid="{83F9586E-E071-4031-B8B9-498D0F653D14}" name="Sekundær semester" dataDxfId="203"/>
    <tableColumn id="6" xr3:uid="{913C8A2C-4F7E-4DF9-A4C8-5DEABA9D51D1}" name="DATO: Start eksamen" dataDxfId="202"/>
    <tableColumn id="7" xr3:uid="{71E70D8F-5A2E-4AFD-8EF6-66D40BB43761}" name="Slutdato" dataDxfId="201"/>
    <tableColumn id="66" xr3:uid="{730BA6D9-E024-47F8-8C15-FB68EE8F9A99}" name="Udbudstpe" dataDxfId="200"/>
    <tableColumn id="8" xr3:uid="{6214C7D7-34B2-4F22-82FA-9D39F48B1205}" name="Eksaminator_samlet" dataDxfId="199"/>
    <tableColumn id="9" xr3:uid="{E58F4730-F042-4589-A627-14FF51AD0D71}" name="Prøveform" dataDxfId="198"/>
    <tableColumn id="10" xr3:uid="{3D30774E-158A-4230-9BD0-DEF780ACBEB0}" name="Censur" dataDxfId="197"/>
    <tableColumn id="11" xr3:uid="{812E0370-46E8-4737-8D41-CD7B582F3C43}" name="RE-DATO: Start eksamen" dataDxfId="196"/>
    <tableColumn id="12" xr3:uid="{5A76C900-4128-48F9-A3CC-C520A728C8DB}" name="RE-Slutdato" dataDxfId="195"/>
    <tableColumn id="13" xr3:uid="{F443B470-3ABC-4110-933B-6002342D3C4C}" name="Spring_datoer" dataDxfId="194"/>
    <tableColumn id="50" xr3:uid="{3D9CC5CB-2948-4CE4-9699-BAFD3BA0D141}" name="Campus" dataDxfId="193"/>
    <tableColumn id="14" xr3:uid="{D6B6AFB6-4522-4C7B-98AA-350EB0577198}" name="DP i bygningsteknik" dataDxfId="192"/>
    <tableColumn id="15" xr3:uid="{87573AF5-3E06-41B0-857E-FC67DEF78065}" name="DP i elektrisk energiteknologi" dataDxfId="191"/>
    <tableColumn id="16" xr3:uid="{D9831D09-26BD-459B-80B3-1C2EB92FCB6F}" name="DP i elektronik" dataDxfId="190"/>
    <tableColumn id="17" xr3:uid="{AB1E8F97-DBE0-4573-B7F7-57348F4C8AFD}" name="DP GMM" dataDxfId="189"/>
    <tableColumn id="18" xr3:uid="{C5ED166D-6F12-4AB8-B8E9-17A4AA640E41}" name="DP i integreret design" dataDxfId="188"/>
    <tableColumn id="19" xr3:uid="{5F94ECF1-6250-49C1-A533-809129A9BE5B}" name="DP i kemi- og bioteknologi" dataDxfId="187"/>
    <tableColumn id="20" xr3:uid="{F43F68B1-84B7-4F4B-8137-527A9A37BFB1}" name="DP i maskinteknik" dataDxfId="186"/>
    <tableColumn id="21" xr3:uid="{B4204320-0305-455F-BDE4-1E0EB261FCF5}" name="DP i produktion" dataDxfId="185"/>
    <tableColumn id="22" xr3:uid="{AA0FE32D-4306-4E0D-80B9-97F7F5B20AFF}" name="DP i robotteknologi" dataDxfId="184"/>
    <tableColumn id="23" xr3:uid="{B89E3CE3-3E05-4A3C-A517-F2F336A7CF35}" name="DP i softwareteknologi" dataDxfId="183"/>
    <tableColumn id="24" xr3:uid="{4775F9F4-841F-437D-925D-448B9E3D7BE7}" name="BA i bygningsteknik" dataDxfId="182"/>
    <tableColumn id="25" xr3:uid="{3A1C5970-7A08-42DE-B52E-E0A0B5371634}" name="BA i elektronik" dataDxfId="181"/>
    <tableColumn id="26" xr3:uid="{A1D7249A-C92F-4322-B13B-C53332CF5489}" name="BA i energisystemer" dataDxfId="180"/>
    <tableColumn id="27" xr3:uid="{F0571CE3-D332-4375-B3F0-8372C45429F9}" name="BA i fysik og teknologi" dataDxfId="179"/>
    <tableColumn id="28" xr3:uid="{5F9C33C9-1D09-48A4-AC34-E39A74EA00FC}" name="BA i kemi- og bioteknologi" dataDxfId="178"/>
    <tableColumn id="29" xr3:uid="{A231DEAA-7F11-481D-BFB5-23494A8B70F5}" name="BA i mekanik" dataDxfId="177"/>
    <tableColumn id="30" xr3:uid="{DA16F892-C042-4F1B-AE8B-BB4D3165EEF9}" name="BA i PDI" dataDxfId="176"/>
    <tableColumn id="31" xr3:uid="{195A973C-B984-4446-9B1B-6B8FA1AAA406}" name="BA i robotteknologi" dataDxfId="175"/>
    <tableColumn id="32" xr3:uid="{9C163F84-A658-46EB-8EFE-CD9ABF51322E}" name="BA i spil" dataDxfId="174"/>
    <tableColumn id="33" xr3:uid="{F3FD0008-DF03-451D-8773-10F13FCB74B4}" name="BA i Velfærdsteknologi" dataDxfId="173"/>
    <tableColumn id="34" xr3:uid="{61A269A5-6C7E-48B6-9539-AFE3F03C6F54}" name="BA in Software" dataDxfId="172"/>
    <tableColumn id="35" xr3:uid="{94F2DEB1-7CFE-4A51-BF49-481387A02E9A}" name="KA i bygningsteknik" dataDxfId="171"/>
    <tableColumn id="36" xr3:uid="{79880C72-1ED4-4324-B63D-D14DA6AC97A3}" name="KA i elektronik" dataDxfId="170"/>
    <tableColumn id="37" xr3:uid="{78F2E67A-DC39-4A36-ADD7-AB07E73BF10E}" name="KA i energisystemer" dataDxfId="169"/>
    <tableColumn id="38" xr3:uid="{8B84AC57-AFAA-45BD-A174-7FB5AD0C5BE3}" name="KA i fysik og teknologi" dataDxfId="168"/>
    <tableColumn id="39" xr3:uid="{7CBE4491-2693-43AE-A6E5-2ACA5E533C6C}" name="KA i kemi- og bioteknologi" dataDxfId="167"/>
    <tableColumn id="40" xr3:uid="{2F777BEC-D69C-4C93-92E8-D2604D5CD15E}" name="KA i konstruktionsteknik" dataDxfId="166"/>
    <tableColumn id="41" xr3:uid="{26E09BDA-E6DC-46D6-8385-5C7011807372}" name="KA i miljøteknologi" dataDxfId="165"/>
    <tableColumn id="42" xr3:uid="{401A65DA-20E4-47A0-8EC9-C4D0BD90864D}" name="KA i robotteknologi" dataDxfId="164"/>
    <tableColumn id="43" xr3:uid="{FAE47D11-2D90-4C8B-B465-579055001C22}" name="KA i spil" dataDxfId="163"/>
    <tableColumn id="44" xr3:uid="{0121D609-5972-4638-8B78-808E8AD9193B}" name="KA i Velfærdsteknologi" dataDxfId="162"/>
    <tableColumn id="45" xr3:uid="{70060972-886C-45CC-B6C4-C08B1B4D0534}" name="KA in OM" dataDxfId="161"/>
    <tableColumn id="46" xr3:uid="{1D977575-87F1-4AA1-9A6F-69DCBA041D12}" name="KA in PDI" dataDxfId="160"/>
    <tableColumn id="47" xr3:uid="{53C609C5-AA84-449E-9B19-0D3A02846F66}" name="KA in Software Engineering" dataDxfId="159"/>
    <tableColumn id="48" xr3:uid="{5FBE3364-3BD3-4408-963B-EB21FE9C704E}" name="KA i Mekanik" dataDxfId="158"/>
    <tableColumn id="49" xr3:uid="{B1211294-9D4D-412D-A0A6-E91F4E43075E}" name="Enkeltfag/Exchange - Odense" dataDxfId="157"/>
    <tableColumn id="51" xr3:uid="{F326682D-E427-46A8-91A5-EA92388304A6}" name="BEng in Electronics" dataDxfId="156"/>
    <tableColumn id="52" xr3:uid="{347872B1-6D1B-403E-A9ED-7368F28B2ACD}" name="BEng in Mechanical Engineering" dataDxfId="155"/>
    <tableColumn id="53" xr3:uid="{5ECB268D-C315-4A4A-B361-DBD2C9453CD6}" name="BEng in Mechatronics" dataDxfId="154"/>
    <tableColumn id="54" xr3:uid="{A4ECAC6B-71C8-4FC9-8069-A774C3C98A0E}" name="BSc in Electronics" dataDxfId="153"/>
    <tableColumn id="55" xr3:uid="{D0082987-D94D-40C9-ADC5-AE49D19F05AA}" name="BSc in I&amp;B" dataDxfId="152"/>
    <tableColumn id="56" xr3:uid="{AA8D1A8A-9415-4125-9033-22E48F3558D1}" name="BSc in Software" dataDxfId="151"/>
    <tableColumn id="57" xr3:uid="{28882306-8057-4FB0-8527-D81EA3849E3B}" name="BSc in Mechanical Engineering" dataDxfId="150"/>
    <tableColumn id="58" xr3:uid="{FED11F66-3F93-49DB-82F6-E81D443FBEBF}" name="BSc in Mechatronic Engineering" dataDxfId="149"/>
    <tableColumn id="59" xr3:uid="{B7B80662-1CF9-4354-84C7-CB4C0F90E5C3}" name="MSc in Electronics" dataDxfId="148"/>
    <tableColumn id="60" xr3:uid="{6DC94CCB-8514-417D-BA0F-9CD02203C8E5}" name="MSc in I&amp;B" dataDxfId="147"/>
    <tableColumn id="61" xr3:uid="{F178BAA9-CB29-4632-A542-FEE6922CB308}" name="MSc in Software" dataDxfId="146"/>
    <tableColumn id="62" xr3:uid="{C832B370-9619-4AC6-90C2-05B84E333744}" name="MSc in Pysics and Technology" dataDxfId="145"/>
    <tableColumn id="63" xr3:uid="{AAEA4974-E53F-4CBE-B3A5-54B1F5F9F589}" name="MSc in Mechanical Engineering" dataDxfId="144"/>
    <tableColumn id="64" xr3:uid="{592A1002-F1EE-48A7-A860-491A9334EA4C}" name="MSc in Mechatronic Engineering" dataDxfId="143"/>
    <tableColumn id="65" xr3:uid="{58F02DCF-BE00-4C53-8614-D75171BEDC04}" name="Enkeltfag/Exchange - Sønderborg" dataDxfId="142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OLD" displayName="XPlan_rawOLD" ref="CH13:EU169" totalsRowShown="0" dataDxfId="141" tableBorderDxfId="140">
  <autoFilter ref="CH13:EU169" xr:uid="{F9D7DEAF-48CB-4527-A8C1-787774414B9F}"/>
  <sortState xmlns:xlrd2="http://schemas.microsoft.com/office/spreadsheetml/2017/richdata2" ref="CH14:EF164">
    <sortCondition ref="DE13:DE164"/>
  </sortState>
  <tableColumns count="66">
    <tableColumn id="1" xr3:uid="{48C17347-F7A6-460C-AB62-7F46BE861227}" name="EKA_kode" dataDxfId="139"/>
    <tableColumn id="2" xr3:uid="{D048B918-A7C6-4012-92BB-D8C795176C46}" name="eka_langtnavn" dataDxfId="138"/>
    <tableColumn id="3" xr3:uid="{DA680DC8-BB87-4F4B-964D-74F6388AAA85}" name="Interne-kode" dataDxfId="137"/>
    <tableColumn id="4" xr3:uid="{19C2AC2A-1F53-4BF1-AFB9-80DC9436CD27}" name="Primær semester" dataDxfId="136"/>
    <tableColumn id="5" xr3:uid="{BF3EADD2-C7EB-42BE-A4AB-F22497D78B17}" name="Sekundær semester" dataDxfId="135"/>
    <tableColumn id="6" xr3:uid="{9742E5BE-8B95-4491-B7AF-5EC7721B32E5}" name="DATO: Start eksamen" dataDxfId="134"/>
    <tableColumn id="7" xr3:uid="{F8F071E4-AF74-4E7A-AFE9-6C9402C0CA09}" name="Slutdato" dataDxfId="133"/>
    <tableColumn id="66" xr3:uid="{1ACF7B79-6E1D-4951-9E03-C368D83DE9CE}" name="Kolonne1" dataDxfId="132"/>
    <tableColumn id="8" xr3:uid="{7146009B-5EC4-4BD6-A454-5A54CF3873D7}" name="Eksaminator_samlet" dataDxfId="131"/>
    <tableColumn id="9" xr3:uid="{ACFC2609-D205-4F18-AD4D-492C1CA0D358}" name="Prøveform" dataDxfId="130"/>
    <tableColumn id="10" xr3:uid="{1C54C162-CAA7-4955-A1C9-2C32C774976A}" name="Censur" dataDxfId="129"/>
    <tableColumn id="11" xr3:uid="{D34A1FD3-C001-43F9-B383-1845EC0B0271}" name="RE-DATO: Start eksamen" dataDxfId="128"/>
    <tableColumn id="12" xr3:uid="{8D1027C0-FC1D-4492-9331-53B464164781}" name="RE-Slutdato" dataDxfId="127"/>
    <tableColumn id="13" xr3:uid="{C8FE5AB7-EC61-4F97-A592-BF6A75FAC12C}" name="Spring_datoer" dataDxfId="126"/>
    <tableColumn id="52" xr3:uid="{17988222-CD09-41E8-BA46-7F8E6ACFA74F}" name="Campus"/>
    <tableColumn id="14" xr3:uid="{B9E02374-6863-43D8-8640-2F897057F35D}" name="DP i bygningsteknik" dataDxfId="125"/>
    <tableColumn id="15" xr3:uid="{0B6636D2-58B2-4DA5-BA93-203BD95B7D9B}" name="DP i elektrisk energiteknologi" dataDxfId="124"/>
    <tableColumn id="16" xr3:uid="{47764984-B50F-49C9-8944-0CBBE086BDE4}" name="DP i elektronik" dataDxfId="123"/>
    <tableColumn id="17" xr3:uid="{3B14A626-8252-4B1F-8D10-9AFAF000D629}" name="DP GMM" dataDxfId="122"/>
    <tableColumn id="18" xr3:uid="{105B5E04-5DED-48B7-8E1A-E08513721D06}" name="DP i integreret design" dataDxfId="121"/>
    <tableColumn id="19" xr3:uid="{79B28285-72CD-4B19-A521-FE1887FF7676}" name="DP i kemi- og bioteknologi" dataDxfId="120"/>
    <tableColumn id="20" xr3:uid="{86A08359-328C-4A85-A1CD-BF01557D99B2}" name="DP i maskinteknik" dataDxfId="119"/>
    <tableColumn id="21" xr3:uid="{51A02F41-9F09-4AE8-A257-D56E13BE15A6}" name="DP i produktion" dataDxfId="118"/>
    <tableColumn id="22" xr3:uid="{00199E65-9742-4362-81A7-2E6BB454E77E}" name="DP i robotteknologi" dataDxfId="117"/>
    <tableColumn id="23" xr3:uid="{3B3E3504-1090-40A2-BC6B-5769BE1FD9F9}" name="DP i softwareteknologi" dataDxfId="116"/>
    <tableColumn id="24" xr3:uid="{C6FF9BDA-27BC-49B6-A136-57C6469E5CC4}" name="BA i bygningsteknik" dataDxfId="115"/>
    <tableColumn id="25" xr3:uid="{1597E9AE-CBBF-4E9C-8FD9-8560145ED635}" name="BA i elektronik" dataDxfId="114"/>
    <tableColumn id="26" xr3:uid="{AEF2616B-C465-4BDD-A036-A6FF4C04F21C}" name="BA i energisystemer" dataDxfId="113"/>
    <tableColumn id="27" xr3:uid="{15B48E93-9913-4160-BE2D-1BFA3D558976}" name="BA i fysik og teknologi" dataDxfId="112"/>
    <tableColumn id="28" xr3:uid="{6343A12D-D475-4C09-A09F-8AE34795C639}" name="BA i kemi- og bioteknologi" dataDxfId="111"/>
    <tableColumn id="29" xr3:uid="{557AC85E-0329-4F8E-8CD9-A569EDFC2E16}" name="BA i mekanik" dataDxfId="110"/>
    <tableColumn id="30" xr3:uid="{1071F9A7-8A77-4C87-BBD8-CE46CF832B2F}" name="BA i PDI" dataDxfId="109"/>
    <tableColumn id="31" xr3:uid="{6BB2D487-4110-4A07-AC2C-EA562A57D08F}" name="BA i robotteknologi" dataDxfId="108"/>
    <tableColumn id="32" xr3:uid="{5A3FF635-C9E6-4817-AA86-CFD1D1628E4D}" name="BA i spil" dataDxfId="107"/>
    <tableColumn id="33" xr3:uid="{0F9271E4-1DF2-419F-990C-CF162ED1EEE7}" name="BA i Velfærdsteknologi" dataDxfId="106"/>
    <tableColumn id="34" xr3:uid="{C0F37A0E-64AF-4D52-9825-1BBB686DD21A}" name="BA in Software" dataDxfId="105"/>
    <tableColumn id="35" xr3:uid="{71763807-8BD9-42F0-8D87-464F2E69167B}" name="KA i bygningsteknik" dataDxfId="104"/>
    <tableColumn id="36" xr3:uid="{169D68E0-C9C1-40E9-91FD-465CCC373B30}" name="KA i elektronik" dataDxfId="103"/>
    <tableColumn id="37" xr3:uid="{517FA08E-B2A4-40F7-9EF9-ED273E713FEE}" name="KA i energisystemer" dataDxfId="102"/>
    <tableColumn id="38" xr3:uid="{B2B1FE96-C08E-4EFC-90C7-46A09BEAF50A}" name="KA i fysik og teknologi" dataDxfId="101"/>
    <tableColumn id="39" xr3:uid="{ADDDC298-1DA7-4A7B-812E-D73E493FA8A9}" name="KA i kemi- og bioteknologi" dataDxfId="100"/>
    <tableColumn id="40" xr3:uid="{02E9A322-7B6A-44D4-B99E-FD242EE7B280}" name="KA i konstruktionsteknik" dataDxfId="99"/>
    <tableColumn id="41" xr3:uid="{33C8E019-C840-44EA-B6A9-F99E5117D604}" name="KA i miljøteknologi" dataDxfId="98"/>
    <tableColumn id="42" xr3:uid="{DE3B94F0-95EC-45D4-B302-B15F3C5A57CD}" name="KA i robotteknologi" dataDxfId="97"/>
    <tableColumn id="43" xr3:uid="{F7D5D222-9553-4D83-9DF7-975E0499CCC8}" name="KA i spil" dataDxfId="96"/>
    <tableColumn id="44" xr3:uid="{B97944A8-7261-438E-8569-D7FCD9002FF9}" name="KA i Velfærdsteknologi" dataDxfId="95"/>
    <tableColumn id="45" xr3:uid="{8310FE41-E6D3-4F27-8A3D-BCBBE6870016}" name="KA in OM" dataDxfId="94"/>
    <tableColumn id="46" xr3:uid="{57650946-0D5E-4E65-8179-8CBF5655DE14}" name="KA in PDI" dataDxfId="93"/>
    <tableColumn id="47" xr3:uid="{85DB65BE-BD62-4A2D-B3FA-184EF43D38F8}" name="KA in Software Engineering" dataDxfId="92"/>
    <tableColumn id="48" xr3:uid="{BAF7738B-FAD6-4A09-AD7E-9B2A74258CEB}" name="KA i Mekanik" dataDxfId="91"/>
    <tableColumn id="49" xr3:uid="{F8A52777-892E-4858-9398-570D5A2FE972}" name="Enkeltfag/Exchange - Odense" dataDxfId="90"/>
    <tableColumn id="50" xr3:uid="{5B3FF2E3-C1B8-465E-B31F-420A7AF265D2}" name="BEng in Electronics" dataDxfId="89"/>
    <tableColumn id="51" xr3:uid="{900C69AF-7352-4FDB-B08C-02F378D87958}" name="BEng in Mechanical Engineering" dataDxfId="88"/>
    <tableColumn id="53" xr3:uid="{B67A7831-2B16-456A-A358-29480A2FF2B5}" name="BEng in Mechatronics" dataDxfId="87"/>
    <tableColumn id="54" xr3:uid="{57B2E572-4CA8-43D9-B000-0AC99D483B6D}" name="BSc in Electronics" dataDxfId="86"/>
    <tableColumn id="55" xr3:uid="{F3CE6053-031A-4C69-8EEA-D617363BF402}" name="BSc in I&amp;B" dataDxfId="85"/>
    <tableColumn id="56" xr3:uid="{E7715A14-D59D-45C8-9CE9-5AB810545327}" name="BSc in Software" dataDxfId="84"/>
    <tableColumn id="57" xr3:uid="{8295F154-C662-4703-BC53-7DF86DEEF7A3}" name="BSc in Mechanical Engineering" dataDxfId="83"/>
    <tableColumn id="58" xr3:uid="{939C36AA-8828-47AA-BEFC-EEF4C60C8AB0}" name="BSc in Mechatronic Engineering" dataDxfId="82"/>
    <tableColumn id="59" xr3:uid="{A4EAAB04-8276-476E-B19C-0E5CDC45EA00}" name="MSc in Electronics" dataDxfId="81"/>
    <tableColumn id="60" xr3:uid="{30280C30-F378-4EAB-8C53-13DDEB407DBF}" name="MSc in I&amp;B" dataDxfId="80"/>
    <tableColumn id="61" xr3:uid="{57C2C427-DC23-4314-B848-2351B167EB99}" name="MSc in Software" dataDxfId="79"/>
    <tableColumn id="62" xr3:uid="{56ED714C-A247-468F-8727-5838B1E839C6}" name="MSc in Pysics and Technology" dataDxfId="78"/>
    <tableColumn id="63" xr3:uid="{C87DCE8B-A57E-4068-9B4B-54508ABC2855}" name="MSc in Mechanical Engineering" dataDxfId="77"/>
    <tableColumn id="64" xr3:uid="{EAB1C396-0C6F-432D-9DF8-E15B4583961F}" name="MSc in Mechatronic Engineering" dataDxfId="76"/>
    <tableColumn id="65" xr3:uid="{64428A3A-D729-46B4-A4CB-35971BE9805D}" name="Enkeltfag/Exchange - Sønderborg" dataDxfId="7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942AC9-24EF-46E2-A796-74C381CFEB9B}" name="XPlan6" displayName="XPlan6" ref="B13:N169" totalsRowShown="0" headerRowDxfId="74">
  <autoFilter ref="B13:N169" xr:uid="{9090C7E8-7403-4E88-B51C-6954757C6F32}"/>
  <sortState xmlns:xlrd2="http://schemas.microsoft.com/office/spreadsheetml/2017/richdata2" ref="B14:N467">
    <sortCondition ref="F13:F467"/>
  </sortState>
  <tableColumns count="13">
    <tableColumn id="1" xr3:uid="{4D60390F-0B71-44FF-8B25-3FCB1CDDC1D0}" name="EKA" dataDxfId="73">
      <calculatedColumnFormula>XPlan_raw7[[#This Row],[EKA_kode]]</calculatedColumnFormula>
    </tableColumn>
    <tableColumn id="2" xr3:uid="{42F9C370-90C7-44B1-8603-64F95E802D72}" name="Course title" dataDxfId="72">
      <calculatedColumnFormula>XPlan_raw7[[#This Row],[eka_langtnavn]]</calculatedColumnFormula>
    </tableColumn>
    <tableColumn id="3" xr3:uid="{A4C3197E-4986-4146-92F5-8464042D11BD}" name="Internal code" dataDxfId="71">
      <calculatedColumnFormula>IF(XPlan_raw7[[#This Row],[Interne-kode]]&lt;&gt;"(tom)",XPlan_raw7[[#This Row],[Interne-kode]],"")</calculatedColumnFormula>
    </tableColumn>
    <tableColumn id="4" xr3:uid="{38D11429-49A4-466A-92C9-E5E981411300}" name="Semester" dataDxfId="70">
      <calculatedColumnFormula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calculatedColumnFormula>
    </tableColumn>
    <tableColumn id="6" xr3:uid="{284E5A65-E79B-4B58-971B-70C8DE423930}" name="Ordinary exam" dataDxfId="69">
      <calculatedColumnFormula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calculatedColumnFormula>
    </tableColumn>
    <tableColumn id="12" xr3:uid="{606CF385-9EEE-400E-9C5F-FB90A9135BDC}" name="Campus" dataDxfId="68">
      <calculatedColumnFormula>IF(XPlan_raw7[[#This Row],[Campus]]&lt;&gt;"(tom)",XPlan_raw7[[#This Row],[Campus]],"")</calculatedColumnFormula>
    </tableColumn>
    <tableColumn id="7" xr3:uid="{686B46E5-8739-4CFA-96F1-2E5AB672EB5B}" name="Form of examination" dataDxfId="67">
      <calculatedColumnFormula>IF(XPlan_raw7[[#This Row],[Prøveform]]&lt;&gt;"(tom)",XPlan_raw7[[#This Row],[Prøveform]],"")</calculatedColumnFormula>
    </tableColumn>
    <tableColumn id="8" xr3:uid="{63EDD48A-7443-48ED-B068-EDEC6ECE3F96}" name="Examiner" dataDxfId="66">
      <calculatedColumnFormula>IF(XPlan_raw7[[#This Row],[Eksaminator_samlet]]&lt;&gt;"",XPlan_raw7[[#This Row],[Eksaminator_samlet]],"")</calculatedColumnFormula>
    </tableColumn>
    <tableColumn id="9" xr3:uid="{4812E1DC-38F7-4F8F-B219-C60FF648FEFC}" name="Form of censorship" dataDxfId="65">
      <calculatedColumnFormula>IF(XPlan_raw7[[#This Row],[Censur]]&lt;&gt;"(tom)",XPlan_raw7[[#This Row],[Censur]],"")</calculatedColumnFormula>
    </tableColumn>
    <tableColumn id="10" xr3:uid="{E94E6327-85F3-463A-9782-B6073FBD9524}" name="RE-exam dates" dataDxfId="64">
      <calculatedColumnFormula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calculatedColumnFormula>
    </tableColumn>
    <tableColumn id="5" xr3:uid="{A12B6E26-C290-472F-BDF3-2026E0DA50BB}" name="Notifikations" dataDxfId="63">
      <calculatedColumnFormula>IF(_xlfn.XLOOKUP(XPlan_raw7[[#This Row],[EKA_kode]],XPlan_raw7[EKA_kode],XPlan_raw7[DATO: Start eksamen],"",0,1)&lt;&gt;_xlfn.XLOOKUP(XPlan_raw7[[#This Row],[EKA_kode]],XPlan_rawOLD8[EKA_kode],XPlan_rawOLD8[DATO: Start eksamen],"",0,1),"5 th march exam dates updated","")</calculatedColumnFormula>
    </tableColumn>
    <tableColumn id="13" xr3:uid="{C1BF7511-27EA-45E8-9020-C3ECDD605D1E}" name="Publication of grade"/>
    <tableColumn id="11" xr3:uid="{D3430997-D114-4354-8592-F1C5F3F86956}" name="Udd" dataDxfId="62">
      <calculatedColumnFormula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1564AF-BB3A-4302-BE1B-2AB2B3632B9B}" name="XPlan_raw7" displayName="XPlan_raw7" ref="R13:AU171" totalsRowShown="0" headerRowDxfId="61" dataDxfId="60" tableBorderDxfId="59">
  <autoFilter ref="R13:AU171" xr:uid="{5DF03F0C-B034-4ED0-BFE2-7DF024246168}"/>
  <sortState xmlns:xlrd2="http://schemas.microsoft.com/office/spreadsheetml/2017/richdata2" ref="R14:AU171">
    <sortCondition descending="1" ref="AP13:AP171"/>
  </sortState>
  <tableColumns count="30">
    <tableColumn id="1" xr3:uid="{88FB644D-A529-4BE0-87D9-D07675013B71}" name="EKA_kode" dataDxfId="58"/>
    <tableColumn id="2" xr3:uid="{BAD6F811-31F6-4AF9-ACFF-5AE43EC4B023}" name="eka_langtnavn" dataDxfId="57"/>
    <tableColumn id="3" xr3:uid="{FA622EF3-BEB4-43D9-B08E-5BC048FE4090}" name="Interne-kode" dataDxfId="56"/>
    <tableColumn id="4" xr3:uid="{6E41BEFD-C4E1-4084-9DAC-6432878DAD45}" name="Primær semester" dataDxfId="55"/>
    <tableColumn id="5" xr3:uid="{079D4E8D-4B72-4E74-95FB-828EA3DB38E2}" name="Sekundær semester" dataDxfId="54"/>
    <tableColumn id="6" xr3:uid="{ACDEBFD5-0073-4AA7-AC68-DAB6F4DD9711}" name="DATO: Start eksamen" dataDxfId="53"/>
    <tableColumn id="7" xr3:uid="{3BCB7EBE-C980-4B68-8CFE-1DDC144F8A54}" name="Slutdato" dataDxfId="52"/>
    <tableColumn id="29" xr3:uid="{04797BCA-DAD4-4FC5-BA8C-DA9672540A4D}" name="Kolonne1"/>
    <tableColumn id="8" xr3:uid="{0A338DA0-01F8-4281-A60A-60BDB436880D}" name="Eksaminator_samlet" dataDxfId="51"/>
    <tableColumn id="9" xr3:uid="{506F79AF-71C6-461D-8173-605BF20DA986}" name="Prøveform" dataDxfId="50"/>
    <tableColumn id="10" xr3:uid="{616AD124-2BF1-4B62-997E-BE728FE91283}" name="Censur" dataDxfId="49"/>
    <tableColumn id="11" xr3:uid="{BFC986E0-00DD-42C8-B435-A28B469337CB}" name="RE-DATO: Start eksamen" dataDxfId="48"/>
    <tableColumn id="12" xr3:uid="{C9A6C58B-BD70-4D32-A89C-CE903972A337}" name="RE-Slutdato" dataDxfId="47"/>
    <tableColumn id="13" xr3:uid="{1CAE166B-3B30-45C5-80E5-75CF318EDD67}" name="Spring_datoer" dataDxfId="46"/>
    <tableColumn id="50" xr3:uid="{9709D292-F9E8-46D5-AE83-4A76123E88B7}" name="Campus"/>
    <tableColumn id="14" xr3:uid="{F40D734D-B584-430B-BBA5-4C751B2543A3}" name="BEng in Electronics" dataDxfId="45"/>
    <tableColumn id="15" xr3:uid="{C0C039DE-E792-4E3C-A081-2405B2F17C6F}" name="BEng in Mechanical Engineering" dataDxfId="44"/>
    <tableColumn id="16" xr3:uid="{28C3C936-0567-488C-8762-46D680D89994}" name="BEng in Mechatronics" dataDxfId="43"/>
    <tableColumn id="17" xr3:uid="{7E116340-0D02-4F56-9B57-7FDC58D8F5B4}" name="BSc in Electronics" dataDxfId="42"/>
    <tableColumn id="18" xr3:uid="{98C5D5A4-E1DB-4F9F-8E02-FE12083EC261}" name="BSc in I&amp;B" dataDxfId="41"/>
    <tableColumn id="19" xr3:uid="{B247C957-175F-46F9-8469-D87EDD2B7726}" name="BSc in Software" dataDxfId="40"/>
    <tableColumn id="20" xr3:uid="{F0D72739-CA44-4CE0-8812-70BE73A057F3}" name="BSc in Mechanical Engineering" dataDxfId="39"/>
    <tableColumn id="21" xr3:uid="{EF95B0BE-3FFF-4CC5-B913-2C92EE0D5F80}" name="BSc in Mechatronic Engineering" dataDxfId="38"/>
    <tableColumn id="22" xr3:uid="{9A1740BD-3606-4BAE-9A93-A29625118F68}" name="MSc in Electronics" dataDxfId="37"/>
    <tableColumn id="23" xr3:uid="{D819CFAA-26F0-496B-AC4F-84ABFC53252F}" name="MSc in I&amp;B" dataDxfId="36"/>
    <tableColumn id="24" xr3:uid="{67DEE7E6-E6F6-4589-B9EA-CFF05E4BDF8A}" name="MSc in Software" dataDxfId="35"/>
    <tableColumn id="25" xr3:uid="{E08ED4F8-F558-4461-A188-B8D23D8408E1}" name="MSc in Pysics and Technology" dataDxfId="34"/>
    <tableColumn id="26" xr3:uid="{ADCF8D68-CBB6-49FC-86A2-B8D13084590E}" name="MSc in Mechanical Engineering - Sdb." dataDxfId="33"/>
    <tableColumn id="27" xr3:uid="{53DBDE41-81C1-4668-A8BA-58E21AD7C7E1}" name="MSc in Mechatronic Engineering" dataDxfId="32"/>
    <tableColumn id="28" xr3:uid="{97E34AF5-456B-4746-A4E8-C5D08F8AB359}" name="Enkeltfag/Exchange" dataDxfId="3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2BB0F8-5BD0-4A25-A82F-6B724D121C63}" name="XPlan_rawOLD8" displayName="XPlan_rawOLD8" ref="AW13:BZ504" totalsRowShown="0" headerRowDxfId="30" dataDxfId="29" tableBorderDxfId="28">
  <autoFilter ref="AW13:BZ504" xr:uid="{F9D7DEAF-48CB-4527-A8C1-787774414B9F}"/>
  <sortState xmlns:xlrd2="http://schemas.microsoft.com/office/spreadsheetml/2017/richdata2" ref="AW14:BZ504">
    <sortCondition ref="AW13:AW504"/>
  </sortState>
  <tableColumns count="30">
    <tableColumn id="1" xr3:uid="{E30D3E17-CC06-43B1-9971-9305D8A84F75}" name="EKA_kode" dataDxfId="27"/>
    <tableColumn id="2" xr3:uid="{EA18F54C-854A-40BF-98A4-300A090A2F6B}" name="eka_langtnavn" dataDxfId="26"/>
    <tableColumn id="3" xr3:uid="{980321F9-85E6-4FD6-A1B6-BFEA5C9F1C23}" name="Interne-kode" dataDxfId="25"/>
    <tableColumn id="4" xr3:uid="{F25B98E4-0539-46F1-B834-BFAD82429DE4}" name="Primær semester" dataDxfId="24"/>
    <tableColumn id="5" xr3:uid="{F93F5FB1-EDAC-4711-8308-C03FDF7CD50C}" name="Sekundær semester" dataDxfId="23"/>
    <tableColumn id="6" xr3:uid="{CCA18011-9A45-41AF-9AD1-F326CF250DEC}" name="DATO: Start eksamen" dataDxfId="22"/>
    <tableColumn id="7" xr3:uid="{D95C311E-9522-4A88-802D-6C63EE9BA63A}" name="Slutdato" dataDxfId="21"/>
    <tableColumn id="29" xr3:uid="{56774CC4-B05A-493F-8C6D-FD40600495F1}" name="Kolonne1"/>
    <tableColumn id="8" xr3:uid="{96A9ED9B-84D4-40AB-BDDF-50E9D5BB0DE6}" name="Eksaminator_samlet" dataDxfId="20"/>
    <tableColumn id="9" xr3:uid="{70F6B124-7E3F-45A7-BA10-141420E16EA9}" name="Prøveform" dataDxfId="19"/>
    <tableColumn id="10" xr3:uid="{38286925-12AE-46AA-8A3E-C1642731E944}" name="Censur" dataDxfId="18"/>
    <tableColumn id="11" xr3:uid="{F1125D18-89A5-4E3D-B4C9-01FDF87D570C}" name="RE-DATO: Start eksamen" dataDxfId="17"/>
    <tableColumn id="12" xr3:uid="{20C1BDB5-E539-49FA-84D2-CD6CFA3F5C64}" name="RE-Slutdato" dataDxfId="16"/>
    <tableColumn id="13" xr3:uid="{083E798E-3CCC-46CC-859F-F3251D9713AB}" name="Spring_datoer" dataDxfId="15"/>
    <tableColumn id="52" xr3:uid="{186646FE-2797-443D-AE82-CAACAB7468C8}" name="Campus"/>
    <tableColumn id="14" xr3:uid="{0641576A-32BF-42D8-9E3E-9C916E09FD5C}" name="BEng in Electronics" dataDxfId="14"/>
    <tableColumn id="15" xr3:uid="{C280010A-80A2-4537-AB52-8435F71D5EBE}" name="BEng in Mechanical Engineering" dataDxfId="13"/>
    <tableColumn id="16" xr3:uid="{54863F24-2F94-4DE2-8E7B-0385DFB3FA1F}" name="BEng in Mechatronics" dataDxfId="12"/>
    <tableColumn id="17" xr3:uid="{487529F7-8631-409B-9320-C8A490F5B825}" name="BSc in Electronics" dataDxfId="11"/>
    <tableColumn id="18" xr3:uid="{3A6F3B2E-EBE5-4696-A310-04B9B21DE955}" name="BSc in I&amp;B" dataDxfId="10"/>
    <tableColumn id="19" xr3:uid="{9FD936B2-7332-4B0F-AEA9-ACB358702417}" name="BSc in Software" dataDxfId="9"/>
    <tableColumn id="20" xr3:uid="{18C85CEA-ACB9-4676-9BAA-B00F77A023CC}" name="BSc in Mechanical Engineering" dataDxfId="8"/>
    <tableColumn id="21" xr3:uid="{381D9540-00C5-4963-BA9F-CB5E8BA24EDE}" name="BSc in Mechatronic Engineering" dataDxfId="7"/>
    <tableColumn id="22" xr3:uid="{F531FCF0-312D-4963-9FC4-7F8669C19243}" name="MSc in Electronics" dataDxfId="6"/>
    <tableColumn id="23" xr3:uid="{FEF663D6-6900-4861-81A9-28063D88F65E}" name="MSc in I&amp;B" dataDxfId="5"/>
    <tableColumn id="24" xr3:uid="{C3308949-E28E-43B8-985D-20088C0CD15A}" name="MSc in Software" dataDxfId="4"/>
    <tableColumn id="25" xr3:uid="{5CBFB32A-DFA7-4E4D-A812-2358DE54CBAE}" name="MSc in Pysics and Technology" dataDxfId="3"/>
    <tableColumn id="26" xr3:uid="{B188F7B2-A032-400D-8D4D-86BB76C9FB3A}" name="MSc in Mechanical Engineering" dataDxfId="2"/>
    <tableColumn id="27" xr3:uid="{3AA98CCE-21F3-4D82-A1CB-EA507606010A}" name="MSc in Mechatronic Engineering" dataDxfId="1"/>
    <tableColumn id="28" xr3:uid="{5FA883A2-90A0-4953-AE25-42EB0FAB2065}" name="Enkeltfag/Exchang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B24-92A7-44F6-AEEE-95082E0A4B0B}">
  <sheetPr codeName="Ark5"/>
  <dimension ref="A1:BE612"/>
  <sheetViews>
    <sheetView tabSelected="1" zoomScale="90" zoomScaleNormal="90" workbookViewId="0">
      <pane ySplit="14" topLeftCell="A15" activePane="bottomLeft" state="frozen"/>
      <selection pane="bottomLeft"/>
    </sheetView>
  </sheetViews>
  <sheetFormatPr defaultRowHeight="15" x14ac:dyDescent="0.25"/>
  <cols>
    <col min="1" max="1" width="4.85546875" style="12" customWidth="1"/>
    <col min="2" max="2" width="24.42578125" style="12" customWidth="1"/>
    <col min="3" max="3" width="61.140625" style="12" customWidth="1"/>
    <col min="4" max="4" width="14.5703125" style="12" customWidth="1"/>
    <col min="5" max="5" width="7.5703125" style="12" hidden="1" customWidth="1"/>
    <col min="6" max="6" width="24.28515625" style="12" customWidth="1"/>
    <col min="7" max="7" width="14.7109375" style="12" customWidth="1"/>
    <col min="8" max="8" width="24.85546875" style="12" customWidth="1"/>
    <col min="9" max="9" width="42.28515625" style="12" customWidth="1"/>
    <col min="10" max="10" width="26.42578125" style="14" customWidth="1"/>
    <col min="11" max="11" width="22.7109375" style="12" customWidth="1"/>
    <col min="12" max="12" width="20.28515625" style="12" customWidth="1"/>
    <col min="13" max="13" width="9.140625" style="12"/>
    <col min="14" max="14" width="9.140625" style="12" hidden="1" customWidth="1"/>
    <col min="15" max="15" width="32.28515625" style="12" hidden="1" customWidth="1"/>
    <col min="16" max="57" width="9.140625" style="12"/>
  </cols>
  <sheetData>
    <row r="1" spans="1:57" s="12" customFormat="1" ht="34.5" customHeight="1" x14ac:dyDescent="0.35">
      <c r="B1" s="13" t="s">
        <v>0</v>
      </c>
      <c r="J1" s="14"/>
    </row>
    <row r="2" spans="1:57" s="12" customFormat="1" ht="15" customHeight="1" x14ac:dyDescent="0.25">
      <c r="B2" s="15" t="s">
        <v>1</v>
      </c>
      <c r="J2" s="14"/>
    </row>
    <row r="3" spans="1:57" s="12" customFormat="1" ht="15" customHeight="1" x14ac:dyDescent="0.25">
      <c r="B3" s="15" t="s">
        <v>2</v>
      </c>
      <c r="C3" s="16">
        <v>45735</v>
      </c>
      <c r="J3" s="14"/>
    </row>
    <row r="4" spans="1:57" s="12" customFormat="1" ht="21" customHeight="1" x14ac:dyDescent="0.25">
      <c r="B4" s="17" t="s">
        <v>3</v>
      </c>
      <c r="C4" s="18"/>
      <c r="D4" s="18"/>
      <c r="E4" s="17"/>
      <c r="F4" s="17" t="s">
        <v>4</v>
      </c>
      <c r="G4" s="18"/>
      <c r="H4" s="18"/>
      <c r="I4" s="62" t="s">
        <v>657</v>
      </c>
      <c r="J4" s="39"/>
      <c r="K4" s="18"/>
      <c r="L4" s="18"/>
    </row>
    <row r="5" spans="1:57" s="12" customFormat="1" ht="12" customHeight="1" x14ac:dyDescent="0.25">
      <c r="B5" s="15"/>
      <c r="J5" s="14"/>
    </row>
    <row r="6" spans="1:57" s="12" customFormat="1" ht="17.100000000000001" hidden="1" customHeight="1" x14ac:dyDescent="0.25">
      <c r="B6" s="19" t="s">
        <v>5</v>
      </c>
      <c r="C6" s="12" t="s">
        <v>6</v>
      </c>
      <c r="E6" s="38"/>
      <c r="F6" s="38" t="s">
        <v>7</v>
      </c>
      <c r="J6" s="14"/>
    </row>
    <row r="7" spans="1:57" s="12" customFormat="1" ht="17.100000000000001" hidden="1" customHeight="1" x14ac:dyDescent="0.25">
      <c r="B7" s="19"/>
      <c r="E7" s="38"/>
      <c r="F7" s="38"/>
      <c r="J7" s="14"/>
    </row>
    <row r="8" spans="1:57" s="12" customFormat="1" ht="17.100000000000001" customHeight="1" x14ac:dyDescent="0.25">
      <c r="B8" s="19" t="s">
        <v>8</v>
      </c>
      <c r="C8" s="12" t="s">
        <v>6</v>
      </c>
      <c r="E8" s="38"/>
      <c r="F8" s="38" t="s">
        <v>655</v>
      </c>
      <c r="I8" s="69" t="s">
        <v>656</v>
      </c>
      <c r="J8" s="70"/>
      <c r="K8" s="71"/>
    </row>
    <row r="9" spans="1:57" s="12" customFormat="1" ht="17.100000000000001" customHeight="1" x14ac:dyDescent="0.25">
      <c r="E9" s="38"/>
      <c r="F9" s="38"/>
      <c r="I9" s="72"/>
      <c r="J9" s="73"/>
      <c r="K9" s="74"/>
    </row>
    <row r="10" spans="1:57" s="12" customFormat="1" ht="17.100000000000001" customHeight="1" x14ac:dyDescent="0.25">
      <c r="B10" s="19" t="s">
        <v>648</v>
      </c>
      <c r="C10" s="12" t="s">
        <v>6</v>
      </c>
      <c r="E10" s="38"/>
      <c r="F10" s="38" t="s">
        <v>653</v>
      </c>
      <c r="I10" s="59"/>
      <c r="J10" s="60"/>
      <c r="K10" s="61"/>
    </row>
    <row r="11" spans="1:57" s="12" customFormat="1" ht="17.100000000000001" customHeight="1" x14ac:dyDescent="0.25">
      <c r="E11" s="38"/>
      <c r="F11" s="38"/>
      <c r="J11" s="14"/>
    </row>
    <row r="12" spans="1:57" s="12" customFormat="1" ht="17.100000000000001" customHeight="1" x14ac:dyDescent="0.25">
      <c r="B12" s="19" t="s">
        <v>9</v>
      </c>
      <c r="C12" s="12" t="s">
        <v>6</v>
      </c>
      <c r="E12" s="38"/>
      <c r="F12" s="38" t="s">
        <v>654</v>
      </c>
      <c r="J12" s="14"/>
    </row>
    <row r="13" spans="1:57" s="12" customFormat="1" x14ac:dyDescent="0.25">
      <c r="J13" s="14"/>
    </row>
    <row r="14" spans="1:57" s="25" customFormat="1" ht="32.25" customHeight="1" thickBot="1" x14ac:dyDescent="0.3">
      <c r="A14" s="24"/>
      <c r="B14" s="54" t="s">
        <v>10</v>
      </c>
      <c r="C14" s="54" t="s">
        <v>11</v>
      </c>
      <c r="D14" s="54" t="s">
        <v>12</v>
      </c>
      <c r="E14" s="57" t="s">
        <v>13</v>
      </c>
      <c r="F14" s="55" t="s">
        <v>14</v>
      </c>
      <c r="G14" s="56" t="s">
        <v>5</v>
      </c>
      <c r="H14" s="54" t="s">
        <v>15</v>
      </c>
      <c r="I14" s="54" t="s">
        <v>16</v>
      </c>
      <c r="J14" s="54" t="s">
        <v>17</v>
      </c>
      <c r="K14" s="56" t="s">
        <v>18</v>
      </c>
      <c r="L14" s="56" t="s">
        <v>19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ht="27" customHeight="1" x14ac:dyDescent="0.25">
      <c r="B15" s="20" t="str" cm="1">
        <f t="array" ref="B15:L166">_xlfn._xlws.FILTER(XPlan[[EKA]:[Notifikations]],ISNUMBER(SEARCH(C6,XPlan[Campus]))*ISNUMBER(SEARCH(C8,XPlan[EKA]))*ISNUMBER(SEARCH(C12,XPlan[Course title]))*ISNUMBER(SEARCH(C10,XPlan[Udd])),"")</f>
        <v>T320028402</v>
      </c>
      <c r="C15" s="2" t="str">
        <v>Mechanics of Materials 1 - mid-term</v>
      </c>
      <c r="D15" s="20" t="str">
        <v>ME-MoM1</v>
      </c>
      <c r="E15" s="21" t="str">
        <v>2</v>
      </c>
      <c r="F15" s="22" t="str">
        <v>26-03-2025</v>
      </c>
      <c r="G15" s="20" t="str">
        <v>Sønderborg</v>
      </c>
      <c r="H15" s="2" t="str">
        <v>Written examination</v>
      </c>
      <c r="I15" s="2" t="str">
        <v>Lars Duggen, Pei Li</v>
      </c>
      <c r="J15" s="23" t="str">
        <v>Second examiner: Internal</v>
      </c>
      <c r="K15" s="20" t="str">
        <v/>
      </c>
      <c r="L15" s="2" t="str">
        <v/>
      </c>
      <c r="N15" s="12" t="s">
        <v>20</v>
      </c>
      <c r="O15" s="12" t="s">
        <v>21</v>
      </c>
    </row>
    <row r="16" spans="1:57" ht="27" customHeight="1" x14ac:dyDescent="0.25">
      <c r="B16" s="9" t="str">
        <v>T340081402</v>
      </c>
      <c r="C16" s="1" t="str">
        <v>Embedded Systems 1</v>
      </c>
      <c r="D16" s="9" t="str">
        <v>EMB1</v>
      </c>
      <c r="E16" s="3" t="str">
        <v>1</v>
      </c>
      <c r="F16" s="10" t="str">
        <v>02-05-2025</v>
      </c>
      <c r="G16" s="9" t="str">
        <v>Sønderborg</v>
      </c>
      <c r="H16" s="1" t="str">
        <v>Written examination</v>
      </c>
      <c r="I16" s="1" t="str">
        <v>Alin Marian Drimus</v>
      </c>
      <c r="J16" s="11" t="str">
        <v>Second examiner: Internal</v>
      </c>
      <c r="K16" s="9" t="str">
        <v/>
      </c>
      <c r="L16" s="1" t="str">
        <v/>
      </c>
      <c r="N16" s="12" t="s">
        <v>22</v>
      </c>
      <c r="O16" s="12" t="s">
        <v>23</v>
      </c>
    </row>
    <row r="17" spans="2:15" ht="27" customHeight="1" x14ac:dyDescent="0.25">
      <c r="B17" s="9" t="str">
        <v>T370046402</v>
      </c>
      <c r="C17" s="1" t="str">
        <v>Electronics 1</v>
      </c>
      <c r="D17" s="9" t="str">
        <v>ELTR1</v>
      </c>
      <c r="E17" s="3" t="str">
        <v>1</v>
      </c>
      <c r="F17" s="10" t="str">
        <v>05-05-2025</v>
      </c>
      <c r="G17" s="9" t="str">
        <v>Sønderborg</v>
      </c>
      <c r="H17" s="1" t="str">
        <v>Written examination</v>
      </c>
      <c r="I17" s="1" t="str">
        <v>Luciana Tavares</v>
      </c>
      <c r="J17" s="11" t="str">
        <v/>
      </c>
      <c r="K17" s="9" t="str">
        <v/>
      </c>
      <c r="L17" s="1" t="str">
        <v/>
      </c>
      <c r="O17" s="12" t="s">
        <v>24</v>
      </c>
    </row>
    <row r="18" spans="2:15" ht="27" customHeight="1" x14ac:dyDescent="0.25">
      <c r="B18" s="9" t="str">
        <v>T340064402</v>
      </c>
      <c r="C18" s="1" t="str">
        <v>Statics and Materials</v>
      </c>
      <c r="D18" s="9" t="str">
        <v>MECH1</v>
      </c>
      <c r="E18" s="3" t="str">
        <v>1</v>
      </c>
      <c r="F18" s="10" t="str">
        <v>05-05-2025</v>
      </c>
      <c r="G18" s="9" t="str">
        <v>Sønderborg</v>
      </c>
      <c r="H18" s="1" t="str">
        <v>Written examination</v>
      </c>
      <c r="I18" s="1" t="str">
        <v>Morten Madsen, Vincent Le Corre</v>
      </c>
      <c r="J18" s="11" t="str">
        <v>Second examiner: Internal</v>
      </c>
      <c r="K18" s="9" t="str">
        <v/>
      </c>
      <c r="L18" s="1" t="str">
        <v/>
      </c>
      <c r="O18" s="12" t="s">
        <v>25</v>
      </c>
    </row>
    <row r="19" spans="2:15" ht="27" customHeight="1" x14ac:dyDescent="0.25">
      <c r="B19" s="9" t="str">
        <v>T300002412</v>
      </c>
      <c r="C19" s="1" t="str">
        <v>Semesterproject 1</v>
      </c>
      <c r="D19" s="9" t="str">
        <v>EIB-SPRO</v>
      </c>
      <c r="E19" s="3" t="str">
        <v>1</v>
      </c>
      <c r="F19" s="10" t="str">
        <v>06-05-2025</v>
      </c>
      <c r="G19" s="9" t="str">
        <v>Sønderborg</v>
      </c>
      <c r="H19" s="1" t="str">
        <v>Hand-In</v>
      </c>
      <c r="I19" s="1" t="str">
        <v>Ken Holm Thomsen</v>
      </c>
      <c r="J19" s="11" t="str">
        <v>Second examiner: None</v>
      </c>
      <c r="K19" s="9" t="str">
        <v/>
      </c>
      <c r="L19" s="1" t="str">
        <v/>
      </c>
      <c r="O19" s="12" t="s">
        <v>646</v>
      </c>
    </row>
    <row r="20" spans="2:15" ht="27" customHeight="1" x14ac:dyDescent="0.25">
      <c r="B20" s="9" t="str">
        <v>T630002402</v>
      </c>
      <c r="C20" s="1" t="str">
        <v>Semester Project: Development of Software programs</v>
      </c>
      <c r="D20" s="9" t="str">
        <v>SI1S-PRO</v>
      </c>
      <c r="E20" s="3" t="str">
        <v>1</v>
      </c>
      <c r="F20" s="10" t="str">
        <v>06-05-2025</v>
      </c>
      <c r="G20" s="9" t="str">
        <v>Sønderborg</v>
      </c>
      <c r="H20" s="1" t="str">
        <v>Hand-In</v>
      </c>
      <c r="I20" s="1" t="str">
        <v>Gaurav Choudhary, Gourinath Banda, Mubashrah Saddiqa</v>
      </c>
      <c r="J20" s="11" t="str">
        <v/>
      </c>
      <c r="K20" s="9" t="str">
        <v/>
      </c>
      <c r="L20" s="1" t="str">
        <v/>
      </c>
      <c r="O20" s="12" t="s">
        <v>27</v>
      </c>
    </row>
    <row r="21" spans="2:15" ht="27" customHeight="1" x14ac:dyDescent="0.25">
      <c r="B21" s="9" t="str">
        <v>T630000402</v>
      </c>
      <c r="C21" s="1" t="str">
        <v>Computer Systems</v>
      </c>
      <c r="D21" s="9" t="str">
        <v>SE1S-COS</v>
      </c>
      <c r="E21" s="3" t="str">
        <v>1</v>
      </c>
      <c r="F21" s="10" t="str">
        <v>07-05-2025</v>
      </c>
      <c r="G21" s="9" t="str">
        <v>Sønderborg</v>
      </c>
      <c r="H21" s="1" t="str">
        <v>Written examination</v>
      </c>
      <c r="I21" s="1" t="str">
        <v>Krzysztof Sierszecki</v>
      </c>
      <c r="J21" s="11" t="str">
        <v>Second examiner: None</v>
      </c>
      <c r="K21" s="9" t="str">
        <v/>
      </c>
      <c r="L21" s="1" t="str">
        <v/>
      </c>
      <c r="O21" s="12" t="s">
        <v>28</v>
      </c>
    </row>
    <row r="22" spans="2:15" ht="27" customHeight="1" x14ac:dyDescent="0.25">
      <c r="B22" s="9" t="str">
        <v>T340077402</v>
      </c>
      <c r="C22" s="1" t="str">
        <v>Mechanical Design</v>
      </c>
      <c r="D22" s="9" t="str">
        <v>DES</v>
      </c>
      <c r="E22" s="3" t="str">
        <v>1</v>
      </c>
      <c r="F22" s="10" t="str">
        <v>07-05-2025</v>
      </c>
      <c r="G22" s="9" t="str">
        <v>Sønderborg</v>
      </c>
      <c r="H22" s="1" t="str">
        <v>Written examination</v>
      </c>
      <c r="I22" s="1" t="str">
        <v>Andrei-Alexandru Popa</v>
      </c>
      <c r="J22" s="11" t="str">
        <v/>
      </c>
      <c r="K22" s="9" t="str">
        <v/>
      </c>
      <c r="L22" s="1" t="str">
        <v/>
      </c>
      <c r="O22" s="12" t="s">
        <v>29</v>
      </c>
    </row>
    <row r="23" spans="2:15" ht="27" customHeight="1" x14ac:dyDescent="0.25">
      <c r="B23" s="9" t="str">
        <v>T370043402</v>
      </c>
      <c r="C23" s="1" t="str">
        <v>Physics</v>
      </c>
      <c r="D23" s="9" t="str">
        <v>EE-ENPHYS</v>
      </c>
      <c r="E23" s="3" t="str">
        <v>1</v>
      </c>
      <c r="F23" s="10" t="str">
        <v>07-05-2025</v>
      </c>
      <c r="G23" s="9" t="str">
        <v>Sønderborg</v>
      </c>
      <c r="H23" s="1" t="str">
        <v>Oral examination</v>
      </c>
      <c r="I23" s="1" t="str">
        <v>William Greenbank</v>
      </c>
      <c r="J23" s="11" t="str">
        <v>Second examiner: Internal</v>
      </c>
      <c r="K23" s="9" t="str">
        <v/>
      </c>
      <c r="L23" s="1" t="str">
        <v/>
      </c>
      <c r="O23" s="12" t="s">
        <v>30</v>
      </c>
    </row>
    <row r="24" spans="2:15" ht="27" customHeight="1" x14ac:dyDescent="0.25">
      <c r="B24" s="9" t="str">
        <v>T340103402</v>
      </c>
      <c r="C24" s="1" t="str">
        <v>Mathematics for Engineering 2</v>
      </c>
      <c r="D24" s="9" t="str">
        <v>MC-MATH2-Eng</v>
      </c>
      <c r="E24" s="3" t="str">
        <v>2</v>
      </c>
      <c r="F24" s="10" t="str">
        <v>09-05-2025</v>
      </c>
      <c r="G24" s="9" t="str">
        <v>Sønderborg</v>
      </c>
      <c r="H24" s="1" t="str">
        <v>Written examination</v>
      </c>
      <c r="I24" s="1" t="str">
        <v>Dorthe Wildt Nielsen</v>
      </c>
      <c r="J24" s="11" t="str">
        <v>Second examiner: Internal</v>
      </c>
      <c r="K24" s="9" t="str">
        <v>14-08-2025</v>
      </c>
      <c r="L24" s="1" t="str">
        <v/>
      </c>
      <c r="O24" s="12" t="s">
        <v>647</v>
      </c>
    </row>
    <row r="25" spans="2:15" ht="27" customHeight="1" x14ac:dyDescent="0.25">
      <c r="B25" s="9" t="str">
        <v>T340095402</v>
      </c>
      <c r="C25" s="1" t="str">
        <v>Mathematics for Science 2</v>
      </c>
      <c r="D25" s="9" t="str">
        <v>MC-MATH2-Sc</v>
      </c>
      <c r="E25" s="3" t="str">
        <v>2</v>
      </c>
      <c r="F25" s="10" t="str">
        <v>09-05-2025</v>
      </c>
      <c r="G25" s="9" t="str">
        <v>Sønderborg</v>
      </c>
      <c r="H25" s="1" t="str">
        <v>Written examination</v>
      </c>
      <c r="I25" s="1" t="str">
        <v>Dorthe Wildt Nielsen</v>
      </c>
      <c r="J25" s="11" t="str">
        <v>Second examiner: Internal</v>
      </c>
      <c r="K25" s="9" t="str">
        <v>14-08-2025</v>
      </c>
      <c r="L25" s="1" t="str">
        <v/>
      </c>
      <c r="O25" s="12" t="s">
        <v>32</v>
      </c>
    </row>
    <row r="26" spans="2:15" ht="27" customHeight="1" x14ac:dyDescent="0.25">
      <c r="B26" s="9" t="str">
        <v>T630033402</v>
      </c>
      <c r="C26" s="1" t="str">
        <v>Mathematics for Science in Software 2</v>
      </c>
      <c r="D26" s="9" t="str">
        <v>MC-MATH2-ScSof</v>
      </c>
      <c r="E26" s="3" t="str">
        <v>2</v>
      </c>
      <c r="F26" s="10" t="str">
        <v>09-05-2025</v>
      </c>
      <c r="G26" s="9" t="str">
        <v>Sønderborg</v>
      </c>
      <c r="H26" s="1" t="str">
        <v>Written examination</v>
      </c>
      <c r="I26" s="1" t="str">
        <v>Dorthe Wildt Nielsen</v>
      </c>
      <c r="J26" s="11" t="str">
        <v>Second examiner: Internal</v>
      </c>
      <c r="K26" s="9" t="str">
        <v>14-08-2025</v>
      </c>
      <c r="L26" s="1" t="str">
        <v/>
      </c>
      <c r="O26" s="12" t="s">
        <v>33</v>
      </c>
    </row>
    <row r="27" spans="2:15" ht="27" customHeight="1" x14ac:dyDescent="0.25">
      <c r="B27" s="9" t="str">
        <v>T300038402</v>
      </c>
      <c r="C27" s="1" t="str">
        <v>Applied programming 1</v>
      </c>
      <c r="D27" s="9" t="str">
        <v>EIB-APP1</v>
      </c>
      <c r="E27" s="3" t="str">
        <v>1</v>
      </c>
      <c r="F27" s="10" t="str">
        <v>12-05-2025</v>
      </c>
      <c r="G27" s="9" t="str">
        <v>Sønderborg</v>
      </c>
      <c r="H27" s="1" t="str">
        <v>Written examination</v>
      </c>
      <c r="I27" s="1" t="str">
        <v>Matthias König, Tim Wächter</v>
      </c>
      <c r="J27" s="11" t="str">
        <v/>
      </c>
      <c r="K27" s="9" t="str">
        <v/>
      </c>
      <c r="L27" s="1" t="str">
        <v/>
      </c>
      <c r="O27" s="12" t="s">
        <v>34</v>
      </c>
    </row>
    <row r="28" spans="2:15" ht="27" customHeight="1" x14ac:dyDescent="0.25">
      <c r="B28" s="9" t="str">
        <v>T320009402</v>
      </c>
      <c r="C28" s="1" t="str">
        <v>Introduction to Programming</v>
      </c>
      <c r="D28" s="9" t="str">
        <v>ME-PROG</v>
      </c>
      <c r="E28" s="3" t="str">
        <v>1</v>
      </c>
      <c r="F28" s="10" t="str">
        <v>14-05-2025</v>
      </c>
      <c r="G28" s="9" t="str">
        <v>Sønderborg</v>
      </c>
      <c r="H28" s="1" t="str">
        <v>Written examination</v>
      </c>
      <c r="I28" s="1" t="str">
        <v>Till Leissner</v>
      </c>
      <c r="J28" s="11" t="str">
        <v>Second examiner: Internal</v>
      </c>
      <c r="K28" s="9" t="str">
        <v/>
      </c>
      <c r="L28" s="1" t="str">
        <v/>
      </c>
      <c r="O28" s="12" t="s">
        <v>35</v>
      </c>
    </row>
    <row r="29" spans="2:15" ht="27" customHeight="1" x14ac:dyDescent="0.25">
      <c r="B29" s="9" t="str">
        <v>T340099402</v>
      </c>
      <c r="C29" s="1" t="str">
        <v>Mathematics for Engineers 1</v>
      </c>
      <c r="D29" s="9" t="str">
        <v>MATH1-ENG</v>
      </c>
      <c r="E29" s="3" t="str">
        <v>1</v>
      </c>
      <c r="F29" s="10" t="str">
        <v>16-05-2025</v>
      </c>
      <c r="G29" s="9" t="str">
        <v>Sønderborg</v>
      </c>
      <c r="H29" s="1" t="str">
        <v>Written examination</v>
      </c>
      <c r="I29" s="1" t="str">
        <v>Bjarne Schmidt</v>
      </c>
      <c r="J29" s="11" t="str">
        <v>Second examiner: Internal</v>
      </c>
      <c r="K29" s="9" t="str">
        <v/>
      </c>
      <c r="L29" s="1" t="str">
        <v/>
      </c>
      <c r="O29" s="12" t="s">
        <v>36</v>
      </c>
    </row>
    <row r="30" spans="2:15" ht="27" customHeight="1" x14ac:dyDescent="0.25">
      <c r="B30" s="9" t="str">
        <v>T340094402</v>
      </c>
      <c r="C30" s="1" t="str">
        <v>Mathematics for Science 1</v>
      </c>
      <c r="D30" s="9" t="str">
        <v>MATH1-SC</v>
      </c>
      <c r="E30" s="3" t="str">
        <v>1</v>
      </c>
      <c r="F30" s="10" t="str">
        <v>16-05-2025</v>
      </c>
      <c r="G30" s="9" t="str">
        <v>Sønderborg</v>
      </c>
      <c r="H30" s="1" t="str">
        <v>Written examination</v>
      </c>
      <c r="I30" s="1" t="str">
        <v>Bjarne Schmidt</v>
      </c>
      <c r="J30" s="11" t="str">
        <v>Second examiner: Internal</v>
      </c>
      <c r="K30" s="9" t="str">
        <v/>
      </c>
      <c r="L30" s="1" t="str">
        <v/>
      </c>
    </row>
    <row r="31" spans="2:15" ht="27" customHeight="1" x14ac:dyDescent="0.25">
      <c r="B31" s="9" t="str">
        <v>T370065402</v>
      </c>
      <c r="C31" s="1" t="str">
        <v>Electronics Semester Project 1 C</v>
      </c>
      <c r="D31" s="9" t="str">
        <v>EE-SPRO1-BS</v>
      </c>
      <c r="E31" s="3" t="str">
        <v>1</v>
      </c>
      <c r="F31" s="10" t="str">
        <v>19-05-2025</v>
      </c>
      <c r="G31" s="9" t="str">
        <v>Sønderborg</v>
      </c>
      <c r="H31" s="1" t="str">
        <v>Hand-In</v>
      </c>
      <c r="I31" s="1" t="str">
        <v>Oliver Niebuhr</v>
      </c>
      <c r="J31" s="11" t="str">
        <v/>
      </c>
      <c r="K31" s="9" t="str">
        <v/>
      </c>
      <c r="L31" s="1" t="str">
        <v/>
      </c>
    </row>
    <row r="32" spans="2:15" ht="27" customHeight="1" x14ac:dyDescent="0.25">
      <c r="B32" s="9" t="str">
        <v>T370064402</v>
      </c>
      <c r="C32" s="1" t="str">
        <v>Electronics Semester Project 1 D</v>
      </c>
      <c r="D32" s="9" t="str">
        <v>EE-SPRO1-ENG</v>
      </c>
      <c r="E32" s="3" t="str">
        <v>1</v>
      </c>
      <c r="F32" s="10" t="str">
        <v>19-05-2025</v>
      </c>
      <c r="G32" s="9" t="str">
        <v>Sønderborg</v>
      </c>
      <c r="H32" s="1" t="str">
        <v>Hand-In</v>
      </c>
      <c r="I32" s="1" t="str">
        <v>Oliver Niebuhr</v>
      </c>
      <c r="J32" s="11" t="str">
        <v/>
      </c>
      <c r="K32" s="9" t="str">
        <v/>
      </c>
      <c r="L32" s="1" t="str">
        <v/>
      </c>
    </row>
    <row r="33" spans="2:12" ht="27" customHeight="1" x14ac:dyDescent="0.25">
      <c r="B33" s="9" t="str">
        <v>T320012412</v>
      </c>
      <c r="C33" s="1" t="str">
        <v>Mechanical Engineering  Semester Project 1 C</v>
      </c>
      <c r="D33" s="9" t="str">
        <v>ME-SPRO1-SC</v>
      </c>
      <c r="E33" s="3" t="str">
        <v>1</v>
      </c>
      <c r="F33" s="10" t="str">
        <v>19-05-2025</v>
      </c>
      <c r="G33" s="9" t="str">
        <v>Sønderborg</v>
      </c>
      <c r="H33" s="1" t="str">
        <v>Hand-In</v>
      </c>
      <c r="I33" s="1" t="str">
        <v>Morten Hartvig Hansen</v>
      </c>
      <c r="J33" s="11" t="str">
        <v>Second examiner: Internal</v>
      </c>
      <c r="K33" s="9" t="str">
        <v/>
      </c>
      <c r="L33" s="1" t="str">
        <v/>
      </c>
    </row>
    <row r="34" spans="2:12" ht="27" customHeight="1" x14ac:dyDescent="0.25">
      <c r="B34" s="9" t="str">
        <v>T320027412</v>
      </c>
      <c r="C34" s="1" t="str">
        <v>Mechanical Engineering Semester Project 1 D</v>
      </c>
      <c r="D34" s="9" t="str">
        <v>ME-SPRO1-ENG</v>
      </c>
      <c r="E34" s="3" t="str">
        <v>1</v>
      </c>
      <c r="F34" s="10" t="str">
        <v>19-05-2025</v>
      </c>
      <c r="G34" s="9" t="str">
        <v>Sønderborg</v>
      </c>
      <c r="H34" s="1" t="str">
        <v>Written examination</v>
      </c>
      <c r="I34" s="1" t="str">
        <v>Morten Hartvig Hansen</v>
      </c>
      <c r="J34" s="11" t="str">
        <v>Second examiner: Internal</v>
      </c>
      <c r="K34" s="9" t="str">
        <v/>
      </c>
      <c r="L34" s="1" t="str">
        <v/>
      </c>
    </row>
    <row r="35" spans="2:12" ht="27" customHeight="1" x14ac:dyDescent="0.25">
      <c r="B35" s="9" t="str">
        <v>T340092402</v>
      </c>
      <c r="C35" s="1" t="str">
        <v>Mechatronics Semester Project 1 C</v>
      </c>
      <c r="D35" s="9" t="str">
        <v>MC-SPRO1-SC</v>
      </c>
      <c r="E35" s="3" t="str">
        <v>1</v>
      </c>
      <c r="F35" s="10" t="str">
        <v>19-05-2025</v>
      </c>
      <c r="G35" s="9" t="str">
        <v>Sønderborg</v>
      </c>
      <c r="H35" s="1" t="str">
        <v>Hand-In</v>
      </c>
      <c r="I35" s="1" t="str">
        <v>Lars Duggen, Casper Kunstmann</v>
      </c>
      <c r="J35" s="11" t="str">
        <v/>
      </c>
      <c r="K35" s="9" t="str">
        <v/>
      </c>
      <c r="L35" s="1" t="str">
        <v/>
      </c>
    </row>
    <row r="36" spans="2:12" ht="27" customHeight="1" x14ac:dyDescent="0.25">
      <c r="B36" s="9" t="str">
        <v>T340076412</v>
      </c>
      <c r="C36" s="1" t="str">
        <v>Mechatronics Semester Project 1 D</v>
      </c>
      <c r="D36" s="9" t="str">
        <v>MC-SPRO1-ENG</v>
      </c>
      <c r="E36" s="3" t="str">
        <v>1</v>
      </c>
      <c r="F36" s="10" t="str">
        <v>19-05-2025</v>
      </c>
      <c r="G36" s="9" t="str">
        <v>Sønderborg</v>
      </c>
      <c r="H36" s="1" t="str">
        <v>Hand-In</v>
      </c>
      <c r="I36" s="1" t="str">
        <v>Lars Duggen, Casper Kunstmann</v>
      </c>
      <c r="J36" s="11" t="str">
        <v/>
      </c>
      <c r="K36" s="9" t="str">
        <v/>
      </c>
      <c r="L36" s="1" t="str">
        <v/>
      </c>
    </row>
    <row r="37" spans="2:12" ht="27" customHeight="1" x14ac:dyDescent="0.25">
      <c r="B37" s="9" t="str">
        <v>T630001402</v>
      </c>
      <c r="C37" s="1" t="str">
        <v>Object oriented programming</v>
      </c>
      <c r="D37" s="9" t="str">
        <v>SE1S-OPP19</v>
      </c>
      <c r="E37" s="3" t="str">
        <v>1</v>
      </c>
      <c r="F37" s="10" t="str">
        <v>20-05-2025 - 22-05-2025</v>
      </c>
      <c r="G37" s="9" t="str">
        <v>Sønderborg</v>
      </c>
      <c r="H37" s="1" t="str">
        <v>Oral examination</v>
      </c>
      <c r="I37" s="1" t="str">
        <v>Maximus Kaos</v>
      </c>
      <c r="J37" s="11" t="str">
        <v>Second examiner: External</v>
      </c>
      <c r="K37" s="9" t="str">
        <v/>
      </c>
      <c r="L37" s="1" t="str">
        <v/>
      </c>
    </row>
    <row r="38" spans="2:12" ht="27" customHeight="1" x14ac:dyDescent="0.25">
      <c r="B38" s="9" t="str">
        <v>T320027422</v>
      </c>
      <c r="C38" s="1" t="str">
        <v>Introductory Course on the Sustainable Development Goals</v>
      </c>
      <c r="D38" s="9" t="str">
        <v/>
      </c>
      <c r="E38" s="3" t="str">
        <v>1</v>
      </c>
      <c r="F38" s="10" t="str">
        <v>26-05-2025</v>
      </c>
      <c r="G38" s="9" t="str">
        <v>Sønderborg</v>
      </c>
      <c r="H38" s="1" t="str">
        <v>Written examination</v>
      </c>
      <c r="I38" s="1" t="str">
        <v>Morten Hartvig Hansen</v>
      </c>
      <c r="J38" s="11" t="str">
        <v>Second examiner: Internal</v>
      </c>
      <c r="K38" s="9" t="str">
        <v/>
      </c>
      <c r="L38" s="1" t="str">
        <v/>
      </c>
    </row>
    <row r="39" spans="2:12" ht="27" customHeight="1" x14ac:dyDescent="0.25">
      <c r="B39" s="9" t="str">
        <v>T340076422</v>
      </c>
      <c r="C39" s="1" t="str">
        <v>Introductory Course on the Sustainable Development Goals</v>
      </c>
      <c r="D39" s="9" t="str">
        <v/>
      </c>
      <c r="E39" s="3" t="str">
        <v>1</v>
      </c>
      <c r="F39" s="10" t="str">
        <v>26-05-2025</v>
      </c>
      <c r="G39" s="9" t="str">
        <v>Sønderborg</v>
      </c>
      <c r="H39" s="1" t="str">
        <v>Written examination</v>
      </c>
      <c r="I39" s="1" t="str">
        <v>Lars Duggen, Casper Kunstmann</v>
      </c>
      <c r="J39" s="11" t="str">
        <v>Second examiner: Internal</v>
      </c>
      <c r="K39" s="9" t="str">
        <v/>
      </c>
      <c r="L39" s="1" t="str">
        <v/>
      </c>
    </row>
    <row r="40" spans="2:12" ht="27" customHeight="1" x14ac:dyDescent="0.25">
      <c r="B40" s="9" t="str">
        <v>T340092422</v>
      </c>
      <c r="C40" s="1" t="str">
        <v>Introductory Course on the Sustainable Development Goals</v>
      </c>
      <c r="D40" s="9" t="str">
        <v/>
      </c>
      <c r="E40" s="3" t="str">
        <v>1</v>
      </c>
      <c r="F40" s="10" t="str">
        <v>26-05-2025</v>
      </c>
      <c r="G40" s="9" t="str">
        <v>Sønderborg</v>
      </c>
      <c r="H40" s="1" t="str">
        <v>Written examination</v>
      </c>
      <c r="I40" s="1" t="str">
        <v>Lars Duggen, Casper Kunstmann</v>
      </c>
      <c r="J40" s="11" t="str">
        <v>Second examiner: Internal</v>
      </c>
      <c r="K40" s="9" t="str">
        <v/>
      </c>
      <c r="L40" s="1" t="str">
        <v/>
      </c>
    </row>
    <row r="41" spans="2:12" ht="27" customHeight="1" x14ac:dyDescent="0.25">
      <c r="B41" s="9" t="str">
        <v>T300002412</v>
      </c>
      <c r="C41" s="1" t="str">
        <v>Semesterproject 1</v>
      </c>
      <c r="D41" s="9" t="str">
        <v>EIB-SPRO</v>
      </c>
      <c r="E41" s="3" t="str">
        <v>1</v>
      </c>
      <c r="F41" s="10" t="str">
        <v>26-05-2025 - 26-05-2025</v>
      </c>
      <c r="G41" s="9" t="str">
        <v>Sønderborg</v>
      </c>
      <c r="H41" s="1" t="str">
        <v/>
      </c>
      <c r="I41" s="1" t="str">
        <v>Ken Holm Thomsen</v>
      </c>
      <c r="J41" s="11" t="str">
        <v>Second examiner: None</v>
      </c>
      <c r="K41" s="9" t="str">
        <v/>
      </c>
      <c r="L41" s="1" t="str">
        <v/>
      </c>
    </row>
    <row r="42" spans="2:12" ht="27" customHeight="1" x14ac:dyDescent="0.25">
      <c r="B42" s="9" t="str">
        <v>T630002402</v>
      </c>
      <c r="C42" s="1" t="str">
        <v>Semester Project: Development of Software programs</v>
      </c>
      <c r="D42" s="9" t="str">
        <v>SI1S-PRO</v>
      </c>
      <c r="E42" s="3" t="str">
        <v>1</v>
      </c>
      <c r="F42" s="10" t="str">
        <v>26-05-2025</v>
      </c>
      <c r="G42" s="9" t="str">
        <v>Sønderborg</v>
      </c>
      <c r="H42" s="1" t="str">
        <v>Takehome assignment with oral defend</v>
      </c>
      <c r="I42" s="1" t="str">
        <v>Adam Alami, Qusai Ramadan</v>
      </c>
      <c r="J42" s="11" t="str">
        <v/>
      </c>
      <c r="K42" s="9" t="str">
        <v/>
      </c>
      <c r="L42" s="1" t="str">
        <v/>
      </c>
    </row>
    <row r="43" spans="2:12" ht="27" customHeight="1" x14ac:dyDescent="0.25">
      <c r="B43" s="9" t="str">
        <v>T640007402</v>
      </c>
      <c r="C43" s="1" t="str">
        <v xml:space="preserve">Advanced Artificial Intelligence </v>
      </c>
      <c r="D43" s="9" t="str">
        <v>SM2S-AAI</v>
      </c>
      <c r="E43" s="3" t="str">
        <v>2</v>
      </c>
      <c r="F43" s="10" t="str">
        <v>02-06-2025</v>
      </c>
      <c r="G43" s="9" t="str">
        <v>Sønderborg</v>
      </c>
      <c r="H43" s="1" t="str">
        <v>Hand-In</v>
      </c>
      <c r="I43" s="1" t="str">
        <v>Sadok Ben Yahia</v>
      </c>
      <c r="J43" s="11" t="str">
        <v>Second examiner: Internal</v>
      </c>
      <c r="K43" s="9" t="str">
        <v>11-08-2025</v>
      </c>
      <c r="L43" s="1" t="str">
        <v/>
      </c>
    </row>
    <row r="44" spans="2:12" ht="27" customHeight="1" x14ac:dyDescent="0.25">
      <c r="B44" s="9" t="str">
        <v>T300011402</v>
      </c>
      <c r="C44" s="1" t="str">
        <v>Bachelor Project</v>
      </c>
      <c r="D44" s="9" t="str">
        <v>BPRO6IB</v>
      </c>
      <c r="E44" s="3" t="str">
        <v>6</v>
      </c>
      <c r="F44" s="10" t="str">
        <v>02-06-2025</v>
      </c>
      <c r="G44" s="9" t="str">
        <v>Sønderborg</v>
      </c>
      <c r="H44" s="1" t="str">
        <v>Hand-In</v>
      </c>
      <c r="I44" s="1" t="str">
        <v>Supervisor</v>
      </c>
      <c r="J44" s="11" t="str">
        <v>Second examiner: External</v>
      </c>
      <c r="K44" s="9" t="str">
        <v/>
      </c>
      <c r="L44" s="1" t="str">
        <v/>
      </c>
    </row>
    <row r="45" spans="2:12" ht="27" customHeight="1" x14ac:dyDescent="0.25">
      <c r="B45" s="9" t="str">
        <v>T340039402</v>
      </c>
      <c r="C45" s="1" t="str">
        <v>Bachelor Project</v>
      </c>
      <c r="D45" s="9" t="str">
        <v>MC-BPRO</v>
      </c>
      <c r="E45" s="3" t="str">
        <v>6</v>
      </c>
      <c r="F45" s="10" t="str">
        <v>02-06-2025</v>
      </c>
      <c r="G45" s="9" t="str">
        <v>Sønderborg</v>
      </c>
      <c r="H45" s="1" t="str">
        <v>Hand-In</v>
      </c>
      <c r="I45" s="1" t="str">
        <v>Supervisor</v>
      </c>
      <c r="J45" s="11" t="str">
        <v>Second examiner: External</v>
      </c>
      <c r="K45" s="9" t="str">
        <v/>
      </c>
      <c r="L45" s="1" t="str">
        <v/>
      </c>
    </row>
    <row r="46" spans="2:12" ht="27" customHeight="1" x14ac:dyDescent="0.25">
      <c r="B46" s="9" t="str">
        <v>T300028402</v>
      </c>
      <c r="C46" s="1" t="str">
        <v>EIB Semester Project 2</v>
      </c>
      <c r="D46" s="9" t="str">
        <v>EIB-SPRO2</v>
      </c>
      <c r="E46" s="3" t="str">
        <v>2</v>
      </c>
      <c r="F46" s="10" t="str">
        <v>02-06-2025</v>
      </c>
      <c r="G46" s="9" t="str">
        <v>Sønderborg</v>
      </c>
      <c r="H46" s="1" t="str">
        <v>Hand-In</v>
      </c>
      <c r="I46" s="1" t="str">
        <v>Matthias König, Marianne Stenger</v>
      </c>
      <c r="J46" s="11" t="str">
        <v>Second examiner: External</v>
      </c>
      <c r="K46" s="9" t="str">
        <v>11-08-2025</v>
      </c>
      <c r="L46" s="1" t="str">
        <v/>
      </c>
    </row>
    <row r="47" spans="2:12" ht="27" customHeight="1" x14ac:dyDescent="0.25">
      <c r="B47" s="9" t="str">
        <v>T300031402</v>
      </c>
      <c r="C47" s="1" t="str">
        <v>EIB Semester Project 4 - Digital Manufacturing</v>
      </c>
      <c r="D47" s="9" t="str">
        <v>EIB-SPRO4</v>
      </c>
      <c r="E47" s="3" t="str">
        <v>4</v>
      </c>
      <c r="F47" s="10" t="str">
        <v>02-06-2025</v>
      </c>
      <c r="G47" s="9" t="str">
        <v>Sønderborg</v>
      </c>
      <c r="H47" s="1" t="str">
        <v>Hand-In</v>
      </c>
      <c r="I47" s="1" t="str">
        <v>Elias  Ribeiro da Silva</v>
      </c>
      <c r="J47" s="11" t="str">
        <v>Second examiner: External</v>
      </c>
      <c r="K47" s="9" t="str">
        <v>11-08-2025</v>
      </c>
      <c r="L47" s="1" t="str">
        <v/>
      </c>
    </row>
    <row r="48" spans="2:12" ht="27" customHeight="1" x14ac:dyDescent="0.25">
      <c r="B48" s="9" t="str">
        <v>T380020402</v>
      </c>
      <c r="C48" s="1" t="str">
        <v>Electronics Design and Build 2</v>
      </c>
      <c r="D48" s="9" t="str">
        <v>EE-EDB2</v>
      </c>
      <c r="E48" s="3" t="str">
        <v>2</v>
      </c>
      <c r="F48" s="10" t="str">
        <v>02-06-2025</v>
      </c>
      <c r="G48" s="9" t="str">
        <v>Sønderborg</v>
      </c>
      <c r="H48" s="1" t="str">
        <v>Hand-In</v>
      </c>
      <c r="I48" s="1" t="str">
        <v>Wai Keung Mo</v>
      </c>
      <c r="J48" s="11" t="str">
        <v>Second examiner: External</v>
      </c>
      <c r="K48" s="9" t="str">
        <v>11-08-2025</v>
      </c>
      <c r="L48" s="1" t="str">
        <v/>
      </c>
    </row>
    <row r="49" spans="2:12" ht="27" customHeight="1" x14ac:dyDescent="0.25">
      <c r="B49" s="9" t="str">
        <v>T370083402</v>
      </c>
      <c r="C49" s="1" t="str">
        <v>Electronics Semester Project 2 C</v>
      </c>
      <c r="D49" s="9" t="str">
        <v>EE-SPRO2C</v>
      </c>
      <c r="E49" s="3" t="str">
        <v>2</v>
      </c>
      <c r="F49" s="10" t="str">
        <v>02-06-2025</v>
      </c>
      <c r="G49" s="9" t="str">
        <v>Sønderborg</v>
      </c>
      <c r="H49" s="1" t="str">
        <v>Hand-In</v>
      </c>
      <c r="I49" s="1" t="str">
        <v>Bente Olsen, William Greenbank</v>
      </c>
      <c r="J49" s="11" t="str">
        <v>Second examiner: Internal</v>
      </c>
      <c r="K49" s="9" t="str">
        <v>11-08-2025</v>
      </c>
      <c r="L49" s="1" t="str">
        <v/>
      </c>
    </row>
    <row r="50" spans="2:12" ht="27" customHeight="1" x14ac:dyDescent="0.25">
      <c r="B50" s="9" t="str">
        <v>T370082402</v>
      </c>
      <c r="C50" s="1" t="str">
        <v>Electronics Semester Project 2 D</v>
      </c>
      <c r="D50" s="9" t="str">
        <v>EE-SPRO2D</v>
      </c>
      <c r="E50" s="3" t="str">
        <v>2</v>
      </c>
      <c r="F50" s="10" t="str">
        <v>02-06-2025</v>
      </c>
      <c r="G50" s="9" t="str">
        <v>Sønderborg</v>
      </c>
      <c r="H50" s="1" t="str">
        <v>Hand-In</v>
      </c>
      <c r="I50" s="1" t="str">
        <v>Bente Olsen, William Greenbank</v>
      </c>
      <c r="J50" s="11" t="str">
        <v>Second examiner: Internal</v>
      </c>
      <c r="K50" s="9" t="str">
        <v>11-08-2025</v>
      </c>
      <c r="L50" s="1" t="str">
        <v/>
      </c>
    </row>
    <row r="51" spans="2:12" ht="27" customHeight="1" x14ac:dyDescent="0.25">
      <c r="B51" s="9" t="str">
        <v>T370058402</v>
      </c>
      <c r="C51" s="1" t="str">
        <v>Electronics Semester Project 4 C</v>
      </c>
      <c r="D51" s="9" t="str">
        <v>EE-SPRO4C</v>
      </c>
      <c r="E51" s="3" t="str">
        <v>4</v>
      </c>
      <c r="F51" s="10" t="str">
        <v>02-06-2025</v>
      </c>
      <c r="G51" s="9" t="str">
        <v>Sønderborg</v>
      </c>
      <c r="H51" s="1" t="str">
        <v>Hand-In</v>
      </c>
      <c r="I51" s="1" t="str">
        <v xml:space="preserve">Mohammed Ali Khan, Navid Bayati </v>
      </c>
      <c r="J51" s="11" t="str">
        <v>Second examiner: External</v>
      </c>
      <c r="K51" s="9" t="str">
        <v>11-08-2025</v>
      </c>
      <c r="L51" s="1" t="str">
        <v/>
      </c>
    </row>
    <row r="52" spans="2:12" ht="27" customHeight="1" x14ac:dyDescent="0.25">
      <c r="B52" s="9" t="str">
        <v>T370055402</v>
      </c>
      <c r="C52" s="1" t="str">
        <v>Electronics Semester Project 4 D</v>
      </c>
      <c r="D52" s="9" t="str">
        <v>EE-SPRO4D</v>
      </c>
      <c r="E52" s="3" t="str">
        <v>4</v>
      </c>
      <c r="F52" s="10" t="str">
        <v>02-06-2025</v>
      </c>
      <c r="G52" s="9" t="str">
        <v>Sønderborg</v>
      </c>
      <c r="H52" s="1" t="str">
        <v>Hand-In</v>
      </c>
      <c r="I52" s="1" t="str">
        <v xml:space="preserve">Mohammed Ali Khan, Navid Bayati </v>
      </c>
      <c r="J52" s="11" t="str">
        <v>Second examiner: External</v>
      </c>
      <c r="K52" s="9" t="str">
        <v>11-08-2025</v>
      </c>
      <c r="L52" s="1" t="str">
        <v/>
      </c>
    </row>
    <row r="53" spans="2:12" ht="27" customHeight="1" x14ac:dyDescent="0.25">
      <c r="B53" s="9" t="str">
        <v>T350043402</v>
      </c>
      <c r="C53" s="1" t="str">
        <v>Experimental Control Systems</v>
      </c>
      <c r="D53" s="9" t="str">
        <v>MC-XCOS</v>
      </c>
      <c r="E53" s="3" t="str">
        <v>2</v>
      </c>
      <c r="F53" s="10" t="str">
        <v>02-06-2025</v>
      </c>
      <c r="G53" s="9" t="str">
        <v>Sønderborg</v>
      </c>
      <c r="H53" s="1" t="str">
        <v>Hand-In</v>
      </c>
      <c r="I53" s="1" t="str">
        <v>Shouvik Chaudhuri</v>
      </c>
      <c r="J53" s="11" t="str">
        <v>Second examiner: Internal</v>
      </c>
      <c r="K53" s="9" t="str">
        <v>11-08-2025</v>
      </c>
      <c r="L53" s="1" t="str">
        <v/>
      </c>
    </row>
    <row r="54" spans="2:12" ht="27" customHeight="1" x14ac:dyDescent="0.25">
      <c r="B54" s="9" t="str">
        <v>T340055402</v>
      </c>
      <c r="C54" s="1" t="str">
        <v>Final Project</v>
      </c>
      <c r="D54" s="9" t="str">
        <v>MC-PROJ</v>
      </c>
      <c r="E54" s="3" t="str">
        <v>7</v>
      </c>
      <c r="F54" s="10" t="str">
        <v>02-06-2025</v>
      </c>
      <c r="G54" s="9" t="str">
        <v>Sønderborg</v>
      </c>
      <c r="H54" s="1" t="str">
        <v>Hand-In</v>
      </c>
      <c r="I54" s="1" t="str">
        <v>Supervisor</v>
      </c>
      <c r="J54" s="11" t="str">
        <v>Second examiner: External</v>
      </c>
      <c r="K54" s="9" t="str">
        <v/>
      </c>
      <c r="L54" s="1" t="str">
        <v/>
      </c>
    </row>
    <row r="55" spans="2:12" ht="27" customHeight="1" x14ac:dyDescent="0.25">
      <c r="B55" s="9" t="str">
        <v>T310005402</v>
      </c>
      <c r="C55" s="1" t="str">
        <v>High-Tech Business Venturing</v>
      </c>
      <c r="D55" s="9" t="str">
        <v>EIBHTBV</v>
      </c>
      <c r="E55" s="3" t="str">
        <v>2</v>
      </c>
      <c r="F55" s="10" t="str">
        <v>02-06-2025</v>
      </c>
      <c r="G55" s="9" t="str">
        <v>Sønderborg</v>
      </c>
      <c r="H55" s="1" t="str">
        <v>Hand-In</v>
      </c>
      <c r="I55" s="1" t="str">
        <v>Silke Tegtmeier, Ken Holm Thomsen</v>
      </c>
      <c r="J55" s="11" t="str">
        <v>Second examiner: Internal</v>
      </c>
      <c r="K55" s="9" t="str">
        <v>11-08-2025</v>
      </c>
      <c r="L55" s="1" t="str">
        <v/>
      </c>
    </row>
    <row r="56" spans="2:12" ht="27" customHeight="1" x14ac:dyDescent="0.25">
      <c r="B56" s="9" t="str">
        <v>T993100402</v>
      </c>
      <c r="C56" s="1" t="str">
        <v>Individual Study Activity</v>
      </c>
      <c r="D56" s="9" t="str">
        <v/>
      </c>
      <c r="E56" s="3" t="str">
        <v>4</v>
      </c>
      <c r="F56" s="10" t="str">
        <v>02-06-2025</v>
      </c>
      <c r="G56" s="9" t="str">
        <v>Sønderborg</v>
      </c>
      <c r="H56" s="1" t="str">
        <v>Take-home assignment</v>
      </c>
      <c r="I56" s="1" t="str">
        <v>Supervisor</v>
      </c>
      <c r="J56" s="11" t="str">
        <v>Second examiner: None</v>
      </c>
      <c r="K56" s="9" t="str">
        <v>11-08-2025</v>
      </c>
      <c r="L56" s="1" t="str">
        <v/>
      </c>
    </row>
    <row r="57" spans="2:12" ht="27" customHeight="1" x14ac:dyDescent="0.25">
      <c r="B57" s="9" t="str">
        <v>T993202402</v>
      </c>
      <c r="C57" s="1" t="str">
        <v>Individual Study Activity</v>
      </c>
      <c r="D57" s="9" t="str">
        <v/>
      </c>
      <c r="E57" s="3" t="str">
        <v/>
      </c>
      <c r="F57" s="10" t="str">
        <v>02-06-2025</v>
      </c>
      <c r="G57" s="9" t="str">
        <v>Sønderborg</v>
      </c>
      <c r="H57" s="1" t="str">
        <v>Hand-In</v>
      </c>
      <c r="I57" s="1" t="str">
        <v/>
      </c>
      <c r="J57" s="11" t="str">
        <v/>
      </c>
      <c r="K57" s="9" t="str">
        <v/>
      </c>
      <c r="L57" s="1" t="str">
        <v/>
      </c>
    </row>
    <row r="58" spans="2:12" ht="27" customHeight="1" x14ac:dyDescent="0.25">
      <c r="B58" s="9" t="str">
        <v>T994802402</v>
      </c>
      <c r="C58" s="1" t="str">
        <v>Individual Study Activity</v>
      </c>
      <c r="D58" s="9" t="str">
        <v/>
      </c>
      <c r="E58" s="3" t="str">
        <v>4</v>
      </c>
      <c r="F58" s="10" t="str">
        <v>02-06-2025</v>
      </c>
      <c r="G58" s="9" t="str">
        <v>Sønderborg</v>
      </c>
      <c r="H58" s="1" t="str">
        <v>Hand-In</v>
      </c>
      <c r="I58" s="1" t="str">
        <v>Roana Melina de Oliviera Hansen</v>
      </c>
      <c r="J58" s="11" t="str">
        <v>Second examiner: Internal</v>
      </c>
      <c r="K58" s="9" t="str">
        <v>11-08-2025</v>
      </c>
      <c r="L58" s="1" t="str">
        <v/>
      </c>
    </row>
    <row r="59" spans="2:12" ht="27" customHeight="1" x14ac:dyDescent="0.25">
      <c r="B59" s="9" t="str">
        <v>T350029402</v>
      </c>
      <c r="C59" s="1" t="str">
        <v>Master Thesis 40 ects</v>
      </c>
      <c r="D59" s="9" t="str">
        <v/>
      </c>
      <c r="E59" s="3" t="str">
        <v>4</v>
      </c>
      <c r="F59" s="10" t="str">
        <v>02-06-2025</v>
      </c>
      <c r="G59" s="9" t="str">
        <v>Sønderborg</v>
      </c>
      <c r="H59" s="1" t="str">
        <v>Hand-In</v>
      </c>
      <c r="I59" s="1" t="str">
        <v>Supervisor</v>
      </c>
      <c r="J59" s="11" t="str">
        <v>Second examiner: External</v>
      </c>
      <c r="K59" s="9" t="str">
        <v/>
      </c>
      <c r="L59" s="1" t="str">
        <v/>
      </c>
    </row>
    <row r="60" spans="2:12" ht="27" customHeight="1" x14ac:dyDescent="0.25">
      <c r="B60" s="9" t="str">
        <v>T350027402</v>
      </c>
      <c r="C60" s="1" t="str">
        <v>Master's Thesis - 30 ECTS</v>
      </c>
      <c r="D60" s="9" t="str">
        <v>THS</v>
      </c>
      <c r="E60" s="3" t="str">
        <v>4</v>
      </c>
      <c r="F60" s="10" t="str">
        <v>02-06-2025</v>
      </c>
      <c r="G60" s="9" t="str">
        <v>Sønderborg</v>
      </c>
      <c r="H60" s="1" t="str">
        <v>Hand-In</v>
      </c>
      <c r="I60" s="1" t="str">
        <v>Supervisor</v>
      </c>
      <c r="J60" s="11" t="str">
        <v>Second examiner: External</v>
      </c>
      <c r="K60" s="9" t="str">
        <v/>
      </c>
      <c r="L60" s="1" t="str">
        <v/>
      </c>
    </row>
    <row r="61" spans="2:12" ht="27" customHeight="1" x14ac:dyDescent="0.25">
      <c r="B61" s="9" t="str">
        <v>T320016402</v>
      </c>
      <c r="C61" s="1" t="str">
        <v>Mechanical Semester Project 2 C</v>
      </c>
      <c r="D61" s="9" t="str">
        <v>ME-SPRO2C</v>
      </c>
      <c r="E61" s="3" t="str">
        <v>2</v>
      </c>
      <c r="F61" s="10" t="str">
        <v>02-06-2025</v>
      </c>
      <c r="G61" s="9" t="str">
        <v>Sønderborg</v>
      </c>
      <c r="H61" s="1" t="str">
        <v>Hand-In</v>
      </c>
      <c r="I61" s="1" t="str">
        <v>Andrei-Alexandru Popa</v>
      </c>
      <c r="J61" s="11" t="str">
        <v>Second examiner: Internal</v>
      </c>
      <c r="K61" s="9" t="str">
        <v>11-08-2025</v>
      </c>
      <c r="L61" s="1" t="str">
        <v/>
      </c>
    </row>
    <row r="62" spans="2:12" ht="27" customHeight="1" x14ac:dyDescent="0.25">
      <c r="B62" s="9" t="str">
        <v>T320021402</v>
      </c>
      <c r="C62" s="1" t="str">
        <v>Mechanical Semester Project 2 D</v>
      </c>
      <c r="D62" s="9" t="str">
        <v>ME-SPRO2D</v>
      </c>
      <c r="E62" s="3" t="str">
        <v>2</v>
      </c>
      <c r="F62" s="10" t="str">
        <v>02-06-2025</v>
      </c>
      <c r="G62" s="9" t="str">
        <v>Sønderborg</v>
      </c>
      <c r="H62" s="1" t="str">
        <v>Hand-In</v>
      </c>
      <c r="I62" s="1" t="str">
        <v>Andrei-Alexandru Popa</v>
      </c>
      <c r="J62" s="11" t="str">
        <v>Second examiner: Internal</v>
      </c>
      <c r="K62" s="9" t="str">
        <v>11-08-2025</v>
      </c>
      <c r="L62" s="1" t="str">
        <v/>
      </c>
    </row>
    <row r="63" spans="2:12" ht="27" customHeight="1" x14ac:dyDescent="0.25">
      <c r="B63" s="9" t="str">
        <v>T320019402</v>
      </c>
      <c r="C63" s="1" t="str">
        <v>Mechanical Semester Project 4 C - Hydraulic Power Systems</v>
      </c>
      <c r="D63" s="9" t="str">
        <v xml:space="preserve">ME-SPRO4C </v>
      </c>
      <c r="E63" s="3" t="str">
        <v>4</v>
      </c>
      <c r="F63" s="10" t="str">
        <v>02-06-2025</v>
      </c>
      <c r="G63" s="9" t="str">
        <v>Sønderborg</v>
      </c>
      <c r="H63" s="1" t="str">
        <v>Hand-In</v>
      </c>
      <c r="I63" s="1" t="str">
        <v>Yingguang Chu</v>
      </c>
      <c r="J63" s="11" t="str">
        <v>Second examiner: External</v>
      </c>
      <c r="K63" s="9" t="str">
        <v>11-08-2025</v>
      </c>
      <c r="L63" s="1" t="str">
        <v/>
      </c>
    </row>
    <row r="64" spans="2:12" ht="27" customHeight="1" x14ac:dyDescent="0.25">
      <c r="B64" s="9" t="str">
        <v>T320022402</v>
      </c>
      <c r="C64" s="1" t="str">
        <v xml:space="preserve">Mechanical Semester Project 4 D - Hydraulic Power Systems </v>
      </c>
      <c r="D64" s="9" t="str">
        <v xml:space="preserve">ME-SPRO4D </v>
      </c>
      <c r="E64" s="3" t="str">
        <v>4</v>
      </c>
      <c r="F64" s="10" t="str">
        <v>02-06-2025</v>
      </c>
      <c r="G64" s="9" t="str">
        <v>Sønderborg</v>
      </c>
      <c r="H64" s="1" t="str">
        <v>Hand-In</v>
      </c>
      <c r="I64" s="1" t="str">
        <v>Yingguang Chu</v>
      </c>
      <c r="J64" s="11" t="str">
        <v>Second examiner: External</v>
      </c>
      <c r="K64" s="9" t="str">
        <v>11-08-2025</v>
      </c>
      <c r="L64" s="1" t="str">
        <v/>
      </c>
    </row>
    <row r="65" spans="2:12" ht="27" customHeight="1" x14ac:dyDescent="0.25">
      <c r="B65" s="9" t="str">
        <v>T340082402</v>
      </c>
      <c r="C65" s="1" t="str">
        <v>Mechatronics Semester Project 2 C</v>
      </c>
      <c r="D65" s="9" t="str">
        <v>MC-SPRO2C</v>
      </c>
      <c r="E65" s="3" t="str">
        <v>2</v>
      </c>
      <c r="F65" s="10" t="str">
        <v>02-06-2025</v>
      </c>
      <c r="G65" s="9" t="str">
        <v>Sønderborg</v>
      </c>
      <c r="H65" s="1" t="str">
        <v>Hand-In</v>
      </c>
      <c r="I65" s="1" t="str">
        <v>Lars Duggen, Casper Kunstmann</v>
      </c>
      <c r="J65" s="11" t="str">
        <v>Second examiner: Internal</v>
      </c>
      <c r="K65" s="9" t="str">
        <v>11-08-2025</v>
      </c>
      <c r="L65" s="1" t="str">
        <v/>
      </c>
    </row>
    <row r="66" spans="2:12" ht="27" customHeight="1" x14ac:dyDescent="0.25">
      <c r="B66" s="9" t="str">
        <v>T340085402</v>
      </c>
      <c r="C66" s="1" t="str">
        <v>Mechatronics Semester Project 2 D</v>
      </c>
      <c r="D66" s="9" t="str">
        <v>MC-SPRO2D</v>
      </c>
      <c r="E66" s="3" t="str">
        <v>2</v>
      </c>
      <c r="F66" s="10" t="str">
        <v>02-06-2025</v>
      </c>
      <c r="G66" s="9" t="str">
        <v>Sønderborg</v>
      </c>
      <c r="H66" s="1" t="str">
        <v>Hand-In</v>
      </c>
      <c r="I66" s="1" t="str">
        <v>Lars Duggen, Casper Kunstmann</v>
      </c>
      <c r="J66" s="11" t="str">
        <v>Second examiner: Internal</v>
      </c>
      <c r="K66" s="9" t="str">
        <v>11-08-2025</v>
      </c>
      <c r="L66" s="1" t="str">
        <v/>
      </c>
    </row>
    <row r="67" spans="2:12" ht="27" customHeight="1" x14ac:dyDescent="0.25">
      <c r="B67" s="9" t="str">
        <v>T340087402</v>
      </c>
      <c r="C67" s="1" t="str">
        <v>Mechatronics Semester Project 4 C</v>
      </c>
      <c r="D67" s="9" t="str">
        <v>MC-SPRO4C</v>
      </c>
      <c r="E67" s="3" t="str">
        <v>4</v>
      </c>
      <c r="F67" s="10" t="str">
        <v>02-06-2025</v>
      </c>
      <c r="G67" s="9" t="str">
        <v>Sønderborg</v>
      </c>
      <c r="H67" s="1" t="str">
        <v>Hand-In</v>
      </c>
      <c r="I67" s="1" t="str">
        <v>Lars Duggen, Davi Gonçalves Accioli</v>
      </c>
      <c r="J67" s="11" t="str">
        <v>Second examiner: External</v>
      </c>
      <c r="K67" s="9" t="str">
        <v>11-08-2025</v>
      </c>
      <c r="L67" s="1" t="str">
        <v/>
      </c>
    </row>
    <row r="68" spans="2:12" ht="27" customHeight="1" x14ac:dyDescent="0.25">
      <c r="B68" s="9" t="str">
        <v>T340086402</v>
      </c>
      <c r="C68" s="1" t="str">
        <v>Mechatronics Semester Project 4 D</v>
      </c>
      <c r="D68" s="9" t="str">
        <v>MC-SPRO4D</v>
      </c>
      <c r="E68" s="3" t="str">
        <v>4</v>
      </c>
      <c r="F68" s="10" t="str">
        <v>02-06-2025</v>
      </c>
      <c r="G68" s="9" t="str">
        <v>Sønderborg</v>
      </c>
      <c r="H68" s="1" t="str">
        <v>Hand-In</v>
      </c>
      <c r="I68" s="1" t="str">
        <v>Lars Duggen, Davi Gonçalves Accioli</v>
      </c>
      <c r="J68" s="11" t="str">
        <v>Second examiner: External</v>
      </c>
      <c r="K68" s="9" t="str">
        <v>11-08-2025</v>
      </c>
      <c r="L68" s="1" t="str">
        <v/>
      </c>
    </row>
    <row r="69" spans="2:12" ht="27" customHeight="1" x14ac:dyDescent="0.25">
      <c r="B69" s="9" t="str">
        <v>T640009402</v>
      </c>
      <c r="C69" s="1" t="str">
        <v>Research in Software Engineering</v>
      </c>
      <c r="D69" s="9" t="str">
        <v>SM2S-RSE</v>
      </c>
      <c r="E69" s="3" t="str">
        <v>2</v>
      </c>
      <c r="F69" s="10" t="str">
        <v>02-06-2025</v>
      </c>
      <c r="G69" s="9" t="str">
        <v>Sønderborg</v>
      </c>
      <c r="H69" s="1" t="str">
        <v>Hand-In</v>
      </c>
      <c r="I69" s="1" t="str">
        <v>Lars Ramkilde Knudsen</v>
      </c>
      <c r="J69" s="11" t="str">
        <v>Second examiner: External</v>
      </c>
      <c r="K69" s="9" t="str">
        <v>11-08-2025</v>
      </c>
      <c r="L69" s="1" t="str">
        <v/>
      </c>
    </row>
    <row r="70" spans="2:12" ht="27" customHeight="1" x14ac:dyDescent="0.25">
      <c r="B70" s="9" t="str">
        <v>T380039402</v>
      </c>
      <c r="C70" s="1" t="str">
        <v>Research Work (RPM) exchange</v>
      </c>
      <c r="D70" s="9" t="str">
        <v>EE-XRPM20</v>
      </c>
      <c r="E70" s="3" t="str">
        <v/>
      </c>
      <c r="F70" s="10" t="str">
        <v>02-06-2025</v>
      </c>
      <c r="G70" s="9" t="str">
        <v>Sønderborg</v>
      </c>
      <c r="H70" s="1" t="str">
        <v>Portfolio</v>
      </c>
      <c r="I70" s="1" t="str">
        <v xml:space="preserve">Navid Bayati </v>
      </c>
      <c r="J70" s="11" t="str">
        <v>Second examiner: Internal</v>
      </c>
      <c r="K70" s="9" t="str">
        <v>11-08-2025</v>
      </c>
      <c r="L70" s="1" t="str">
        <v/>
      </c>
    </row>
    <row r="71" spans="2:12" ht="27" customHeight="1" x14ac:dyDescent="0.25">
      <c r="B71" s="9" t="str">
        <v>T380039402</v>
      </c>
      <c r="C71" s="1" t="str">
        <v>Research Work (RPM) exchange</v>
      </c>
      <c r="D71" s="9" t="str">
        <v>EE-XRPM20</v>
      </c>
      <c r="E71" s="3" t="str">
        <v/>
      </c>
      <c r="F71" s="10" t="str">
        <v>02-06-2025</v>
      </c>
      <c r="G71" s="9" t="str">
        <v>Sønderborg</v>
      </c>
      <c r="H71" s="1" t="str">
        <v>Hand-In</v>
      </c>
      <c r="I71" s="1" t="str">
        <v xml:space="preserve">Navid Bayati </v>
      </c>
      <c r="J71" s="11" t="str">
        <v>Second examiner: Internal</v>
      </c>
      <c r="K71" s="9" t="str">
        <v/>
      </c>
      <c r="L71" s="1" t="str">
        <v/>
      </c>
    </row>
    <row r="72" spans="2:12" ht="27" customHeight="1" x14ac:dyDescent="0.25">
      <c r="B72" s="9" t="str">
        <v>T630005402</v>
      </c>
      <c r="C72" s="1" t="str">
        <v>Semesterproject: Development of Software Systems</v>
      </c>
      <c r="D72" s="9" t="str">
        <v>SE2-PRO</v>
      </c>
      <c r="E72" s="3" t="str">
        <v>2</v>
      </c>
      <c r="F72" s="10" t="str">
        <v>02-06-2025</v>
      </c>
      <c r="G72" s="9" t="str">
        <v>Sønderborg</v>
      </c>
      <c r="H72" s="1" t="str">
        <v>Hand-In</v>
      </c>
      <c r="I72" s="1" t="str">
        <v>Gaurav Choudhary, Gourinath Banda</v>
      </c>
      <c r="J72" s="11" t="str">
        <v>Second examiner: None</v>
      </c>
      <c r="K72" s="9" t="str">
        <v>11-08-2025</v>
      </c>
      <c r="L72" s="1" t="str">
        <v/>
      </c>
    </row>
    <row r="73" spans="2:12" ht="27" customHeight="1" x14ac:dyDescent="0.25">
      <c r="B73" s="9" t="str">
        <v>T630012402</v>
      </c>
      <c r="C73" s="1" t="str">
        <v>Semesterproject: Intelligent Software Systems</v>
      </c>
      <c r="D73" s="9" t="str">
        <v>SE4-PRO</v>
      </c>
      <c r="E73" s="3" t="str">
        <v>4</v>
      </c>
      <c r="F73" s="10" t="str">
        <v>02-06-2025</v>
      </c>
      <c r="G73" s="9" t="str">
        <v>Sønderborg</v>
      </c>
      <c r="H73" s="1" t="str">
        <v>Hand-In</v>
      </c>
      <c r="I73" s="1" t="str">
        <v>Jukka Ruohnen, Tommy Bjerre Nielsen, Devender Kumar</v>
      </c>
      <c r="J73" s="11" t="str">
        <v>Second examiner: External</v>
      </c>
      <c r="K73" s="9" t="str">
        <v>11-08-2025</v>
      </c>
      <c r="L73" s="1" t="str">
        <v/>
      </c>
    </row>
    <row r="74" spans="2:12" ht="27" customHeight="1" x14ac:dyDescent="0.25">
      <c r="B74" s="9" t="str">
        <v>T330008402</v>
      </c>
      <c r="C74" s="1" t="str">
        <v>Wind Turbine Technology</v>
      </c>
      <c r="D74" s="9" t="str">
        <v>ME-WTT</v>
      </c>
      <c r="E74" s="3" t="str">
        <v>2</v>
      </c>
      <c r="F74" s="10" t="str">
        <v>02-06-2025</v>
      </c>
      <c r="G74" s="9" t="str">
        <v>Sønderborg</v>
      </c>
      <c r="H74" s="1" t="str">
        <v>Hand-In</v>
      </c>
      <c r="I74" s="1" t="str">
        <v>Morten Hartvig Hansen</v>
      </c>
      <c r="J74" s="11" t="str">
        <v>Second examiner: External</v>
      </c>
      <c r="K74" s="9" t="str">
        <v>11-08-2025</v>
      </c>
      <c r="L74" s="1" t="str">
        <v/>
      </c>
    </row>
    <row r="75" spans="2:12" ht="27" customHeight="1" x14ac:dyDescent="0.25">
      <c r="B75" s="9" t="str">
        <v>T350044402</v>
      </c>
      <c r="C75" s="1" t="str">
        <v>Advanced Machine Learning</v>
      </c>
      <c r="D75" s="9" t="str">
        <v>MC-AML</v>
      </c>
      <c r="E75" s="3" t="str">
        <v>2</v>
      </c>
      <c r="F75" s="10" t="str">
        <v>03-06-2025</v>
      </c>
      <c r="G75" s="9" t="str">
        <v>Sønderborg</v>
      </c>
      <c r="H75" s="1" t="str">
        <v>Hand-In</v>
      </c>
      <c r="I75" s="1" t="str">
        <v>Alin Marian Drimus</v>
      </c>
      <c r="J75" s="11" t="str">
        <v>Second examiner: Internal</v>
      </c>
      <c r="K75" s="9" t="str">
        <v>11-08-2025</v>
      </c>
      <c r="L75" s="1" t="str">
        <v/>
      </c>
    </row>
    <row r="76" spans="2:12" ht="27" customHeight="1" x14ac:dyDescent="0.25">
      <c r="B76" s="9" t="str">
        <v>T340033402</v>
      </c>
      <c r="C76" s="1" t="str">
        <v>Control Engineering 1</v>
      </c>
      <c r="D76" s="9" t="str">
        <v>MC-COE1</v>
      </c>
      <c r="E76" s="3" t="str">
        <v>4</v>
      </c>
      <c r="F76" s="10" t="str">
        <v>03-06-2025</v>
      </c>
      <c r="G76" s="9" t="str">
        <v>Sønderborg</v>
      </c>
      <c r="H76" s="1" t="str">
        <v>Written examination</v>
      </c>
      <c r="I76" s="1" t="str">
        <v>Hossein Ramezani</v>
      </c>
      <c r="J76" s="11" t="str">
        <v>Second examiner: External</v>
      </c>
      <c r="K76" s="9" t="str">
        <v>18-08-2025</v>
      </c>
      <c r="L76" s="1" t="str">
        <v/>
      </c>
    </row>
    <row r="77" spans="2:12" ht="27" customHeight="1" x14ac:dyDescent="0.25">
      <c r="B77" s="9" t="str">
        <v>T340038402</v>
      </c>
      <c r="C77" s="1" t="str">
        <v>Control Engineering 2</v>
      </c>
      <c r="D77" s="9" t="str">
        <v>MC-COE2</v>
      </c>
      <c r="E77" s="3" t="str">
        <v>4,6</v>
      </c>
      <c r="F77" s="10" t="str">
        <v>03-06-2025</v>
      </c>
      <c r="G77" s="9" t="str">
        <v>Sønderborg</v>
      </c>
      <c r="H77" s="1" t="str">
        <v>Written examination</v>
      </c>
      <c r="I77" s="1" t="str">
        <v>Fateme Aghaee</v>
      </c>
      <c r="J77" s="11" t="str">
        <v>Second examiner: External</v>
      </c>
      <c r="K77" s="9" t="str">
        <v>18-08-2025</v>
      </c>
      <c r="L77" s="1" t="str">
        <v/>
      </c>
    </row>
    <row r="78" spans="2:12" ht="27" customHeight="1" x14ac:dyDescent="0.25">
      <c r="B78" s="9" t="str">
        <v>B105035402</v>
      </c>
      <c r="C78" s="1" t="str">
        <v>Digitalisation and Business</v>
      </c>
      <c r="D78" s="9" t="str">
        <v/>
      </c>
      <c r="E78" s="3" t="str">
        <v>4</v>
      </c>
      <c r="F78" s="10" t="str">
        <v>03-06-2025</v>
      </c>
      <c r="G78" s="9" t="str">
        <v>Sønderborg</v>
      </c>
      <c r="H78" s="1" t="str">
        <v>Hand-In</v>
      </c>
      <c r="I78" s="1" t="str">
        <v>Peter Enger</v>
      </c>
      <c r="J78" s="11" t="str">
        <v>Second examiner: None</v>
      </c>
      <c r="K78" s="9" t="str">
        <v/>
      </c>
      <c r="L78" s="1" t="str">
        <v/>
      </c>
    </row>
    <row r="79" spans="2:12" ht="27" customHeight="1" x14ac:dyDescent="0.25">
      <c r="B79" s="9" t="str">
        <v>T340084402</v>
      </c>
      <c r="C79" s="1" t="str">
        <v>Embedded Systems 2</v>
      </c>
      <c r="D79" s="9" t="str">
        <v>MC-EMB2</v>
      </c>
      <c r="E79" s="3" t="str">
        <v>2,4</v>
      </c>
      <c r="F79" s="10" t="str">
        <v>03-06-2025</v>
      </c>
      <c r="G79" s="9" t="str">
        <v>Sønderborg</v>
      </c>
      <c r="H79" s="1" t="str">
        <v>Written examination</v>
      </c>
      <c r="I79" s="1" t="str">
        <v>Alin Marian Drimus</v>
      </c>
      <c r="J79" s="11" t="str">
        <v>Second examiner: Internal</v>
      </c>
      <c r="K79" s="9" t="str">
        <v>18-08-2025</v>
      </c>
      <c r="L79" s="1" t="str">
        <v/>
      </c>
    </row>
    <row r="80" spans="2:12" ht="27" customHeight="1" x14ac:dyDescent="0.25">
      <c r="B80" s="9" t="str">
        <v>B220028402</v>
      </c>
      <c r="C80" s="1" t="str">
        <v>Introduction to Marketing</v>
      </c>
      <c r="D80" s="9" t="str">
        <v/>
      </c>
      <c r="E80" s="3" t="str">
        <v>4</v>
      </c>
      <c r="F80" s="10" t="str">
        <v>03-06-2025</v>
      </c>
      <c r="G80" s="9" t="str">
        <v>Sønderborg</v>
      </c>
      <c r="H80" s="1" t="str">
        <v>Take-home assignment</v>
      </c>
      <c r="I80" s="1" t="str">
        <v>Sadia Soltan, Maja Brink</v>
      </c>
      <c r="J80" s="11" t="str">
        <v>Second examiner: None</v>
      </c>
      <c r="K80" s="9" t="str">
        <v>29-08-2025</v>
      </c>
      <c r="L80" s="1" t="str">
        <v/>
      </c>
    </row>
    <row r="81" spans="2:12" ht="27" customHeight="1" x14ac:dyDescent="0.25">
      <c r="B81" s="9" t="str">
        <v>T320020402</v>
      </c>
      <c r="C81" s="1" t="str">
        <v>Machine Components</v>
      </c>
      <c r="D81" s="9" t="str">
        <v>ME-MAC</v>
      </c>
      <c r="E81" s="3" t="str">
        <v>2</v>
      </c>
      <c r="F81" s="10" t="str">
        <v>03-06-2025 - 12-06-2025</v>
      </c>
      <c r="G81" s="9" t="str">
        <v>Sønderborg</v>
      </c>
      <c r="H81" s="1" t="str">
        <v>Oral examination</v>
      </c>
      <c r="I81" s="1" t="str">
        <v>Andrei-Alexandru Popa</v>
      </c>
      <c r="J81" s="11" t="str">
        <v>Second examiner: External</v>
      </c>
      <c r="K81" s="9" t="str">
        <v>12-08-2025</v>
      </c>
      <c r="L81" s="1" t="str">
        <v/>
      </c>
    </row>
    <row r="82" spans="2:12" ht="27" customHeight="1" x14ac:dyDescent="0.25">
      <c r="B82" s="9" t="str">
        <v>T350029402</v>
      </c>
      <c r="C82" s="1" t="str">
        <v>Master Thesis 40 ects</v>
      </c>
      <c r="D82" s="9" t="str">
        <v/>
      </c>
      <c r="E82" s="3" t="str">
        <v>4</v>
      </c>
      <c r="F82" s="10" t="str">
        <v>03-06-2025 - 24-06-2025</v>
      </c>
      <c r="G82" s="9" t="str">
        <v>Sønderborg</v>
      </c>
      <c r="H82" s="1" t="str">
        <v>Master's thesis with oral defence</v>
      </c>
      <c r="I82" s="1" t="str">
        <v>Supervisor</v>
      </c>
      <c r="J82" s="11" t="str">
        <v>Second examiner: External</v>
      </c>
      <c r="K82" s="9" t="str">
        <v/>
      </c>
      <c r="L82" s="1" t="str">
        <v/>
      </c>
    </row>
    <row r="83" spans="2:12" ht="27" customHeight="1" x14ac:dyDescent="0.25">
      <c r="B83" s="9" t="str">
        <v>T350027402</v>
      </c>
      <c r="C83" s="1" t="str">
        <v>Master's Thesis - 30 ECTS</v>
      </c>
      <c r="D83" s="9" t="str">
        <v>THS</v>
      </c>
      <c r="E83" s="3" t="str">
        <v>4</v>
      </c>
      <c r="F83" s="10" t="str">
        <v>03-06-2025 - 24-06-2025</v>
      </c>
      <c r="G83" s="9" t="str">
        <v>Sønderborg</v>
      </c>
      <c r="H83" s="1" t="str">
        <v>Master's thesis with oral defence</v>
      </c>
      <c r="I83" s="1" t="str">
        <v>Supervisor</v>
      </c>
      <c r="J83" s="11" t="str">
        <v>Second examiner: External</v>
      </c>
      <c r="K83" s="9" t="str">
        <v/>
      </c>
      <c r="L83" s="1" t="str">
        <v/>
      </c>
    </row>
    <row r="84" spans="2:12" ht="27" customHeight="1" x14ac:dyDescent="0.25">
      <c r="B84" s="9" t="str">
        <v>T480008402</v>
      </c>
      <c r="C84" s="1" t="str">
        <v>Applied polymer Materials</v>
      </c>
      <c r="D84" s="9" t="str">
        <v>PT-APM</v>
      </c>
      <c r="E84" s="3" t="str">
        <v>2</v>
      </c>
      <c r="F84" s="10" t="str">
        <v>04-06-2025</v>
      </c>
      <c r="G84" s="9" t="str">
        <v>Sønderborg</v>
      </c>
      <c r="H84" s="1" t="str">
        <v>Hand-In</v>
      </c>
      <c r="I84" s="1" t="str">
        <v>Vida Engmann</v>
      </c>
      <c r="J84" s="11" t="str">
        <v>Second examiner: Internal</v>
      </c>
      <c r="K84" s="9" t="str">
        <v>11-08-2025</v>
      </c>
      <c r="L84" s="1" t="str">
        <v/>
      </c>
    </row>
    <row r="85" spans="2:12" ht="27" customHeight="1" x14ac:dyDescent="0.25">
      <c r="B85" s="9" t="str">
        <v>T340039402</v>
      </c>
      <c r="C85" s="1" t="str">
        <v>Bachelor Project</v>
      </c>
      <c r="D85" s="9" t="str">
        <v>MC-BPRO</v>
      </c>
      <c r="E85" s="3" t="str">
        <v>6</v>
      </c>
      <c r="F85" s="10" t="str">
        <v>04-06-2025 - 25-06-2025</v>
      </c>
      <c r="G85" s="9" t="str">
        <v>Sønderborg</v>
      </c>
      <c r="H85" s="1" t="str">
        <v>Bachelor project with oral defence</v>
      </c>
      <c r="I85" s="1" t="str">
        <v>Supervisor</v>
      </c>
      <c r="J85" s="11" t="str">
        <v>Second examiner: External</v>
      </c>
      <c r="K85" s="9" t="str">
        <v/>
      </c>
      <c r="L85" s="1" t="str">
        <v/>
      </c>
    </row>
    <row r="86" spans="2:12" ht="27" customHeight="1" x14ac:dyDescent="0.25">
      <c r="B86" s="9" t="str">
        <v>T380030402</v>
      </c>
      <c r="C86" s="1" t="str">
        <v>Control of grid connected Converters</v>
      </c>
      <c r="D86" s="9" t="str">
        <v>EE-CGCC</v>
      </c>
      <c r="E86" s="3" t="str">
        <v>2</v>
      </c>
      <c r="F86" s="10" t="str">
        <v>04-06-2025</v>
      </c>
      <c r="G86" s="9" t="str">
        <v>Sønderborg</v>
      </c>
      <c r="H86" s="1" t="str">
        <v>Oral examination</v>
      </c>
      <c r="I86" s="1" t="str">
        <v>Ramkrishan Maheshwari</v>
      </c>
      <c r="J86" s="11" t="str">
        <v/>
      </c>
      <c r="K86" s="9" t="str">
        <v/>
      </c>
      <c r="L86" s="1" t="str">
        <v/>
      </c>
    </row>
    <row r="87" spans="2:12" ht="27" customHeight="1" x14ac:dyDescent="0.25">
      <c r="B87" s="9" t="str">
        <v>T340055402</v>
      </c>
      <c r="C87" s="1" t="str">
        <v>Final Project</v>
      </c>
      <c r="D87" s="9" t="str">
        <v>MC-PROJ</v>
      </c>
      <c r="E87" s="3" t="str">
        <v>7</v>
      </c>
      <c r="F87" s="10" t="str">
        <v>04-06-2025 - 25-06-2025</v>
      </c>
      <c r="G87" s="9" t="str">
        <v>Sønderborg</v>
      </c>
      <c r="H87" s="1" t="str">
        <v>Final project with oral defence</v>
      </c>
      <c r="I87" s="1" t="str">
        <v>Supervisor</v>
      </c>
      <c r="J87" s="11" t="str">
        <v>Second examiner: External</v>
      </c>
      <c r="K87" s="9" t="str">
        <v/>
      </c>
      <c r="L87" s="1" t="str">
        <v/>
      </c>
    </row>
    <row r="88" spans="2:12" ht="27" customHeight="1" x14ac:dyDescent="0.25">
      <c r="B88" s="9" t="str">
        <v>T350006402</v>
      </c>
      <c r="C88" s="1" t="str">
        <v>Mechatronics Design and Build 1</v>
      </c>
      <c r="D88" s="9" t="str">
        <v>MC-MDB1</v>
      </c>
      <c r="E88" s="3" t="str">
        <v>2</v>
      </c>
      <c r="F88" s="10" t="str">
        <v>04-06-2025</v>
      </c>
      <c r="G88" s="9" t="str">
        <v>Sønderborg</v>
      </c>
      <c r="H88" s="1" t="str">
        <v>Hand-In</v>
      </c>
      <c r="I88" s="1" t="str">
        <v>Andrei-Alexandru Popa</v>
      </c>
      <c r="J88" s="11" t="str">
        <v>Second examiner: Internal</v>
      </c>
      <c r="K88" s="9" t="str">
        <v>11-08-2025</v>
      </c>
      <c r="L88" s="1" t="str">
        <v/>
      </c>
    </row>
    <row r="89" spans="2:12" ht="27" customHeight="1" x14ac:dyDescent="0.25">
      <c r="B89" s="9" t="str">
        <v>T320024402</v>
      </c>
      <c r="C89" s="1" t="str">
        <v>Special course in Mechanical Engineering</v>
      </c>
      <c r="D89" s="9" t="str">
        <v>ME-SCME</v>
      </c>
      <c r="E89" s="3" t="str">
        <v>4,6</v>
      </c>
      <c r="F89" s="10" t="str">
        <v>04-06-2025</v>
      </c>
      <c r="G89" s="9" t="str">
        <v>Sønderborg</v>
      </c>
      <c r="H89" s="1" t="str">
        <v>Hand-In</v>
      </c>
      <c r="I89" s="1" t="str">
        <v>Andrei-Alexandru Popa</v>
      </c>
      <c r="J89" s="11" t="str">
        <v>Second examiner: Internal</v>
      </c>
      <c r="K89" s="9" t="str">
        <v>14-08-2025</v>
      </c>
      <c r="L89" s="1" t="str">
        <v/>
      </c>
    </row>
    <row r="90" spans="2:12" ht="27" customHeight="1" x14ac:dyDescent="0.25">
      <c r="B90" s="9" t="str">
        <v>T640007402</v>
      </c>
      <c r="C90" s="1" t="str">
        <v xml:space="preserve">Advanced Artificial Intelligence </v>
      </c>
      <c r="D90" s="9" t="str">
        <v>SM2S-AAI</v>
      </c>
      <c r="E90" s="3" t="str">
        <v>2</v>
      </c>
      <c r="F90" s="10" t="str">
        <v>06-06-2025</v>
      </c>
      <c r="G90" s="9" t="str">
        <v>Sønderborg</v>
      </c>
      <c r="H90" s="1" t="str">
        <v/>
      </c>
      <c r="I90" s="1" t="str">
        <v>Sadok Ben Yahia</v>
      </c>
      <c r="J90" s="11" t="str">
        <v>Second examiner: Internal</v>
      </c>
      <c r="K90" s="9" t="str">
        <v>18-08-2025</v>
      </c>
      <c r="L90" s="1" t="str">
        <v/>
      </c>
    </row>
    <row r="91" spans="2:12" ht="27" customHeight="1" x14ac:dyDescent="0.25">
      <c r="B91" s="9" t="str">
        <v>T630013402</v>
      </c>
      <c r="C91" s="1" t="str">
        <v>Artificial Intelligence</v>
      </c>
      <c r="D91" s="9" t="str">
        <v>SE4-AI</v>
      </c>
      <c r="E91" s="3" t="str">
        <v>4</v>
      </c>
      <c r="F91" s="10" t="str">
        <v>06-06-2025</v>
      </c>
      <c r="G91" s="9" t="str">
        <v>Sønderborg</v>
      </c>
      <c r="H91" s="1" t="str">
        <v>Written examination</v>
      </c>
      <c r="I91" s="1" t="str">
        <v>Serkan Ayvaz</v>
      </c>
      <c r="J91" s="11" t="str">
        <v>Second examiner: Internal</v>
      </c>
      <c r="K91" s="9" t="str">
        <v>12-08-2025</v>
      </c>
      <c r="L91" s="1" t="str">
        <v/>
      </c>
    </row>
    <row r="92" spans="2:12" ht="27" customHeight="1" x14ac:dyDescent="0.25">
      <c r="B92" s="9" t="str">
        <v>B100191402</v>
      </c>
      <c r="C92" s="1" t="str">
        <v>Business Law</v>
      </c>
      <c r="D92" s="9" t="str">
        <v/>
      </c>
      <c r="E92" s="3" t="str">
        <v>4</v>
      </c>
      <c r="F92" s="10" t="str">
        <v>06-06-2025</v>
      </c>
      <c r="G92" s="9" t="str">
        <v>Sønderborg</v>
      </c>
      <c r="H92" s="1" t="str">
        <v>Written examination</v>
      </c>
      <c r="I92" s="1" t="str">
        <v>Rasmus Duggen</v>
      </c>
      <c r="J92" s="11" t="str">
        <v>Second examiner: None</v>
      </c>
      <c r="K92" s="9" t="str">
        <v>13-08-2025</v>
      </c>
      <c r="L92" s="1" t="str">
        <v/>
      </c>
    </row>
    <row r="93" spans="2:12" ht="27" customHeight="1" x14ac:dyDescent="0.25">
      <c r="B93" s="9" t="str">
        <v>T330006402</v>
      </c>
      <c r="C93" s="1" t="str">
        <v>Computational Fluid Dynamics</v>
      </c>
      <c r="D93" s="9" t="str">
        <v>ME-CFD</v>
      </c>
      <c r="E93" s="3" t="str">
        <v>2</v>
      </c>
      <c r="F93" s="10" t="str">
        <v>06-06-2025</v>
      </c>
      <c r="G93" s="9" t="str">
        <v>Sønderborg</v>
      </c>
      <c r="H93" s="1" t="str">
        <v>Oral examination</v>
      </c>
      <c r="I93" s="1" t="str">
        <v>Martin Lautenschläger</v>
      </c>
      <c r="J93" s="11" t="str">
        <v>Second examiner: Internal</v>
      </c>
      <c r="K93" s="9" t="str">
        <v>18-08-2025</v>
      </c>
      <c r="L93" s="1" t="str">
        <v/>
      </c>
    </row>
    <row r="94" spans="2:12" ht="27" customHeight="1" x14ac:dyDescent="0.25">
      <c r="B94" s="9" t="str">
        <v>T380036402</v>
      </c>
      <c r="C94" s="1" t="str">
        <v xml:space="preserve">Control of Power Converters   </v>
      </c>
      <c r="D94" s="9" t="str">
        <v>EE-CPC</v>
      </c>
      <c r="E94" s="3" t="str">
        <v>2</v>
      </c>
      <c r="F94" s="10" t="str">
        <v>06-06-2025</v>
      </c>
      <c r="G94" s="9" t="str">
        <v>Sønderborg</v>
      </c>
      <c r="H94" s="1" t="str">
        <v>Written examination</v>
      </c>
      <c r="I94" s="1" t="str">
        <v>Ramkrishan Maheshwari</v>
      </c>
      <c r="J94" s="11" t="str">
        <v>Second examiner: Internal</v>
      </c>
      <c r="K94" s="9" t="str">
        <v>21-08-2025</v>
      </c>
      <c r="L94" s="1" t="str">
        <v/>
      </c>
    </row>
    <row r="95" spans="2:12" ht="27" customHeight="1" x14ac:dyDescent="0.25">
      <c r="B95" s="9" t="str">
        <v>T340069402</v>
      </c>
      <c r="C95" s="1" t="str">
        <v>Dynamics</v>
      </c>
      <c r="D95" s="9" t="str">
        <v>MC-MECH2</v>
      </c>
      <c r="E95" s="3" t="str">
        <v>2</v>
      </c>
      <c r="F95" s="10" t="str">
        <v>06-06-2025 - 17-06-2025</v>
      </c>
      <c r="G95" s="9" t="str">
        <v>Sønderborg</v>
      </c>
      <c r="H95" s="1" t="str">
        <v>Oral examination</v>
      </c>
      <c r="I95" s="1" t="str">
        <v>Bjarne Schmidt</v>
      </c>
      <c r="J95" s="11" t="str">
        <v>Second examiner: Internal</v>
      </c>
      <c r="K95" s="9" t="str">
        <v>25-08-2025</v>
      </c>
      <c r="L95" s="1" t="str">
        <v/>
      </c>
    </row>
    <row r="96" spans="2:12" ht="27" customHeight="1" x14ac:dyDescent="0.25">
      <c r="B96" s="9" t="str">
        <v>T370052402</v>
      </c>
      <c r="C96" s="1" t="str">
        <v>Electronics 2</v>
      </c>
      <c r="D96" s="9" t="str">
        <v>EE-ELTR2</v>
      </c>
      <c r="E96" s="3" t="str">
        <v>2</v>
      </c>
      <c r="F96" s="10" t="str">
        <v>06-06-2025</v>
      </c>
      <c r="G96" s="9" t="str">
        <v>Sønderborg</v>
      </c>
      <c r="H96" s="1" t="str">
        <v>Written examination</v>
      </c>
      <c r="I96" s="1" t="str">
        <v>Mohamed Kheir</v>
      </c>
      <c r="J96" s="11" t="str">
        <v>Second examiner: Internal</v>
      </c>
      <c r="K96" s="9" t="str">
        <v>21-08-2025</v>
      </c>
      <c r="L96" s="1" t="str">
        <v/>
      </c>
    </row>
    <row r="97" spans="2:12" ht="27" customHeight="1" x14ac:dyDescent="0.25">
      <c r="B97" s="9" t="str">
        <v>T320015402</v>
      </c>
      <c r="C97" s="1" t="str">
        <v>Heat Transfer</v>
      </c>
      <c r="D97" s="9" t="str">
        <v>ME-HT</v>
      </c>
      <c r="E97" s="3" t="str">
        <v>6</v>
      </c>
      <c r="F97" s="10" t="str">
        <v>06-06-2025</v>
      </c>
      <c r="G97" s="9" t="str">
        <v>Sønderborg</v>
      </c>
      <c r="H97" s="1" t="str">
        <v>Written examination</v>
      </c>
      <c r="I97" s="1" t="str">
        <v>Martin Lautenschläger</v>
      </c>
      <c r="J97" s="11" t="str">
        <v>Second examiner: Internal</v>
      </c>
      <c r="K97" s="9" t="str">
        <v>14-08-2025</v>
      </c>
      <c r="L97" s="1" t="str">
        <v/>
      </c>
    </row>
    <row r="98" spans="2:12" ht="27" customHeight="1" x14ac:dyDescent="0.25">
      <c r="B98" s="9" t="str">
        <v>T340068402</v>
      </c>
      <c r="C98" s="1" t="str">
        <v>Introduction to Machine Learning</v>
      </c>
      <c r="D98" s="9" t="str">
        <v>MC-IML</v>
      </c>
      <c r="E98" s="3" t="str">
        <v>4,6</v>
      </c>
      <c r="F98" s="10" t="str">
        <v>06-06-2025</v>
      </c>
      <c r="G98" s="9" t="str">
        <v>Sønderborg</v>
      </c>
      <c r="H98" s="1" t="str">
        <v>Written examination</v>
      </c>
      <c r="I98" s="1" t="str">
        <v>Benaoumeur Senouci</v>
      </c>
      <c r="J98" s="11" t="str">
        <v>Second examiner: Internal</v>
      </c>
      <c r="K98" s="9" t="str">
        <v>14-08-2025</v>
      </c>
      <c r="L98" s="1" t="str">
        <v/>
      </c>
    </row>
    <row r="99" spans="2:12" ht="27" customHeight="1" x14ac:dyDescent="0.25">
      <c r="B99" s="9" t="str">
        <v>T630004402</v>
      </c>
      <c r="C99" s="1" t="str">
        <v>Advanced Object-Oriented Programming</v>
      </c>
      <c r="D99" s="9" t="str">
        <v>SE2S-AOP</v>
      </c>
      <c r="E99" s="3" t="str">
        <v>2</v>
      </c>
      <c r="F99" s="10" t="str">
        <v>10-06-2025</v>
      </c>
      <c r="G99" s="9" t="str">
        <v>Sønderborg</v>
      </c>
      <c r="H99" s="1" t="str">
        <v>Written examination</v>
      </c>
      <c r="I99" s="1" t="str">
        <v>Maximus Kaos, Maximilian von Zastrow</v>
      </c>
      <c r="J99" s="11" t="str">
        <v>Second examiner: None</v>
      </c>
      <c r="K99" s="9" t="str">
        <v>18-08-2025</v>
      </c>
      <c r="L99" s="1" t="str">
        <v/>
      </c>
    </row>
    <row r="100" spans="2:12" ht="27" customHeight="1" x14ac:dyDescent="0.25">
      <c r="B100" s="9" t="str">
        <v>T300039402</v>
      </c>
      <c r="C100" s="1" t="str">
        <v>Applied Programming II</v>
      </c>
      <c r="D100" s="9" t="str">
        <v>EIB-APP2</v>
      </c>
      <c r="E100" s="3" t="str">
        <v>2</v>
      </c>
      <c r="F100" s="10" t="str">
        <v>10-06-2025</v>
      </c>
      <c r="G100" s="9" t="str">
        <v>Sønderborg</v>
      </c>
      <c r="H100" s="1" t="str">
        <v>Written examination</v>
      </c>
      <c r="I100" s="1" t="str">
        <v>Matthias König</v>
      </c>
      <c r="J100" s="11" t="str">
        <v>Second examiner: None</v>
      </c>
      <c r="K100" s="9" t="str">
        <v>18-08-2025</v>
      </c>
      <c r="L100" s="1" t="str">
        <v/>
      </c>
    </row>
    <row r="101" spans="2:12" ht="27" customHeight="1" x14ac:dyDescent="0.25">
      <c r="B101" s="9" t="str">
        <v>T350010402</v>
      </c>
      <c r="C101" s="1" t="str">
        <v>Computational Multi-Physics</v>
      </c>
      <c r="D101" s="9" t="str">
        <v>MC-CMP</v>
      </c>
      <c r="E101" s="3" t="str">
        <v>2</v>
      </c>
      <c r="F101" s="10" t="str">
        <v>10-06-2025 - 11-06-2025</v>
      </c>
      <c r="G101" s="9" t="str">
        <v>Sønderborg</v>
      </c>
      <c r="H101" s="1" t="str">
        <v>Oral examination</v>
      </c>
      <c r="I101" s="1" t="str">
        <v>Pei Li</v>
      </c>
      <c r="J101" s="11" t="str">
        <v>Second examiner: Internal</v>
      </c>
      <c r="K101" s="9" t="str">
        <v>19-08-2025</v>
      </c>
      <c r="L101" s="1" t="str">
        <v/>
      </c>
    </row>
    <row r="102" spans="2:12" ht="27" customHeight="1" x14ac:dyDescent="0.25">
      <c r="B102" s="9" t="str">
        <v>T340083402</v>
      </c>
      <c r="C102" s="1" t="str">
        <v>Electronics 1</v>
      </c>
      <c r="D102" s="9" t="str">
        <v>MC-ELEC1</v>
      </c>
      <c r="E102" s="3" t="str">
        <v>2</v>
      </c>
      <c r="F102" s="10" t="str">
        <v>10-06-2025</v>
      </c>
      <c r="G102" s="9" t="str">
        <v>Sønderborg</v>
      </c>
      <c r="H102" s="1" t="str">
        <v>Written examination</v>
      </c>
      <c r="I102" s="1" t="str">
        <v>Luciana Tavares</v>
      </c>
      <c r="J102" s="11" t="str">
        <v>Second examiner: Internal</v>
      </c>
      <c r="K102" s="9" t="str">
        <v>21-08-2025</v>
      </c>
      <c r="L102" s="1" t="str">
        <v/>
      </c>
    </row>
    <row r="103" spans="2:12" ht="27" customHeight="1" x14ac:dyDescent="0.25">
      <c r="B103" s="9" t="str">
        <v>T350014402</v>
      </c>
      <c r="C103" s="1" t="str">
        <v xml:space="preserve">Hardware/Software Co-Design of Embedded Systems </v>
      </c>
      <c r="D103" s="9" t="str">
        <v>MC-HSCOD</v>
      </c>
      <c r="E103" s="3" t="str">
        <v>2</v>
      </c>
      <c r="F103" s="10" t="str">
        <v>10-06-2025 - 11-06-2025</v>
      </c>
      <c r="G103" s="9" t="str">
        <v>Sønderborg</v>
      </c>
      <c r="H103" s="1" t="str">
        <v>Oral examination</v>
      </c>
      <c r="I103" s="1" t="str">
        <v>Benaoumeur Senouci</v>
      </c>
      <c r="J103" s="11" t="str">
        <v>Second examiner: Internal</v>
      </c>
      <c r="K103" s="9" t="str">
        <v>19-08-2025</v>
      </c>
      <c r="L103" s="1" t="str">
        <v/>
      </c>
    </row>
    <row r="104" spans="2:12" ht="27" customHeight="1" x14ac:dyDescent="0.25">
      <c r="B104" s="9" t="str">
        <v>T320028402</v>
      </c>
      <c r="C104" s="1" t="str">
        <v>Mechanics of Materials 1</v>
      </c>
      <c r="D104" s="9" t="str">
        <v>ME-MoM1</v>
      </c>
      <c r="E104" s="3" t="str">
        <v>2</v>
      </c>
      <c r="F104" s="10" t="str">
        <v>10-06-2025</v>
      </c>
      <c r="G104" s="9" t="str">
        <v>Sønderborg</v>
      </c>
      <c r="H104" s="1" t="str">
        <v>Written examination</v>
      </c>
      <c r="I104" s="1" t="str">
        <v>Lars Duggen, Pei Li</v>
      </c>
      <c r="J104" s="11" t="str">
        <v>Second examiner: Internal</v>
      </c>
      <c r="K104" s="9" t="str">
        <v>21-08-2025</v>
      </c>
      <c r="L104" s="1" t="str">
        <v/>
      </c>
    </row>
    <row r="105" spans="2:12" ht="27" customHeight="1" x14ac:dyDescent="0.25">
      <c r="B105" s="9" t="str">
        <v>T320024402</v>
      </c>
      <c r="C105" s="1" t="str">
        <v>Special course in Mechanical Engineering</v>
      </c>
      <c r="D105" s="9" t="str">
        <v>ME-SCME</v>
      </c>
      <c r="E105" s="3" t="str">
        <v>4,6</v>
      </c>
      <c r="F105" s="10" t="str">
        <v>10-06-2025 - 25-06-2025</v>
      </c>
      <c r="G105" s="9" t="str">
        <v>Sønderborg</v>
      </c>
      <c r="H105" s="1" t="str">
        <v>Oral examination</v>
      </c>
      <c r="I105" s="1" t="str">
        <v>Andrei-Alexandru Popa</v>
      </c>
      <c r="J105" s="11" t="str">
        <v>Second examiner: Internal</v>
      </c>
      <c r="K105" s="9" t="str">
        <v/>
      </c>
      <c r="L105" s="1" t="str">
        <v/>
      </c>
    </row>
    <row r="106" spans="2:12" ht="27" customHeight="1" x14ac:dyDescent="0.25">
      <c r="B106" s="9" t="str">
        <v>T630014402</v>
      </c>
      <c r="C106" s="1" t="str">
        <v xml:space="preserve">Component-based systems  </v>
      </c>
      <c r="D106" s="9" t="str">
        <v>SE4S-CBS</v>
      </c>
      <c r="E106" s="3" t="str">
        <v>4</v>
      </c>
      <c r="F106" s="10" t="str">
        <v>12-06-2025</v>
      </c>
      <c r="G106" s="9" t="str">
        <v>Sønderborg</v>
      </c>
      <c r="H106" s="1" t="str">
        <v>Written examination</v>
      </c>
      <c r="I106" s="1" t="str">
        <v>Devender Kumar</v>
      </c>
      <c r="J106" s="11" t="str">
        <v>Second examiner: None</v>
      </c>
      <c r="K106" s="9" t="str">
        <v>14-08-2025</v>
      </c>
      <c r="L106" s="1" t="str">
        <v/>
      </c>
    </row>
    <row r="107" spans="2:12" ht="27" customHeight="1" x14ac:dyDescent="0.25">
      <c r="B107" s="9" t="str">
        <v>T370053402</v>
      </c>
      <c r="C107" s="1" t="str">
        <v>Digital Design and Signal Processing</v>
      </c>
      <c r="D107" s="9" t="str">
        <v>EE-DDS</v>
      </c>
      <c r="E107" s="3" t="str">
        <v>4</v>
      </c>
      <c r="F107" s="10" t="str">
        <v>12-06-2025 - 13-06-2025</v>
      </c>
      <c r="G107" s="9" t="str">
        <v>Sønderborg</v>
      </c>
      <c r="H107" s="1" t="str">
        <v>Oral examination</v>
      </c>
      <c r="I107" s="1" t="str">
        <v>Mohammed Ali Khan</v>
      </c>
      <c r="J107" s="11" t="str">
        <v>Second examiner: External</v>
      </c>
      <c r="K107" s="9" t="str">
        <v>26-08-2025</v>
      </c>
      <c r="L107" s="1" t="str">
        <v/>
      </c>
    </row>
    <row r="108" spans="2:12" ht="27" customHeight="1" x14ac:dyDescent="0.25">
      <c r="B108" s="9" t="str">
        <v>T300032402</v>
      </c>
      <c r="C108" s="1" t="str">
        <v>Lean Six Sigma</v>
      </c>
      <c r="D108" s="9" t="str">
        <v>EIB-LSS</v>
      </c>
      <c r="E108" s="3" t="str">
        <v>4</v>
      </c>
      <c r="F108" s="10" t="str">
        <v>12-06-2025 - 13-06-2025</v>
      </c>
      <c r="G108" s="9" t="str">
        <v>Sønderborg</v>
      </c>
      <c r="H108" s="1" t="str">
        <v>Oral examination</v>
      </c>
      <c r="I108" s="1" t="str">
        <v>Per Lennart Trumpler, Mohsin Raza</v>
      </c>
      <c r="J108" s="11" t="str">
        <v>Second examiner: Internal</v>
      </c>
      <c r="K108" s="9" t="str">
        <v>12-08-2025</v>
      </c>
      <c r="L108" s="1" t="str">
        <v/>
      </c>
    </row>
    <row r="109" spans="2:12" ht="27" customHeight="1" x14ac:dyDescent="0.25">
      <c r="B109" s="9" t="str">
        <v>T310019402</v>
      </c>
      <c r="C109" s="1" t="str">
        <v>Advanced Supply Chain Simulation</v>
      </c>
      <c r="D109" s="9" t="str">
        <v>EIBSCS</v>
      </c>
      <c r="E109" s="3" t="str">
        <v>2,3</v>
      </c>
      <c r="F109" s="10" t="str">
        <v>13-06-2025</v>
      </c>
      <c r="G109" s="9" t="str">
        <v>Sønderborg</v>
      </c>
      <c r="H109" s="1" t="str">
        <v>Oral examination</v>
      </c>
      <c r="I109" s="1" t="str">
        <v>Elias  Ribeiro da Silva, Anis Assad Neto</v>
      </c>
      <c r="J109" s="11" t="str">
        <v>Second examiner: Internal</v>
      </c>
      <c r="K109" s="9" t="str">
        <v>18-08-2025</v>
      </c>
      <c r="L109" s="1" t="str">
        <v/>
      </c>
    </row>
    <row r="110" spans="2:12" ht="27" customHeight="1" x14ac:dyDescent="0.25">
      <c r="B110" s="9" t="str">
        <v>T320013402</v>
      </c>
      <c r="C110" s="1" t="str">
        <v>Cooling and Heating Systems</v>
      </c>
      <c r="D110" s="9" t="str">
        <v>ME-CHS</v>
      </c>
      <c r="E110" s="3" t="str">
        <v>4</v>
      </c>
      <c r="F110" s="10" t="str">
        <v>13-06-2025</v>
      </c>
      <c r="G110" s="9" t="str">
        <v>Sønderborg</v>
      </c>
      <c r="H110" s="1" t="str">
        <v>Written examination</v>
      </c>
      <c r="I110" s="1" t="str">
        <v>Paride Gullo</v>
      </c>
      <c r="J110" s="11" t="str">
        <v>Second examiner: External</v>
      </c>
      <c r="K110" s="9" t="str">
        <v>19-08-2025</v>
      </c>
      <c r="L110" s="1" t="str">
        <v/>
      </c>
    </row>
    <row r="111" spans="2:12" ht="27" customHeight="1" x14ac:dyDescent="0.25">
      <c r="B111" s="9" t="str">
        <v>T994802402</v>
      </c>
      <c r="C111" s="1" t="str">
        <v>Individual Study Activity</v>
      </c>
      <c r="D111" s="9" t="str">
        <v/>
      </c>
      <c r="E111" s="3" t="str">
        <v>4</v>
      </c>
      <c r="F111" s="10" t="str">
        <v>13-06-2025</v>
      </c>
      <c r="G111" s="9" t="str">
        <v>Sønderborg</v>
      </c>
      <c r="H111" s="1" t="str">
        <v>Project report with oral defence</v>
      </c>
      <c r="I111" s="1" t="str">
        <v>Roana Melina de Oliviera Hansen</v>
      </c>
      <c r="J111" s="11" t="str">
        <v>Second examiner: Internal</v>
      </c>
      <c r="K111" s="9" t="str">
        <v>11-08-2025</v>
      </c>
      <c r="L111" s="1" t="str">
        <v/>
      </c>
    </row>
    <row r="112" spans="2:12" ht="27" customHeight="1" x14ac:dyDescent="0.25">
      <c r="B112" s="9" t="str">
        <v>T330007402</v>
      </c>
      <c r="C112" s="1" t="str">
        <v>Machine Dynamics</v>
      </c>
      <c r="D112" s="9" t="str">
        <v>ME-MAD</v>
      </c>
      <c r="E112" s="3" t="str">
        <v>2</v>
      </c>
      <c r="F112" s="10" t="str">
        <v>13-06-2025</v>
      </c>
      <c r="G112" s="9" t="str">
        <v>Sønderborg</v>
      </c>
      <c r="H112" s="1" t="str">
        <v>Oral examination</v>
      </c>
      <c r="I112" s="1" t="str">
        <v>Suraj Jaiswal</v>
      </c>
      <c r="J112" s="11" t="str">
        <v>Second examiner: Internal</v>
      </c>
      <c r="K112" s="9" t="str">
        <v>20-08-2025</v>
      </c>
      <c r="L112" s="1" t="str">
        <v/>
      </c>
    </row>
    <row r="113" spans="2:12" ht="27" customHeight="1" x14ac:dyDescent="0.25">
      <c r="B113" s="9" t="str">
        <v>T350006402</v>
      </c>
      <c r="C113" s="1" t="str">
        <v>Mechatronics Design and Build 1</v>
      </c>
      <c r="D113" s="9" t="str">
        <v>MC-MDB1</v>
      </c>
      <c r="E113" s="3" t="str">
        <v>2</v>
      </c>
      <c r="F113" s="10" t="str">
        <v>13-06-2025</v>
      </c>
      <c r="G113" s="9" t="str">
        <v>Sønderborg</v>
      </c>
      <c r="H113" s="1" t="str">
        <v>Compulsory assignment</v>
      </c>
      <c r="I113" s="1" t="str">
        <v>Andrei-Alexandru Popa</v>
      </c>
      <c r="J113" s="11" t="str">
        <v>Second examiner: Internal</v>
      </c>
      <c r="K113" s="9" t="str">
        <v>28-08-2025</v>
      </c>
      <c r="L113" s="1" t="str">
        <v/>
      </c>
    </row>
    <row r="114" spans="2:12" ht="27" customHeight="1" x14ac:dyDescent="0.25">
      <c r="B114" s="9" t="str">
        <v>T330005402</v>
      </c>
      <c r="C114" s="1" t="str">
        <v>Advanced Cooling and Heating Systems</v>
      </c>
      <c r="D114" s="9" t="str">
        <v>ME-ACHS</v>
      </c>
      <c r="E114" s="3" t="str">
        <v>2</v>
      </c>
      <c r="F114" s="10" t="str">
        <v>16-06-2025</v>
      </c>
      <c r="G114" s="9" t="str">
        <v>Sønderborg</v>
      </c>
      <c r="H114" s="1" t="str">
        <v>Multiple choice</v>
      </c>
      <c r="I114" s="1" t="str">
        <v>Paride Gullo</v>
      </c>
      <c r="J114" s="11" t="str">
        <v>Second examiner: Internal</v>
      </c>
      <c r="K114" s="9" t="str">
        <v>21-08-2025</v>
      </c>
      <c r="L114" s="1" t="str">
        <v/>
      </c>
    </row>
    <row r="115" spans="2:12" ht="27" customHeight="1" x14ac:dyDescent="0.25">
      <c r="B115" s="9" t="str">
        <v>T640008402</v>
      </c>
      <c r="C115" s="1" t="str">
        <v xml:space="preserve">Advanced Cyber-Security </v>
      </c>
      <c r="D115" s="9" t="str">
        <v>SM2S-ACS</v>
      </c>
      <c r="E115" s="3" t="str">
        <v>2</v>
      </c>
      <c r="F115" s="10" t="str">
        <v>16-06-2025</v>
      </c>
      <c r="G115" s="9" t="str">
        <v>Sønderborg</v>
      </c>
      <c r="H115" s="1" t="str">
        <v>Written examination</v>
      </c>
      <c r="I115" s="1" t="str">
        <v>Mubashrah Saddiqa, Jukka Ruohnen</v>
      </c>
      <c r="J115" s="11" t="str">
        <v>Second examiner: Internal</v>
      </c>
      <c r="K115" s="9" t="str">
        <v>21-08-2025</v>
      </c>
      <c r="L115" s="1" t="str">
        <v/>
      </c>
    </row>
    <row r="116" spans="2:12" ht="27" customHeight="1" x14ac:dyDescent="0.25">
      <c r="B116" s="9" t="str">
        <v>T380015402</v>
      </c>
      <c r="C116" s="1" t="str">
        <v>Advanced Materials, Reliability and Failure Analysis</v>
      </c>
      <c r="D116" s="9" t="str">
        <v>EE-MAT2</v>
      </c>
      <c r="E116" s="3" t="str">
        <v>2</v>
      </c>
      <c r="F116" s="10" t="str">
        <v>16-06-2025 - 17-06-2025</v>
      </c>
      <c r="G116" s="9" t="str">
        <v>Sønderborg</v>
      </c>
      <c r="H116" s="1" t="str">
        <v>Oral examination</v>
      </c>
      <c r="I116" s="1" t="str">
        <v>Samaneh Sharbati</v>
      </c>
      <c r="J116" s="11" t="str">
        <v>Second examiner: Internal</v>
      </c>
      <c r="K116" s="9" t="str">
        <v>29-08-2025</v>
      </c>
      <c r="L116" s="1" t="str">
        <v/>
      </c>
    </row>
    <row r="117" spans="2:12" ht="27" customHeight="1" x14ac:dyDescent="0.25">
      <c r="B117" s="9" t="str">
        <v>T630015402</v>
      </c>
      <c r="C117" s="1" t="str">
        <v xml:space="preserve">Algorithms and Data Structures </v>
      </c>
      <c r="D117" s="9" t="str">
        <v>SE4S-ADS</v>
      </c>
      <c r="E117" s="3" t="str">
        <v>4</v>
      </c>
      <c r="F117" s="10" t="str">
        <v>16-06-2025</v>
      </c>
      <c r="G117" s="9" t="str">
        <v>Sønderborg</v>
      </c>
      <c r="H117" s="1" t="str">
        <v>Written examination</v>
      </c>
      <c r="I117" s="1" t="str">
        <v>Qusai Ramadan</v>
      </c>
      <c r="J117" s="11" t="str">
        <v>Second examiner: None</v>
      </c>
      <c r="K117" s="9" t="str">
        <v>27-08-2025</v>
      </c>
      <c r="L117" s="1" t="str">
        <v/>
      </c>
    </row>
    <row r="118" spans="2:12" ht="27" customHeight="1" x14ac:dyDescent="0.25">
      <c r="B118" s="9" t="str">
        <v>T300011402</v>
      </c>
      <c r="C118" s="1" t="str">
        <v>Bachelor Project</v>
      </c>
      <c r="D118" s="9" t="str">
        <v>BPRO6IB</v>
      </c>
      <c r="E118" s="3" t="str">
        <v>6</v>
      </c>
      <c r="F118" s="10" t="str">
        <v>16-06-2025 - 26-06-2025</v>
      </c>
      <c r="G118" s="9" t="str">
        <v>Sønderborg</v>
      </c>
      <c r="H118" s="1" t="str">
        <v>Bachelor project with oral defence</v>
      </c>
      <c r="I118" s="1" t="str">
        <v>Supervisor</v>
      </c>
      <c r="J118" s="11" t="str">
        <v>Second examiner: External</v>
      </c>
      <c r="K118" s="9" t="str">
        <v/>
      </c>
      <c r="L118" s="1" t="str">
        <v/>
      </c>
    </row>
    <row r="119" spans="2:12" ht="27" customHeight="1" x14ac:dyDescent="0.25">
      <c r="B119" s="9" t="str">
        <v>B105035402</v>
      </c>
      <c r="C119" s="1" t="str">
        <v>Digitalisation and Business</v>
      </c>
      <c r="D119" s="9" t="str">
        <v/>
      </c>
      <c r="E119" s="3" t="str">
        <v>4</v>
      </c>
      <c r="F119" s="10" t="str">
        <v>16-06-2025 - 17-06-2025</v>
      </c>
      <c r="G119" s="9" t="str">
        <v>Sønderborg</v>
      </c>
      <c r="H119" s="1" t="str">
        <v>Project report with oral defence</v>
      </c>
      <c r="I119" s="1" t="str">
        <v>Peter Enger</v>
      </c>
      <c r="J119" s="11" t="str">
        <v>Second examiner: None</v>
      </c>
      <c r="K119" s="9" t="str">
        <v>20-08-2025</v>
      </c>
      <c r="L119" s="1" t="str">
        <v/>
      </c>
    </row>
    <row r="120" spans="2:12" ht="27" customHeight="1" x14ac:dyDescent="0.25">
      <c r="B120" s="9" t="str">
        <v>T370083402</v>
      </c>
      <c r="C120" s="1" t="str">
        <v>Electronics Semester Project 2 C</v>
      </c>
      <c r="D120" s="9" t="str">
        <v>EE-SPRO2C</v>
      </c>
      <c r="E120" s="3" t="str">
        <v>2</v>
      </c>
      <c r="F120" s="10" t="str">
        <v>16-06-2025 - 18-06-2025</v>
      </c>
      <c r="G120" s="9" t="str">
        <v>Sønderborg</v>
      </c>
      <c r="H120" s="1" t="str">
        <v>Oral examination</v>
      </c>
      <c r="I120" s="1" t="str">
        <v>Bente Olsen, William Greenbank</v>
      </c>
      <c r="J120" s="11" t="str">
        <v>Second examiner: Internal</v>
      </c>
      <c r="K120" s="9" t="str">
        <v>20-08-2025</v>
      </c>
      <c r="L120" s="1" t="str">
        <v/>
      </c>
    </row>
    <row r="121" spans="2:12" ht="27" customHeight="1" x14ac:dyDescent="0.25">
      <c r="B121" s="9" t="str">
        <v>T370082402</v>
      </c>
      <c r="C121" s="1" t="str">
        <v>Electronics Semester Project 2 D</v>
      </c>
      <c r="D121" s="9" t="str">
        <v>EE-SPRO2D</v>
      </c>
      <c r="E121" s="3" t="str">
        <v>2</v>
      </c>
      <c r="F121" s="10" t="str">
        <v>16-06-2025 - 18-06-2025</v>
      </c>
      <c r="G121" s="9" t="str">
        <v>Sønderborg</v>
      </c>
      <c r="H121" s="1" t="str">
        <v>Oral examination</v>
      </c>
      <c r="I121" s="1" t="str">
        <v>Bente Olsen, William Greenbank</v>
      </c>
      <c r="J121" s="11" t="str">
        <v>Second examiner: Internal</v>
      </c>
      <c r="K121" s="9" t="str">
        <v>20-08-2025</v>
      </c>
      <c r="L121" s="1" t="str">
        <v/>
      </c>
    </row>
    <row r="122" spans="2:12" ht="27" customHeight="1" x14ac:dyDescent="0.25">
      <c r="B122" s="9" t="str">
        <v>T370058402</v>
      </c>
      <c r="C122" s="1" t="str">
        <v>Electronics Semester Project 4 C</v>
      </c>
      <c r="D122" s="9" t="str">
        <v>EE-SPRO4C</v>
      </c>
      <c r="E122" s="3" t="str">
        <v>4</v>
      </c>
      <c r="F122" s="10" t="str">
        <v>16-06-2025</v>
      </c>
      <c r="G122" s="9" t="str">
        <v>Sønderborg</v>
      </c>
      <c r="H122" s="1" t="str">
        <v>Oral examination</v>
      </c>
      <c r="I122" s="1" t="str">
        <v xml:space="preserve">Mohammed Ali Khan, Navid Bayati </v>
      </c>
      <c r="J122" s="11" t="str">
        <v>Second examiner: External</v>
      </c>
      <c r="K122" s="9" t="str">
        <v>20-08-2025</v>
      </c>
      <c r="L122" s="1" t="str">
        <v/>
      </c>
    </row>
    <row r="123" spans="2:12" ht="27" customHeight="1" x14ac:dyDescent="0.25">
      <c r="B123" s="9" t="str">
        <v>T370055402</v>
      </c>
      <c r="C123" s="1" t="str">
        <v>Electronics Semester Project 4 D</v>
      </c>
      <c r="D123" s="9" t="str">
        <v>EE-SPRO4D</v>
      </c>
      <c r="E123" s="3" t="str">
        <v>4</v>
      </c>
      <c r="F123" s="10" t="str">
        <v>16-06-2025</v>
      </c>
      <c r="G123" s="9" t="str">
        <v>Sønderborg</v>
      </c>
      <c r="H123" s="1" t="str">
        <v>Oral examination</v>
      </c>
      <c r="I123" s="1" t="str">
        <v xml:space="preserve">Mohammed Ali Khan, Navid Bayati </v>
      </c>
      <c r="J123" s="11" t="str">
        <v>Second examiner: External</v>
      </c>
      <c r="K123" s="9" t="str">
        <v>20-08-2025</v>
      </c>
      <c r="L123" s="1" t="str">
        <v/>
      </c>
    </row>
    <row r="124" spans="2:12" ht="27" customHeight="1" x14ac:dyDescent="0.25">
      <c r="B124" s="9" t="str">
        <v>T320014402</v>
      </c>
      <c r="C124" s="1" t="str">
        <v>Energy Systems</v>
      </c>
      <c r="D124" s="9" t="str">
        <v>ME-ES</v>
      </c>
      <c r="E124" s="3" t="str">
        <v>4</v>
      </c>
      <c r="F124" s="10" t="str">
        <v>16-06-2025</v>
      </c>
      <c r="G124" s="9" t="str">
        <v>Sønderborg</v>
      </c>
      <c r="H124" s="1" t="str">
        <v>Written examination</v>
      </c>
      <c r="I124" s="1" t="str">
        <v>Ali  Khosravi</v>
      </c>
      <c r="J124" s="11" t="str">
        <v>Second examiner: External</v>
      </c>
      <c r="K124" s="9" t="str">
        <v>15-08-2025</v>
      </c>
      <c r="L124" s="1" t="str">
        <v/>
      </c>
    </row>
    <row r="125" spans="2:12" ht="27" customHeight="1" x14ac:dyDescent="0.25">
      <c r="B125" s="9" t="str">
        <v>T350043402</v>
      </c>
      <c r="C125" s="1" t="str">
        <v>Experimental Control Systems</v>
      </c>
      <c r="D125" s="9" t="str">
        <v>MC-XCOS</v>
      </c>
      <c r="E125" s="3" t="str">
        <v>2</v>
      </c>
      <c r="F125" s="10" t="str">
        <v>16-06-2025 - 17-06-2025</v>
      </c>
      <c r="G125" s="9" t="str">
        <v>Sønderborg</v>
      </c>
      <c r="H125" s="1" t="str">
        <v>Oral examination</v>
      </c>
      <c r="I125" s="1" t="str">
        <v>Shouvik Chaudhuri</v>
      </c>
      <c r="J125" s="11" t="str">
        <v>Second examiner: Internal</v>
      </c>
      <c r="K125" s="9" t="str">
        <v>21-08-2025</v>
      </c>
      <c r="L125" s="1" t="str">
        <v/>
      </c>
    </row>
    <row r="126" spans="2:12" ht="27" customHeight="1" x14ac:dyDescent="0.25">
      <c r="B126" s="9" t="str">
        <v>T300030402</v>
      </c>
      <c r="C126" s="1" t="str">
        <v>Innovation and Creativity</v>
      </c>
      <c r="D126" s="9" t="str">
        <v>EIB-INC</v>
      </c>
      <c r="E126" s="3" t="str">
        <v>2</v>
      </c>
      <c r="F126" s="10" t="str">
        <v>16-06-2025 - 18-06-2025</v>
      </c>
      <c r="G126" s="9" t="str">
        <v>Sønderborg</v>
      </c>
      <c r="H126" s="1" t="str">
        <v>Oral examination</v>
      </c>
      <c r="I126" s="1" t="str">
        <v>Su-Hyun Berg</v>
      </c>
      <c r="J126" s="11" t="str">
        <v>Second examiner: Internal</v>
      </c>
      <c r="K126" s="9" t="str">
        <v>27-08-2025</v>
      </c>
      <c r="L126" s="1" t="str">
        <v/>
      </c>
    </row>
    <row r="127" spans="2:12" ht="27" customHeight="1" x14ac:dyDescent="0.25">
      <c r="B127" s="9" t="str">
        <v>T340087402</v>
      </c>
      <c r="C127" s="1" t="str">
        <v>Mechatronics Semester Project 4 C</v>
      </c>
      <c r="D127" s="9" t="str">
        <v>MC-SPRO4C</v>
      </c>
      <c r="E127" s="3" t="str">
        <v>4</v>
      </c>
      <c r="F127" s="10" t="str">
        <v>16-06-2025 - 19-06-2025</v>
      </c>
      <c r="G127" s="9" t="str">
        <v>Sønderborg</v>
      </c>
      <c r="H127" s="1" t="str">
        <v>Oral examination</v>
      </c>
      <c r="I127" s="1" t="str">
        <v>Lars Duggen, Davi Gonçalves Accioli</v>
      </c>
      <c r="J127" s="11" t="str">
        <v>Second examiner: External</v>
      </c>
      <c r="K127" s="9" t="str">
        <v>27-08-2025</v>
      </c>
      <c r="L127" s="1" t="str">
        <v/>
      </c>
    </row>
    <row r="128" spans="2:12" ht="27" customHeight="1" x14ac:dyDescent="0.25">
      <c r="B128" s="9" t="str">
        <v>T340086402</v>
      </c>
      <c r="C128" s="1" t="str">
        <v>Mechatronics Semester Project 4 D</v>
      </c>
      <c r="D128" s="9" t="str">
        <v>MC-SPRO4D</v>
      </c>
      <c r="E128" s="3" t="str">
        <v>4</v>
      </c>
      <c r="F128" s="10" t="str">
        <v>16-06-2025 - 19-06-2025</v>
      </c>
      <c r="G128" s="9" t="str">
        <v>Sønderborg</v>
      </c>
      <c r="H128" s="1" t="str">
        <v>Oral examination</v>
      </c>
      <c r="I128" s="1" t="str">
        <v>Lars Duggen, Davi Gonçalves Accioli</v>
      </c>
      <c r="J128" s="11" t="str">
        <v>Second examiner: External</v>
      </c>
      <c r="K128" s="9" t="str">
        <v>27-08-2025</v>
      </c>
      <c r="L128" s="1" t="str">
        <v/>
      </c>
    </row>
    <row r="129" spans="2:12" ht="27" customHeight="1" x14ac:dyDescent="0.25">
      <c r="B129" s="9" t="str">
        <v>T310018402</v>
      </c>
      <c r="C129" s="1" t="str">
        <v>Persuasive Communication and Negotiation</v>
      </c>
      <c r="D129" s="9" t="str">
        <v>EIBPCN</v>
      </c>
      <c r="E129" s="3" t="str">
        <v>2</v>
      </c>
      <c r="F129" s="10" t="str">
        <v>16-06-2025</v>
      </c>
      <c r="G129" s="9" t="str">
        <v>Sønderborg</v>
      </c>
      <c r="H129" s="1" t="str">
        <v>Combined test</v>
      </c>
      <c r="I129" s="1" t="str">
        <v>Oliver Niebuhr, Io Valls-Rates</v>
      </c>
      <c r="J129" s="11" t="str">
        <v>Second examiner: Internal</v>
      </c>
      <c r="K129" s="9" t="str">
        <v>21-08-2025</v>
      </c>
      <c r="L129" s="1" t="str">
        <v/>
      </c>
    </row>
    <row r="130" spans="2:12" ht="27" customHeight="1" x14ac:dyDescent="0.25">
      <c r="B130" s="9" t="str">
        <v>T630006402</v>
      </c>
      <c r="C130" s="1" t="str">
        <v xml:space="preserve">Software Engineering </v>
      </c>
      <c r="D130" s="9" t="str">
        <v>SE2-SEO</v>
      </c>
      <c r="E130" s="3" t="str">
        <v>2</v>
      </c>
      <c r="F130" s="10" t="str">
        <v>16-06-2025</v>
      </c>
      <c r="G130" s="9" t="str">
        <v>Sønderborg</v>
      </c>
      <c r="H130" s="1" t="str">
        <v>Hand-In</v>
      </c>
      <c r="I130" s="1" t="str">
        <v>Adam Alami, Michael Kjærgaard Hansen</v>
      </c>
      <c r="J130" s="11" t="str">
        <v>Second examiner: None</v>
      </c>
      <c r="K130" s="9" t="str">
        <v>08-08-2025</v>
      </c>
      <c r="L130" s="1" t="str">
        <v/>
      </c>
    </row>
    <row r="131" spans="2:12" ht="27" customHeight="1" x14ac:dyDescent="0.25">
      <c r="B131" s="9" t="str">
        <v>T470030X02</v>
      </c>
      <c r="C131" s="1" t="str">
        <v>Microtechnology and Device Fabrication</v>
      </c>
      <c r="D131" s="9" t="str">
        <v>TK-MDFAB</v>
      </c>
      <c r="E131" s="3" t="str">
        <v>2</v>
      </c>
      <c r="F131" s="10" t="str">
        <v>17-06-2025</v>
      </c>
      <c r="G131" s="9" t="str">
        <v>Sønderborg</v>
      </c>
      <c r="H131" s="1" t="str">
        <v>Oral examination</v>
      </c>
      <c r="I131" s="1" t="str">
        <v>Jakob Kjelstrup-Hansen</v>
      </c>
      <c r="J131" s="11" t="str">
        <v>Second examiner: Internal</v>
      </c>
      <c r="K131" s="9" t="str">
        <v>22-08-2025</v>
      </c>
      <c r="L131" s="1" t="str">
        <v/>
      </c>
    </row>
    <row r="132" spans="2:12" ht="27" customHeight="1" x14ac:dyDescent="0.25">
      <c r="B132" s="9" t="str">
        <v>T300014402</v>
      </c>
      <c r="C132" s="1" t="str">
        <v>Research Methods in Engineering</v>
      </c>
      <c r="D132" s="9" t="str">
        <v>EIB-RME</v>
      </c>
      <c r="E132" s="3" t="str">
        <v>6</v>
      </c>
      <c r="F132" s="10" t="str">
        <v>17-06-2025 - 18-06-2025</v>
      </c>
      <c r="G132" s="9" t="str">
        <v>Sønderborg</v>
      </c>
      <c r="H132" s="1" t="str">
        <v>Oral examination</v>
      </c>
      <c r="I132" s="1" t="str">
        <v>Oliver Niebuhr</v>
      </c>
      <c r="J132" s="11" t="str">
        <v>Second examiner: Internal</v>
      </c>
      <c r="K132" s="9" t="str">
        <v>25-08-2025</v>
      </c>
      <c r="L132" s="1" t="str">
        <v/>
      </c>
    </row>
    <row r="133" spans="2:12" ht="27" customHeight="1" x14ac:dyDescent="0.25">
      <c r="B133" s="9" t="str">
        <v>T330008402</v>
      </c>
      <c r="C133" s="1" t="str">
        <v>Wind Turbine Technology</v>
      </c>
      <c r="D133" s="9" t="str">
        <v>ME-WTT</v>
      </c>
      <c r="E133" s="3" t="str">
        <v>2</v>
      </c>
      <c r="F133" s="10" t="str">
        <v>17-06-2025</v>
      </c>
      <c r="G133" s="9" t="str">
        <v>Sønderborg</v>
      </c>
      <c r="H133" s="1" t="str">
        <v>Project report with oral defence</v>
      </c>
      <c r="I133" s="1" t="str">
        <v>Morten Hartvig Hansen</v>
      </c>
      <c r="J133" s="11" t="str">
        <v>Second examiner: External</v>
      </c>
      <c r="K133" s="9" t="str">
        <v>22-08-2025</v>
      </c>
      <c r="L133" s="1" t="str">
        <v/>
      </c>
    </row>
    <row r="134" spans="2:12" ht="27" customHeight="1" x14ac:dyDescent="0.25">
      <c r="B134" s="9" t="str">
        <v>T310005402</v>
      </c>
      <c r="C134" s="1" t="str">
        <v>High-Tech Business Venturing</v>
      </c>
      <c r="D134" s="9" t="str">
        <v>EIBHTBV</v>
      </c>
      <c r="E134" s="3" t="str">
        <v>2</v>
      </c>
      <c r="F134" s="10" t="str">
        <v>18-06-2025</v>
      </c>
      <c r="G134" s="9" t="str">
        <v>Sønderborg</v>
      </c>
      <c r="H134" s="1" t="str">
        <v>Oral examination</v>
      </c>
      <c r="I134" s="1" t="str">
        <v>Silke Tegtmeier, Ken Holm Thomsen</v>
      </c>
      <c r="J134" s="11" t="str">
        <v>Second examiner: Internal</v>
      </c>
      <c r="K134" s="9" t="str">
        <v>28-08-2025</v>
      </c>
      <c r="L134" s="1" t="str">
        <v/>
      </c>
    </row>
    <row r="135" spans="2:12" ht="27" customHeight="1" x14ac:dyDescent="0.25">
      <c r="B135" s="9" t="str">
        <v>T630007402</v>
      </c>
      <c r="C135" s="1" t="str">
        <v>Designing Software Systems with Embedded Elements</v>
      </c>
      <c r="D135" s="9" t="str">
        <v>SES-DSE</v>
      </c>
      <c r="E135" s="3" t="str">
        <v>4</v>
      </c>
      <c r="F135" s="10" t="str">
        <v>19-06-2025</v>
      </c>
      <c r="G135" s="9" t="str">
        <v>Sønderborg</v>
      </c>
      <c r="H135" s="1" t="str">
        <v>Written examination</v>
      </c>
      <c r="I135" s="1" t="str">
        <v>Krzysztof Sierszecki</v>
      </c>
      <c r="J135" s="11" t="str">
        <v>Second examiner: None</v>
      </c>
      <c r="K135" s="9" t="str">
        <v>18-08-2025</v>
      </c>
      <c r="L135" s="1" t="str">
        <v/>
      </c>
    </row>
    <row r="136" spans="2:12" ht="27" customHeight="1" x14ac:dyDescent="0.25">
      <c r="B136" s="9" t="str">
        <v>T380020402</v>
      </c>
      <c r="C136" s="1" t="str">
        <v>Electronics Design and Build 2</v>
      </c>
      <c r="D136" s="9" t="str">
        <v>EE-EDB2</v>
      </c>
      <c r="E136" s="3" t="str">
        <v>2</v>
      </c>
      <c r="F136" s="10" t="str">
        <v>19-06-2025 - 20-06-2025</v>
      </c>
      <c r="G136" s="9" t="str">
        <v>Sønderborg</v>
      </c>
      <c r="H136" s="1" t="str">
        <v>Oral examination</v>
      </c>
      <c r="I136" s="1" t="str">
        <v>Wai Keung Mo</v>
      </c>
      <c r="J136" s="11" t="str">
        <v>Second examiner: External</v>
      </c>
      <c r="K136" s="9" t="str">
        <v>25-08-2025</v>
      </c>
      <c r="L136" s="1" t="str">
        <v/>
      </c>
    </row>
    <row r="137" spans="2:12" ht="27" customHeight="1" x14ac:dyDescent="0.25">
      <c r="B137" s="9" t="str">
        <v>T350046402</v>
      </c>
      <c r="C137" s="1" t="str">
        <v xml:space="preserve">Fault Tolerant Control </v>
      </c>
      <c r="D137" s="9" t="str">
        <v>MC-FTC</v>
      </c>
      <c r="E137" s="3" t="str">
        <v>2</v>
      </c>
      <c r="F137" s="10" t="str">
        <v>19-06-2025 - 20-06-2025</v>
      </c>
      <c r="G137" s="9" t="str">
        <v>Sønderborg</v>
      </c>
      <c r="H137" s="1" t="str">
        <v>Oral examination</v>
      </c>
      <c r="I137" s="1" t="str">
        <v>Hossein Ramezani, Mahmood Mazare</v>
      </c>
      <c r="J137" s="11" t="str">
        <v>Second examiner: Internal</v>
      </c>
      <c r="K137" s="9" t="str">
        <v>25-08-2025</v>
      </c>
      <c r="L137" s="1" t="str">
        <v/>
      </c>
    </row>
    <row r="138" spans="2:12" ht="27" customHeight="1" x14ac:dyDescent="0.25">
      <c r="B138" s="9" t="str">
        <v>T340057402</v>
      </c>
      <c r="C138" s="1" t="str">
        <v>Optics for Engineers</v>
      </c>
      <c r="D138" s="9" t="str">
        <v>MC-OPE</v>
      </c>
      <c r="E138" s="3" t="str">
        <v>4,6</v>
      </c>
      <c r="F138" s="10" t="str">
        <v>19-06-2025</v>
      </c>
      <c r="G138" s="9" t="str">
        <v>Sønderborg</v>
      </c>
      <c r="H138" s="1" t="str">
        <v>Oral examination</v>
      </c>
      <c r="I138" s="1" t="str">
        <v>Jacek Fiutowski</v>
      </c>
      <c r="J138" s="11" t="str">
        <v>Second examiner: Internal</v>
      </c>
      <c r="K138" s="9" t="str">
        <v>22-08-2025</v>
      </c>
      <c r="L138" s="1" t="str">
        <v/>
      </c>
    </row>
    <row r="139" spans="2:12" ht="27" customHeight="1" x14ac:dyDescent="0.25">
      <c r="B139" s="9" t="str">
        <v>T370003402</v>
      </c>
      <c r="C139" s="1" t="str">
        <v xml:space="preserve">Power Electronics </v>
      </c>
      <c r="D139" s="9" t="str">
        <v>EE-POE</v>
      </c>
      <c r="E139" s="3" t="str">
        <v>4</v>
      </c>
      <c r="F139" s="10" t="str">
        <v>19-06-2025 - 20-06-2025</v>
      </c>
      <c r="G139" s="9" t="str">
        <v>Sønderborg</v>
      </c>
      <c r="H139" s="1" t="str">
        <v>Oral examination</v>
      </c>
      <c r="I139" s="1" t="str">
        <v>Bente Olsen</v>
      </c>
      <c r="J139" s="11" t="str">
        <v>Second examiner: External</v>
      </c>
      <c r="K139" s="9" t="str">
        <v>12-08-2025</v>
      </c>
      <c r="L139" s="1" t="str">
        <v/>
      </c>
    </row>
    <row r="140" spans="2:12" ht="27" customHeight="1" x14ac:dyDescent="0.25">
      <c r="B140" s="9" t="str">
        <v>T300007402</v>
      </c>
      <c r="C140" s="1" t="str">
        <v>Smart Manufacturing</v>
      </c>
      <c r="D140" s="9" t="str">
        <v>EIB-SMM</v>
      </c>
      <c r="E140" s="3" t="str">
        <v>4</v>
      </c>
      <c r="F140" s="10" t="str">
        <v>19-06-2025 - 20-06-2025</v>
      </c>
      <c r="G140" s="9" t="str">
        <v>Sønderborg</v>
      </c>
      <c r="H140" s="1" t="str">
        <v>Oral examination</v>
      </c>
      <c r="I140" s="1" t="str">
        <v>Anis Assad Neto</v>
      </c>
      <c r="J140" s="11" t="str">
        <v>Second examiner: Internal</v>
      </c>
      <c r="K140" s="9" t="str">
        <v>25-08-2025</v>
      </c>
      <c r="L140" s="1" t="str">
        <v/>
      </c>
    </row>
    <row r="141" spans="2:12" ht="27" customHeight="1" x14ac:dyDescent="0.25">
      <c r="B141" s="9" t="str">
        <v>T480006402</v>
      </c>
      <c r="C141" s="1" t="str">
        <v>Experimental Optical Spectroscopy</v>
      </c>
      <c r="D141" s="9" t="str">
        <v>PT-EOS</v>
      </c>
      <c r="E141" s="3" t="str">
        <v>2</v>
      </c>
      <c r="F141" s="10" t="str">
        <v>20-06-2025</v>
      </c>
      <c r="G141" s="9" t="str">
        <v>Sønderborg</v>
      </c>
      <c r="H141" s="1" t="str">
        <v>Oral examination</v>
      </c>
      <c r="I141" s="1" t="str">
        <v>Jacek Fiutowski</v>
      </c>
      <c r="J141" s="11" t="str">
        <v>Second examiner: Internal</v>
      </c>
      <c r="K141" s="9" t="str">
        <v>25-08-2025</v>
      </c>
      <c r="L141" s="1" t="str">
        <v/>
      </c>
    </row>
    <row r="142" spans="2:12" ht="27" customHeight="1" x14ac:dyDescent="0.25">
      <c r="B142" s="9" t="str">
        <v>T320030402</v>
      </c>
      <c r="C142" s="1" t="str">
        <v>Mechanics of Materials 2</v>
      </c>
      <c r="D142" s="9" t="str">
        <v>ME-MoM2</v>
      </c>
      <c r="E142" s="3" t="str">
        <v>4</v>
      </c>
      <c r="F142" s="10" t="str">
        <v>20-06-2025</v>
      </c>
      <c r="G142" s="9" t="str">
        <v>Sønderborg</v>
      </c>
      <c r="H142" s="1" t="str">
        <v>Written examination</v>
      </c>
      <c r="I142" s="1" t="str">
        <v>Bijan Mohammadi Sangjouey, Pei Li</v>
      </c>
      <c r="J142" s="11" t="str">
        <v>Second examiner: External</v>
      </c>
      <c r="K142" s="9" t="str">
        <v>25-08-2025</v>
      </c>
      <c r="L142" s="1" t="str">
        <v/>
      </c>
    </row>
    <row r="143" spans="2:12" ht="27" customHeight="1" x14ac:dyDescent="0.25">
      <c r="B143" s="9" t="str">
        <v>T340082402</v>
      </c>
      <c r="C143" s="1" t="str">
        <v>Mechatronics Semester Project 2 C</v>
      </c>
      <c r="D143" s="9" t="str">
        <v>MC-SPRO2C</v>
      </c>
      <c r="E143" s="3" t="str">
        <v>2</v>
      </c>
      <c r="F143" s="10" t="str">
        <v>20-06-2025 - 26-06-2025</v>
      </c>
      <c r="G143" s="9" t="str">
        <v>Sønderborg</v>
      </c>
      <c r="H143" s="1" t="str">
        <v>Oral examination</v>
      </c>
      <c r="I143" s="1" t="str">
        <v>Lars Duggen, Casper Kunstmann</v>
      </c>
      <c r="J143" s="11" t="str">
        <v>Second examiner: Internal</v>
      </c>
      <c r="K143" s="9" t="str">
        <v>20-08-2025</v>
      </c>
      <c r="L143" s="1" t="str">
        <v/>
      </c>
    </row>
    <row r="144" spans="2:12" ht="27" customHeight="1" x14ac:dyDescent="0.25">
      <c r="B144" s="9" t="str">
        <v>T340085402</v>
      </c>
      <c r="C144" s="1" t="str">
        <v>Mechatronics Semester Project 2 D</v>
      </c>
      <c r="D144" s="9" t="str">
        <v>MC-SPRO2D</v>
      </c>
      <c r="E144" s="3" t="str">
        <v>2</v>
      </c>
      <c r="F144" s="10" t="str">
        <v>20-06-2025 - 26-06-2025</v>
      </c>
      <c r="G144" s="9" t="str">
        <v>Sønderborg</v>
      </c>
      <c r="H144" s="1" t="str">
        <v>Oral examination</v>
      </c>
      <c r="I144" s="1" t="str">
        <v>Lars Duggen, Casper Kunstmann</v>
      </c>
      <c r="J144" s="11" t="str">
        <v>Second examiner: Internal</v>
      </c>
      <c r="K144" s="9" t="str">
        <v>20-08-2025</v>
      </c>
      <c r="L144" s="1" t="str">
        <v/>
      </c>
    </row>
    <row r="145" spans="2:12" ht="27" customHeight="1" x14ac:dyDescent="0.25">
      <c r="B145" s="9" t="str">
        <v>T330004402</v>
      </c>
      <c r="C145" s="1" t="str">
        <v>Modeling and Simulation of Dynamic Systems</v>
      </c>
      <c r="D145" s="9" t="str">
        <v xml:space="preserve">ME-MSDS </v>
      </c>
      <c r="E145" s="3" t="str">
        <v>2</v>
      </c>
      <c r="F145" s="10" t="str">
        <v>20-06-2025</v>
      </c>
      <c r="G145" s="9" t="str">
        <v>Sønderborg</v>
      </c>
      <c r="H145" s="1" t="str">
        <v>Oral examination</v>
      </c>
      <c r="I145" s="1" t="str">
        <v>Yingguang Chu</v>
      </c>
      <c r="J145" s="11" t="str">
        <v>Second examiner: Internal</v>
      </c>
      <c r="K145" s="9" t="str">
        <v>28-08-2025</v>
      </c>
      <c r="L145" s="1" t="str">
        <v/>
      </c>
    </row>
    <row r="146" spans="2:12" ht="27" customHeight="1" x14ac:dyDescent="0.25">
      <c r="B146" s="9" t="str">
        <v>T640009402</v>
      </c>
      <c r="C146" s="1" t="str">
        <v>Research in Software Engineering</v>
      </c>
      <c r="D146" s="9" t="str">
        <v>SM2S-RSE</v>
      </c>
      <c r="E146" s="3" t="str">
        <v>2</v>
      </c>
      <c r="F146" s="10" t="str">
        <v>20-06-2025</v>
      </c>
      <c r="G146" s="9" t="str">
        <v>Sønderborg</v>
      </c>
      <c r="H146" s="1" t="str">
        <v>Project report with oral defence</v>
      </c>
      <c r="I146" s="1" t="str">
        <v>Lars Ramkilde Knudsen</v>
      </c>
      <c r="J146" s="11" t="str">
        <v>Second examiner: External</v>
      </c>
      <c r="K146" s="9" t="str">
        <v>25-08-2025</v>
      </c>
      <c r="L146" s="1" t="str">
        <v/>
      </c>
    </row>
    <row r="147" spans="2:12" ht="27" customHeight="1" x14ac:dyDescent="0.25">
      <c r="B147" s="9" t="str">
        <v>T350044402</v>
      </c>
      <c r="C147" s="1" t="str">
        <v>Advanced Machine Learning</v>
      </c>
      <c r="D147" s="9" t="str">
        <v>MC-AML</v>
      </c>
      <c r="E147" s="3" t="str">
        <v>2</v>
      </c>
      <c r="F147" s="10" t="str">
        <v>23-06-2025 - 25-06-2025</v>
      </c>
      <c r="G147" s="9" t="str">
        <v>Sønderborg</v>
      </c>
      <c r="H147" s="1" t="str">
        <v>Project report with oral defence</v>
      </c>
      <c r="I147" s="1" t="str">
        <v>Alin Marian Drimus</v>
      </c>
      <c r="J147" s="11" t="str">
        <v>Second examiner: Internal</v>
      </c>
      <c r="K147" s="9" t="str">
        <v>26-08-2025</v>
      </c>
      <c r="L147" s="1" t="str">
        <v/>
      </c>
    </row>
    <row r="148" spans="2:12" ht="27" customHeight="1" x14ac:dyDescent="0.25">
      <c r="B148" s="9" t="str">
        <v>T370036402</v>
      </c>
      <c r="C148" s="1" t="str">
        <v>Cleanroom Microfabrication</v>
      </c>
      <c r="D148" s="9" t="str">
        <v>EE-CLM</v>
      </c>
      <c r="E148" s="3" t="str">
        <v>4,6</v>
      </c>
      <c r="F148" s="10" t="str">
        <v>23-06-2025</v>
      </c>
      <c r="G148" s="9" t="str">
        <v>Sønderborg</v>
      </c>
      <c r="H148" s="1" t="str">
        <v>Oral examination</v>
      </c>
      <c r="I148" s="1" t="str">
        <v>Jakob Kjelstrup-Hansen</v>
      </c>
      <c r="J148" s="11" t="str">
        <v>Second examiner: Internal</v>
      </c>
      <c r="K148" s="9" t="str">
        <v>27-08-2025</v>
      </c>
      <c r="L148" s="1" t="str">
        <v/>
      </c>
    </row>
    <row r="149" spans="2:12" ht="27" customHeight="1" x14ac:dyDescent="0.25">
      <c r="B149" s="9" t="str">
        <v>T340034402</v>
      </c>
      <c r="C149" s="1" t="str">
        <v>Computer Aided Engineering</v>
      </c>
      <c r="D149" s="9" t="str">
        <v>MC-CAE</v>
      </c>
      <c r="E149" s="3" t="str">
        <v>4</v>
      </c>
      <c r="F149" s="10" t="str">
        <v>23-06-2025 - 30-06-2025</v>
      </c>
      <c r="G149" s="9" t="str">
        <v>Sønderborg</v>
      </c>
      <c r="H149" s="1" t="str">
        <v>Oral examination</v>
      </c>
      <c r="I149" s="1" t="str">
        <v>Roana de Oliveira Hansen</v>
      </c>
      <c r="J149" s="11" t="str">
        <v>Second examiner: External</v>
      </c>
      <c r="K149" s="9" t="str">
        <v>13-08-2025</v>
      </c>
      <c r="L149" s="1" t="str">
        <v/>
      </c>
    </row>
    <row r="150" spans="2:12" ht="27" customHeight="1" x14ac:dyDescent="0.25">
      <c r="B150" s="9" t="str">
        <v>T300028402</v>
      </c>
      <c r="C150" s="1" t="str">
        <v>EIB Semester Project 2</v>
      </c>
      <c r="D150" s="9" t="str">
        <v>EIB-SPRO2</v>
      </c>
      <c r="E150" s="3" t="str">
        <v>2</v>
      </c>
      <c r="F150" s="10" t="str">
        <v>23-06-2025 - 25-06-2025</v>
      </c>
      <c r="G150" s="9" t="str">
        <v>Sønderborg</v>
      </c>
      <c r="H150" s="1" t="str">
        <v>Oral examination</v>
      </c>
      <c r="I150" s="1" t="str">
        <v>Matthias König, Marianne Stenger</v>
      </c>
      <c r="J150" s="11" t="str">
        <v>Second examiner: External</v>
      </c>
      <c r="K150" s="9" t="str">
        <v>22-08-2025</v>
      </c>
      <c r="L150" s="1" t="str">
        <v/>
      </c>
    </row>
    <row r="151" spans="2:12" ht="27" customHeight="1" x14ac:dyDescent="0.25">
      <c r="B151" s="9" t="str">
        <v>T320016402</v>
      </c>
      <c r="C151" s="1" t="str">
        <v>Mechanical Semester Project 2 C</v>
      </c>
      <c r="D151" s="9" t="str">
        <v>ME-SPRO2C</v>
      </c>
      <c r="E151" s="3" t="str">
        <v>2</v>
      </c>
      <c r="F151" s="10" t="str">
        <v>23-06-2025 - 26-06-2025</v>
      </c>
      <c r="G151" s="9" t="str">
        <v>Sønderborg</v>
      </c>
      <c r="H151" s="1" t="str">
        <v>Oral examination</v>
      </c>
      <c r="I151" s="1" t="str">
        <v>Andrei-Alexandru Popa</v>
      </c>
      <c r="J151" s="11" t="str">
        <v>Second examiner: Internal</v>
      </c>
      <c r="K151" s="9" t="str">
        <v>18-08-2025</v>
      </c>
      <c r="L151" s="1" t="str">
        <v/>
      </c>
    </row>
    <row r="152" spans="2:12" ht="27" customHeight="1" x14ac:dyDescent="0.25">
      <c r="B152" s="9" t="str">
        <v>T320021402</v>
      </c>
      <c r="C152" s="1" t="str">
        <v>Mechanical Semester Project 2 D</v>
      </c>
      <c r="D152" s="9" t="str">
        <v>ME-SPRO2D</v>
      </c>
      <c r="E152" s="3" t="str">
        <v>2</v>
      </c>
      <c r="F152" s="10" t="str">
        <v>23-06-2025 - 26-06-2025</v>
      </c>
      <c r="G152" s="9" t="str">
        <v>Sønderborg</v>
      </c>
      <c r="H152" s="1" t="str">
        <v>Oral examination</v>
      </c>
      <c r="I152" s="1" t="str">
        <v>Andrei-Alexandru Popa</v>
      </c>
      <c r="J152" s="11" t="str">
        <v>Second examiner: Internal</v>
      </c>
      <c r="K152" s="9" t="str">
        <v>18-08-2025</v>
      </c>
      <c r="L152" s="1" t="str">
        <v/>
      </c>
    </row>
    <row r="153" spans="2:12" ht="27" customHeight="1" x14ac:dyDescent="0.25">
      <c r="B153" s="9" t="str">
        <v>T320019402</v>
      </c>
      <c r="C153" s="1" t="str">
        <v>Mechanical Semester Project 4 C - Hydraulic Power Systems</v>
      </c>
      <c r="D153" s="9" t="str">
        <v xml:space="preserve">ME-SPRO4C </v>
      </c>
      <c r="E153" s="3" t="str">
        <v>4</v>
      </c>
      <c r="F153" s="10" t="str">
        <v>23-06-2025 - 25-06-2025</v>
      </c>
      <c r="G153" s="9" t="str">
        <v>Sønderborg</v>
      </c>
      <c r="H153" s="1" t="str">
        <v>Combined test</v>
      </c>
      <c r="I153" s="1" t="str">
        <v>Yingguang Chu</v>
      </c>
      <c r="J153" s="11" t="str">
        <v>Second examiner: External</v>
      </c>
      <c r="K153" s="9" t="str">
        <v>27-08-2025</v>
      </c>
      <c r="L153" s="1" t="str">
        <v/>
      </c>
    </row>
    <row r="154" spans="2:12" ht="27" customHeight="1" x14ac:dyDescent="0.25">
      <c r="B154" s="9" t="str">
        <v>T320022402</v>
      </c>
      <c r="C154" s="1" t="str">
        <v xml:space="preserve">Mechanical Semester Project 4 D - Hydraulic Power Systems </v>
      </c>
      <c r="D154" s="9" t="str">
        <v xml:space="preserve">ME-SPRO4D </v>
      </c>
      <c r="E154" s="3" t="str">
        <v>4</v>
      </c>
      <c r="F154" s="10" t="str">
        <v>23-06-2025 - 25-06-2025</v>
      </c>
      <c r="G154" s="9" t="str">
        <v>Sønderborg</v>
      </c>
      <c r="H154" s="1" t="str">
        <v>Combined test</v>
      </c>
      <c r="I154" s="1" t="str">
        <v>Yingguang Chu</v>
      </c>
      <c r="J154" s="11" t="str">
        <v>Second examiner: External</v>
      </c>
      <c r="K154" s="9" t="str">
        <v>27-08-2025</v>
      </c>
      <c r="L154" s="1" t="str">
        <v/>
      </c>
    </row>
    <row r="155" spans="2:12" ht="27" customHeight="1" x14ac:dyDescent="0.25">
      <c r="B155" s="9" t="str">
        <v>T630005402</v>
      </c>
      <c r="C155" s="1" t="str">
        <v>Semesterproject: Development of Software Systems</v>
      </c>
      <c r="D155" s="9" t="str">
        <v>SE2-PRO</v>
      </c>
      <c r="E155" s="3" t="str">
        <v>2</v>
      </c>
      <c r="F155" s="10" t="str">
        <v>23-06-2025 - 30-06-2025</v>
      </c>
      <c r="G155" s="9" t="str">
        <v>Sønderborg</v>
      </c>
      <c r="H155" s="1" t="str">
        <v>Project report with oral defence</v>
      </c>
      <c r="I155" s="1" t="str">
        <v/>
      </c>
      <c r="J155" s="11" t="str">
        <v>Second examiner: External</v>
      </c>
      <c r="K155" s="9" t="str">
        <v>20-08-2025 - 25-08-2025</v>
      </c>
      <c r="L155" s="1" t="str">
        <v/>
      </c>
    </row>
    <row r="156" spans="2:12" ht="27" customHeight="1" x14ac:dyDescent="0.25">
      <c r="B156" s="9" t="str">
        <v>T630012402</v>
      </c>
      <c r="C156" s="1" t="str">
        <v>Semesterproject: Intelligent Software Systems</v>
      </c>
      <c r="D156" s="9" t="str">
        <v>SE4-PRO</v>
      </c>
      <c r="E156" s="3" t="str">
        <v>4</v>
      </c>
      <c r="F156" s="10" t="str">
        <v>23-06-2025 - 27-06-2025</v>
      </c>
      <c r="G156" s="9" t="str">
        <v>Sønderborg</v>
      </c>
      <c r="H156" s="1" t="str">
        <v>Project report with oral defence</v>
      </c>
      <c r="I156" s="1" t="str">
        <v>Jukka Ruohnen, Tommy Bjerre Nielsen, Devender Kumar</v>
      </c>
      <c r="J156" s="11" t="str">
        <v>Second examiner: External</v>
      </c>
      <c r="K156" s="9" t="str">
        <v>22-08-2025 - 25-08-2025</v>
      </c>
      <c r="L156" s="1" t="str">
        <v/>
      </c>
    </row>
    <row r="157" spans="2:12" ht="27" customHeight="1" x14ac:dyDescent="0.25">
      <c r="B157" s="9" t="str">
        <v>T370039402</v>
      </c>
      <c r="C157" s="1" t="str">
        <v>Signal and Filters</v>
      </c>
      <c r="D157" s="9" t="str">
        <v>EE-ASF</v>
      </c>
      <c r="E157" s="3" t="str">
        <v>2</v>
      </c>
      <c r="F157" s="10" t="str">
        <v>23-06-2025 - 25-06-2025</v>
      </c>
      <c r="G157" s="9" t="str">
        <v>Sønderborg</v>
      </c>
      <c r="H157" s="1" t="str">
        <v>Oral examination</v>
      </c>
      <c r="I157" s="1" t="str">
        <v>Bente Olsen</v>
      </c>
      <c r="J157" s="11" t="str">
        <v>Second examiner: Internal</v>
      </c>
      <c r="K157" s="9" t="str">
        <v>25-08-2025</v>
      </c>
      <c r="L157" s="1" t="str">
        <v/>
      </c>
    </row>
    <row r="158" spans="2:12" ht="27" customHeight="1" x14ac:dyDescent="0.25">
      <c r="B158" s="9" t="str">
        <v>T340104402</v>
      </c>
      <c r="C158" s="1" t="str">
        <v>Acoustic and electromagnetic waves</v>
      </c>
      <c r="D158" s="9" t="str">
        <v>MC-AEW</v>
      </c>
      <c r="E158" s="3" t="str">
        <v>6</v>
      </c>
      <c r="F158" s="10" t="str">
        <v>24-06-2025</v>
      </c>
      <c r="G158" s="9" t="str">
        <v>Sønderborg</v>
      </c>
      <c r="H158" s="1" t="str">
        <v>Oral examination</v>
      </c>
      <c r="I158" s="1" t="str">
        <v>Till Leissner</v>
      </c>
      <c r="J158" s="11" t="str">
        <v>Second examiner: Internal</v>
      </c>
      <c r="K158" s="9" t="str">
        <v>20-08-2025</v>
      </c>
      <c r="L158" s="1" t="str">
        <v/>
      </c>
    </row>
    <row r="159" spans="2:12" ht="27" customHeight="1" x14ac:dyDescent="0.25">
      <c r="B159" s="9" t="str">
        <v>T480008402</v>
      </c>
      <c r="C159" s="1" t="str">
        <v>Applied polymer Materials</v>
      </c>
      <c r="D159" s="9" t="str">
        <v>PT-APM</v>
      </c>
      <c r="E159" s="3" t="str">
        <v>2</v>
      </c>
      <c r="F159" s="10" t="str">
        <v>24-06-2025</v>
      </c>
      <c r="G159" s="9" t="str">
        <v>Sønderborg</v>
      </c>
      <c r="H159" s="1" t="str">
        <v>Project report with oral defence</v>
      </c>
      <c r="I159" s="1" t="str">
        <v>Vida Engmann</v>
      </c>
      <c r="J159" s="11" t="str">
        <v>Second examiner: Internal</v>
      </c>
      <c r="K159" s="9" t="str">
        <v>28-08-2025</v>
      </c>
      <c r="L159" s="1" t="str">
        <v/>
      </c>
    </row>
    <row r="160" spans="2:12" ht="27" customHeight="1" x14ac:dyDescent="0.25">
      <c r="B160" s="9" t="str">
        <v>T300034402</v>
      </c>
      <c r="C160" s="1" t="str">
        <v>Sustainable Business Models</v>
      </c>
      <c r="D160" s="9" t="str">
        <v>EIB-SBM</v>
      </c>
      <c r="E160" s="3" t="str">
        <v>6</v>
      </c>
      <c r="F160" s="10" t="str">
        <v>24-06-2025 - 25-06-2025</v>
      </c>
      <c r="G160" s="9" t="str">
        <v>Sønderborg</v>
      </c>
      <c r="H160" s="1" t="str">
        <v>Oral examination</v>
      </c>
      <c r="I160" s="1" t="str">
        <v>Kari Kleine</v>
      </c>
      <c r="J160" s="11" t="str">
        <v>Second examiner: External</v>
      </c>
      <c r="K160" s="9" t="str">
        <v>26-08-2025</v>
      </c>
      <c r="L160" s="1" t="str">
        <v/>
      </c>
    </row>
    <row r="161" spans="2:12" ht="27" customHeight="1" x14ac:dyDescent="0.25">
      <c r="B161" s="9" t="str">
        <v>T380017402</v>
      </c>
      <c r="C161" s="1" t="str">
        <v>Advanced Power Electronics</v>
      </c>
      <c r="D161" s="9" t="str">
        <v>EE-POE2</v>
      </c>
      <c r="E161" s="3" t="str">
        <v>2</v>
      </c>
      <c r="F161" s="10" t="str">
        <v>25-06-2025 - 26-06-2025</v>
      </c>
      <c r="G161" s="9" t="str">
        <v>Sønderborg</v>
      </c>
      <c r="H161" s="1" t="str">
        <v>Oral examination</v>
      </c>
      <c r="I161" s="1" t="str">
        <v>Amir Babaki</v>
      </c>
      <c r="J161" s="11" t="str">
        <v>Second examiner: External</v>
      </c>
      <c r="K161" s="9" t="str">
        <v>27-08-2025</v>
      </c>
      <c r="L161" s="1" t="str">
        <v/>
      </c>
    </row>
    <row r="162" spans="2:12" ht="27" customHeight="1" x14ac:dyDescent="0.25">
      <c r="B162" s="9" t="str">
        <v>T350040402</v>
      </c>
      <c r="C162" s="1" t="str">
        <v>Clinical Applications and Regulatory Affairs</v>
      </c>
      <c r="D162" s="9" t="str">
        <v>MC-CARA</v>
      </c>
      <c r="E162" s="3" t="str">
        <v/>
      </c>
      <c r="F162" s="10" t="str">
        <v>25-06-2025 - 26-06-2025</v>
      </c>
      <c r="G162" s="9" t="str">
        <v>Sønderborg</v>
      </c>
      <c r="H162" s="1" t="str">
        <v>Combined test</v>
      </c>
      <c r="I162" s="1" t="str">
        <v>Till Leissner</v>
      </c>
      <c r="J162" s="11" t="str">
        <v>Second examiner: Internal</v>
      </c>
      <c r="K162" s="9" t="str">
        <v>28-08-2025</v>
      </c>
      <c r="L162" s="1" t="str">
        <v/>
      </c>
    </row>
    <row r="163" spans="2:12" ht="27" customHeight="1" x14ac:dyDescent="0.25">
      <c r="B163" s="9" t="str">
        <v>T370054402</v>
      </c>
      <c r="C163" s="1" t="str">
        <v>Digital Signal Processing</v>
      </c>
      <c r="D163" s="9" t="str">
        <v>EE-DSP</v>
      </c>
      <c r="E163" s="3" t="str">
        <v>3,4</v>
      </c>
      <c r="F163" s="10" t="str">
        <v>25-06-2025 - 26-06-2025</v>
      </c>
      <c r="G163" s="9" t="str">
        <v>Sønderborg</v>
      </c>
      <c r="H163" s="1" t="str">
        <v>Oral examination</v>
      </c>
      <c r="I163" s="1" t="str">
        <v>Henrik Andersen</v>
      </c>
      <c r="J163" s="11" t="str">
        <v>Second examiner: Internal</v>
      </c>
      <c r="K163" s="9" t="str">
        <v>25-08-2025</v>
      </c>
      <c r="L163" s="1" t="str">
        <v/>
      </c>
    </row>
    <row r="164" spans="2:12" ht="27" customHeight="1" x14ac:dyDescent="0.25">
      <c r="B164" s="9" t="str">
        <v>T300031402</v>
      </c>
      <c r="C164" s="1" t="str">
        <v>EIB Semester Project 4 - Digital Manufacturing</v>
      </c>
      <c r="D164" s="9" t="str">
        <v>EIB-SPRO4</v>
      </c>
      <c r="E164" s="3" t="str">
        <v>4</v>
      </c>
      <c r="F164" s="10" t="str">
        <v>25-06-2025 - 26-06-2025</v>
      </c>
      <c r="G164" s="9" t="str">
        <v>Sønderborg</v>
      </c>
      <c r="H164" s="1" t="str">
        <v>Oral examination</v>
      </c>
      <c r="I164" s="1" t="str">
        <v>Elias  Ribeiro da Silva</v>
      </c>
      <c r="J164" s="11" t="str">
        <v>Second examiner: External</v>
      </c>
      <c r="K164" s="9" t="str">
        <v>27-08-2025</v>
      </c>
      <c r="L164" s="1" t="str">
        <v/>
      </c>
    </row>
    <row r="165" spans="2:12" ht="27" customHeight="1" x14ac:dyDescent="0.25">
      <c r="B165" s="9" t="str">
        <v>H750021402</v>
      </c>
      <c r="C165" s="1" t="str">
        <v>International marketing</v>
      </c>
      <c r="D165" s="9" t="str">
        <v/>
      </c>
      <c r="E165" s="3" t="str">
        <v>2</v>
      </c>
      <c r="F165" s="10" t="str">
        <v>08-07-2025 - 10-07-2025</v>
      </c>
      <c r="G165" s="9" t="str">
        <v>Sønderborg</v>
      </c>
      <c r="H165" s="1" t="str">
        <v>Take-home assignment</v>
      </c>
      <c r="I165" s="1" t="str">
        <v>Svend Hollensen</v>
      </c>
      <c r="J165" s="11" t="str">
        <v/>
      </c>
      <c r="K165" s="9" t="str">
        <v/>
      </c>
      <c r="L165" s="1" t="str">
        <v/>
      </c>
    </row>
    <row r="166" spans="2:12" ht="27" customHeight="1" x14ac:dyDescent="0.25">
      <c r="B166" s="9" t="str">
        <v>T340056402</v>
      </c>
      <c r="C166" s="1" t="str">
        <v>Industrial Engineering Training</v>
      </c>
      <c r="D166" s="9" t="str">
        <v>MC-IET</v>
      </c>
      <c r="E166" s="3" t="str">
        <v>6</v>
      </c>
      <c r="F166" s="10" t="str">
        <v>11-08-2025</v>
      </c>
      <c r="G166" s="9" t="str">
        <v>Sønderborg</v>
      </c>
      <c r="H166" s="1" t="str">
        <v>Hand-In</v>
      </c>
      <c r="I166" s="1" t="str">
        <v>Bente Olsen</v>
      </c>
      <c r="J166" s="11" t="str">
        <v>Second examiner: None</v>
      </c>
      <c r="K166" s="9" t="str">
        <v/>
      </c>
      <c r="L166" s="1" t="str">
        <v/>
      </c>
    </row>
    <row r="167" spans="2:12" ht="27" customHeight="1" x14ac:dyDescent="0.25">
      <c r="B167" s="9"/>
      <c r="C167" s="1"/>
      <c r="D167" s="9"/>
      <c r="E167" s="3"/>
      <c r="F167" s="10"/>
      <c r="G167" s="9"/>
      <c r="H167" s="1"/>
      <c r="I167" s="1"/>
      <c r="J167" s="11"/>
      <c r="K167" s="9"/>
      <c r="L167" s="1"/>
    </row>
    <row r="168" spans="2:12" ht="27" customHeight="1" x14ac:dyDescent="0.25">
      <c r="B168" s="9"/>
      <c r="C168" s="1"/>
      <c r="D168" s="9"/>
      <c r="E168" s="3"/>
      <c r="F168" s="10"/>
      <c r="G168" s="9"/>
      <c r="H168" s="1"/>
      <c r="I168" s="1"/>
      <c r="J168" s="11"/>
      <c r="K168" s="9"/>
      <c r="L168" s="1"/>
    </row>
    <row r="169" spans="2:12" ht="27" customHeight="1" x14ac:dyDescent="0.25">
      <c r="B169" s="9"/>
      <c r="C169" s="1"/>
      <c r="D169" s="9"/>
      <c r="E169" s="3"/>
      <c r="F169" s="10"/>
      <c r="G169" s="9"/>
      <c r="H169" s="1"/>
      <c r="I169" s="1"/>
      <c r="J169" s="11"/>
      <c r="K169" s="9"/>
      <c r="L169" s="1"/>
    </row>
    <row r="170" spans="2:12" ht="27" customHeight="1" x14ac:dyDescent="0.25">
      <c r="B170" s="9"/>
      <c r="C170" s="1"/>
      <c r="D170" s="9"/>
      <c r="E170" s="3"/>
      <c r="F170" s="10"/>
      <c r="G170" s="9"/>
      <c r="H170" s="1"/>
      <c r="I170" s="1"/>
      <c r="J170" s="11"/>
      <c r="K170" s="9"/>
      <c r="L170" s="1"/>
    </row>
    <row r="171" spans="2:12" ht="27" customHeight="1" x14ac:dyDescent="0.25">
      <c r="B171" s="9"/>
      <c r="C171" s="1"/>
      <c r="D171" s="9"/>
      <c r="E171" s="3"/>
      <c r="F171" s="10"/>
      <c r="G171" s="9"/>
      <c r="H171" s="1"/>
      <c r="I171" s="1"/>
      <c r="J171" s="11"/>
      <c r="K171" s="9"/>
      <c r="L171" s="1"/>
    </row>
    <row r="172" spans="2:12" ht="27" customHeight="1" x14ac:dyDescent="0.25">
      <c r="B172" s="9"/>
      <c r="C172" s="1"/>
      <c r="D172" s="9"/>
      <c r="E172" s="3"/>
      <c r="F172" s="10"/>
      <c r="G172" s="9"/>
      <c r="H172" s="1"/>
      <c r="I172" s="1"/>
      <c r="J172" s="11"/>
      <c r="K172" s="9"/>
      <c r="L172" s="1"/>
    </row>
    <row r="173" spans="2:12" ht="27" customHeight="1" x14ac:dyDescent="0.25">
      <c r="B173" s="9"/>
      <c r="C173" s="1"/>
      <c r="D173" s="9"/>
      <c r="E173" s="3"/>
      <c r="F173" s="10"/>
      <c r="G173" s="9"/>
      <c r="H173" s="1"/>
      <c r="I173" s="1"/>
      <c r="J173" s="11"/>
      <c r="K173" s="9"/>
      <c r="L173" s="1"/>
    </row>
    <row r="174" spans="2:12" ht="27" customHeight="1" x14ac:dyDescent="0.25">
      <c r="B174" s="9"/>
      <c r="C174" s="1"/>
      <c r="D174" s="9"/>
      <c r="E174" s="3"/>
      <c r="F174" s="10"/>
      <c r="G174" s="9"/>
      <c r="H174" s="1"/>
      <c r="I174" s="1"/>
      <c r="J174" s="11"/>
      <c r="K174" s="9"/>
      <c r="L174" s="1"/>
    </row>
    <row r="175" spans="2:12" ht="27" customHeight="1" x14ac:dyDescent="0.25">
      <c r="B175" s="9"/>
      <c r="C175" s="1"/>
      <c r="D175" s="9"/>
      <c r="E175" s="3"/>
      <c r="F175" s="10"/>
      <c r="G175" s="9"/>
      <c r="H175" s="1"/>
      <c r="I175" s="1"/>
      <c r="J175" s="11"/>
      <c r="K175" s="9"/>
      <c r="L175" s="1"/>
    </row>
    <row r="176" spans="2:12" ht="27" customHeight="1" x14ac:dyDescent="0.25">
      <c r="B176" s="9"/>
      <c r="C176" s="1"/>
      <c r="D176" s="9"/>
      <c r="E176" s="3"/>
      <c r="F176" s="10"/>
      <c r="G176" s="9"/>
      <c r="H176" s="1"/>
      <c r="I176" s="1"/>
      <c r="J176" s="11"/>
      <c r="K176" s="9"/>
      <c r="L176" s="1"/>
    </row>
    <row r="177" spans="2:12" ht="27" customHeight="1" x14ac:dyDescent="0.25">
      <c r="B177" s="9"/>
      <c r="C177" s="1"/>
      <c r="D177" s="9"/>
      <c r="E177" s="3"/>
      <c r="F177" s="10"/>
      <c r="G177" s="9"/>
      <c r="H177" s="1"/>
      <c r="I177" s="1"/>
      <c r="J177" s="11"/>
      <c r="K177" s="9"/>
      <c r="L177" s="1"/>
    </row>
    <row r="178" spans="2:12" ht="27" customHeight="1" x14ac:dyDescent="0.25">
      <c r="B178" s="9"/>
      <c r="C178" s="1"/>
      <c r="D178" s="9"/>
      <c r="E178" s="3"/>
      <c r="F178" s="10"/>
      <c r="G178" s="9"/>
      <c r="H178" s="1"/>
      <c r="I178" s="1"/>
      <c r="J178" s="11"/>
      <c r="K178" s="9"/>
      <c r="L178" s="1"/>
    </row>
    <row r="179" spans="2:12" ht="27" customHeight="1" x14ac:dyDescent="0.25">
      <c r="B179" s="9"/>
      <c r="C179" s="1"/>
      <c r="D179" s="9"/>
      <c r="E179" s="3"/>
      <c r="F179" s="10"/>
      <c r="G179" s="9"/>
      <c r="H179" s="1"/>
      <c r="I179" s="1"/>
      <c r="J179" s="11"/>
      <c r="K179" s="9"/>
      <c r="L179" s="1"/>
    </row>
    <row r="180" spans="2:12" ht="27" customHeight="1" x14ac:dyDescent="0.25">
      <c r="B180" s="9"/>
      <c r="C180" s="1"/>
      <c r="D180" s="9"/>
      <c r="E180" s="3"/>
      <c r="F180" s="10"/>
      <c r="G180" s="9"/>
      <c r="H180" s="1"/>
      <c r="I180" s="1"/>
      <c r="J180" s="11"/>
      <c r="K180" s="9"/>
      <c r="L180" s="1"/>
    </row>
    <row r="181" spans="2:12" ht="27" customHeight="1" x14ac:dyDescent="0.25">
      <c r="B181" s="9"/>
      <c r="C181" s="1"/>
      <c r="D181" s="9"/>
      <c r="E181" s="3"/>
      <c r="F181" s="10"/>
      <c r="G181" s="9"/>
      <c r="H181" s="1"/>
      <c r="I181" s="1"/>
      <c r="J181" s="11"/>
      <c r="K181" s="9"/>
      <c r="L181" s="1"/>
    </row>
    <row r="182" spans="2:12" ht="27" customHeight="1" x14ac:dyDescent="0.25">
      <c r="B182" s="9"/>
      <c r="C182" s="1"/>
      <c r="D182" s="9"/>
      <c r="E182" s="3"/>
      <c r="F182" s="10"/>
      <c r="G182" s="9"/>
      <c r="H182" s="1"/>
      <c r="I182" s="1"/>
      <c r="J182" s="11"/>
      <c r="K182" s="9"/>
      <c r="L182" s="1"/>
    </row>
    <row r="183" spans="2:12" ht="27" customHeight="1" x14ac:dyDescent="0.25">
      <c r="B183" s="9"/>
      <c r="C183" s="1"/>
      <c r="D183" s="9"/>
      <c r="E183" s="3"/>
      <c r="F183" s="10"/>
      <c r="G183" s="9"/>
      <c r="H183" s="1"/>
      <c r="I183" s="1"/>
      <c r="J183" s="11"/>
      <c r="K183" s="9"/>
      <c r="L183" s="1"/>
    </row>
    <row r="184" spans="2:12" ht="27" customHeight="1" x14ac:dyDescent="0.25">
      <c r="B184" s="9"/>
      <c r="C184" s="1"/>
      <c r="D184" s="9"/>
      <c r="E184" s="3"/>
      <c r="F184" s="10"/>
      <c r="G184" s="9"/>
      <c r="H184" s="1"/>
      <c r="I184" s="1"/>
      <c r="J184" s="11"/>
      <c r="K184" s="9"/>
      <c r="L184" s="1"/>
    </row>
    <row r="185" spans="2:12" ht="15" customHeight="1" x14ac:dyDescent="0.25"/>
    <row r="186" spans="2:12" ht="15" customHeight="1" x14ac:dyDescent="0.25"/>
    <row r="187" spans="2:12" ht="15" customHeight="1" x14ac:dyDescent="0.25"/>
    <row r="188" spans="2:12" ht="15" customHeight="1" x14ac:dyDescent="0.25"/>
    <row r="189" spans="2:12" ht="15" customHeight="1" x14ac:dyDescent="0.25"/>
    <row r="190" spans="2:12" ht="15" customHeight="1" x14ac:dyDescent="0.25"/>
    <row r="191" spans="2:12" ht="15" customHeight="1" x14ac:dyDescent="0.25"/>
    <row r="192" spans="2:1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G8:K13 G15:K132 B6:B7 B8:E9 G14:L14 B13:F132 C10:E10 B11:E12 E6:F6 F8:F12" name="Search"/>
    <protectedRange sqref="B10" name="Search_1"/>
  </protectedRanges>
  <mergeCells count="1">
    <mergeCell ref="I8:K9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6" r:id="rId3" name="TextBox1">
          <controlPr defaultSize="0" autoLine="0" linkedCell="C8" r:id="rId4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1552575</xdr:colOff>
                <xdr:row>8</xdr:row>
                <xdr:rowOff>38100</xdr:rowOff>
              </to>
            </anchor>
          </controlPr>
        </control>
      </mc:Choice>
      <mc:Fallback>
        <control shapeId="6146" r:id="rId3" name="TextBox1"/>
      </mc:Fallback>
    </mc:AlternateContent>
    <mc:AlternateContent xmlns:mc="http://schemas.openxmlformats.org/markup-compatibility/2006">
      <mc:Choice Requires="x14">
        <control shapeId="6147" r:id="rId5" name="TextBox2">
          <controlPr defaultSize="0" autoLine="0" linkedCell="C12" r:id="rId6">
            <anchor moveWithCells="1">
              <from>
                <xdr:col>2</xdr:col>
                <xdr:colOff>0</xdr:colOff>
                <xdr:row>10</xdr:row>
                <xdr:rowOff>200025</xdr:rowOff>
              </from>
              <to>
                <xdr:col>3</xdr:col>
                <xdr:colOff>476250</xdr:colOff>
                <xdr:row>12</xdr:row>
                <xdr:rowOff>28575</xdr:rowOff>
              </to>
            </anchor>
          </controlPr>
        </control>
      </mc:Choice>
      <mc:Fallback>
        <control shapeId="6147" r:id="rId5" name="TextBox2"/>
      </mc:Fallback>
    </mc:AlternateContent>
    <mc:AlternateContent xmlns:mc="http://schemas.openxmlformats.org/markup-compatibility/2006">
      <mc:Choice Requires="x14">
        <control shapeId="6149" r:id="rId7" name="ComboBox1">
          <controlPr defaultSize="0" autoLine="0" linkedCell="C10" listFillRange="O14:O29" r:id="rId8">
            <anchor moveWithCells="1">
              <from>
                <xdr:col>2</xdr:col>
                <xdr:colOff>9525</xdr:colOff>
                <xdr:row>8</xdr:row>
                <xdr:rowOff>200025</xdr:rowOff>
              </from>
              <to>
                <xdr:col>3</xdr:col>
                <xdr:colOff>514350</xdr:colOff>
                <xdr:row>10</xdr:row>
                <xdr:rowOff>28575</xdr:rowOff>
              </to>
            </anchor>
          </controlPr>
        </control>
      </mc:Choice>
      <mc:Fallback>
        <control shapeId="6149" r:id="rId7" name="ComboBox1"/>
      </mc:Fallback>
    </mc:AlternateContent>
    <mc:AlternateContent xmlns:mc="http://schemas.openxmlformats.org/markup-compatibility/2006">
      <mc:Choice Requires="x14">
        <control shapeId="6151" r:id="rId9" name="ComboBox2">
          <controlPr defaultSize="0" autoFill="0" autoLine="0" linkedCell="C6" listFillRange="N14:N16" r:id="rId10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1571625</xdr:colOff>
                <xdr:row>8</xdr:row>
                <xdr:rowOff>28575</xdr:rowOff>
              </to>
            </anchor>
          </controlPr>
        </control>
      </mc:Choice>
      <mc:Fallback>
        <control shapeId="6151" r:id="rId9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EU544"/>
  <sheetViews>
    <sheetView topLeftCell="D1" workbookViewId="0">
      <pane ySplit="13" topLeftCell="A19" activePane="bottomLeft" state="frozen"/>
      <selection activeCell="CB305" sqref="CB305"/>
      <selection pane="bottomLeft" activeCell="S294" sqref="S294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45.140625" customWidth="1"/>
    <col min="20" max="20" width="14.85546875" customWidth="1"/>
    <col min="21" max="22" width="9.5703125" customWidth="1"/>
    <col min="23" max="23" width="12.140625" customWidth="1"/>
    <col min="24" max="25" width="16.7109375" style="4" customWidth="1"/>
    <col min="26" max="26" width="9.85546875" customWidth="1"/>
    <col min="27" max="27" width="37.85546875" customWidth="1"/>
    <col min="28" max="28" width="31.5703125" customWidth="1"/>
    <col min="29" max="29" width="13" style="4" customWidth="1"/>
    <col min="30" max="30" width="14.85546875" style="4" customWidth="1"/>
    <col min="31" max="32" width="20.42578125" customWidth="1"/>
    <col min="33" max="83" width="8.42578125" customWidth="1"/>
    <col min="84" max="84" width="20.7109375" customWidth="1"/>
    <col min="87" max="87" width="34.5703125" customWidth="1"/>
    <col min="91" max="91" width="14.140625" customWidth="1"/>
  </cols>
  <sheetData>
    <row r="2" spans="2:151" x14ac:dyDescent="0.25">
      <c r="B2" s="5" t="s">
        <v>37</v>
      </c>
    </row>
    <row r="3" spans="2:151" x14ac:dyDescent="0.25">
      <c r="B3" t="s">
        <v>38</v>
      </c>
    </row>
    <row r="4" spans="2:151" x14ac:dyDescent="0.25">
      <c r="B4" t="s">
        <v>39</v>
      </c>
    </row>
    <row r="5" spans="2:151" x14ac:dyDescent="0.25">
      <c r="B5" t="s">
        <v>40</v>
      </c>
    </row>
    <row r="6" spans="2:151" x14ac:dyDescent="0.25">
      <c r="B6" t="s">
        <v>41</v>
      </c>
      <c r="L6" s="5" t="s">
        <v>644</v>
      </c>
    </row>
    <row r="7" spans="2:151" x14ac:dyDescent="0.25">
      <c r="B7" t="s">
        <v>42</v>
      </c>
      <c r="L7" t="s">
        <v>643</v>
      </c>
    </row>
    <row r="8" spans="2:151" x14ac:dyDescent="0.25">
      <c r="B8" t="s">
        <v>43</v>
      </c>
      <c r="BQ8" t="s">
        <v>21</v>
      </c>
      <c r="BR8" t="s">
        <v>23</v>
      </c>
      <c r="BS8" t="s">
        <v>24</v>
      </c>
      <c r="BT8" t="s">
        <v>25</v>
      </c>
      <c r="BU8" t="s">
        <v>646</v>
      </c>
      <c r="BV8" t="s">
        <v>27</v>
      </c>
      <c r="BW8" t="s">
        <v>28</v>
      </c>
      <c r="BX8" t="s">
        <v>29</v>
      </c>
      <c r="BY8" t="s">
        <v>30</v>
      </c>
      <c r="BZ8" t="s">
        <v>647</v>
      </c>
      <c r="CA8" t="s">
        <v>32</v>
      </c>
      <c r="CB8" t="s">
        <v>33</v>
      </c>
      <c r="CC8" t="s">
        <v>34</v>
      </c>
      <c r="CD8" t="s">
        <v>35</v>
      </c>
      <c r="CE8" t="s">
        <v>82</v>
      </c>
    </row>
    <row r="10" spans="2:151" x14ac:dyDescent="0.25">
      <c r="BQ10" t="s">
        <v>44</v>
      </c>
    </row>
    <row r="11" spans="2:151" x14ac:dyDescent="0.25">
      <c r="R11" s="5" t="s">
        <v>45</v>
      </c>
      <c r="AG11" s="6" t="s">
        <v>46</v>
      </c>
      <c r="AH11" s="6" t="s">
        <v>47</v>
      </c>
      <c r="AI11" s="6" t="s">
        <v>48</v>
      </c>
      <c r="AJ11" s="6" t="s">
        <v>49</v>
      </c>
      <c r="AK11" s="6" t="s">
        <v>50</v>
      </c>
      <c r="AL11" s="6" t="s">
        <v>51</v>
      </c>
      <c r="AM11" s="6" t="s">
        <v>52</v>
      </c>
      <c r="AN11" s="6" t="s">
        <v>53</v>
      </c>
      <c r="AO11" s="6" t="s">
        <v>54</v>
      </c>
      <c r="AP11" s="6" t="s">
        <v>55</v>
      </c>
      <c r="AQ11" s="6" t="s">
        <v>56</v>
      </c>
      <c r="AR11" s="6" t="s">
        <v>57</v>
      </c>
      <c r="AS11" s="6" t="s">
        <v>58</v>
      </c>
      <c r="AT11" s="6" t="s">
        <v>59</v>
      </c>
      <c r="AU11" s="6" t="s">
        <v>60</v>
      </c>
      <c r="AV11" s="6" t="s">
        <v>61</v>
      </c>
      <c r="AW11" s="6" t="s">
        <v>62</v>
      </c>
      <c r="AX11" s="6" t="s">
        <v>63</v>
      </c>
      <c r="AY11" s="6" t="s">
        <v>64</v>
      </c>
      <c r="AZ11" s="6" t="s">
        <v>65</v>
      </c>
      <c r="BA11" s="6" t="s">
        <v>66</v>
      </c>
      <c r="BB11" s="6" t="s">
        <v>67</v>
      </c>
      <c r="BC11" s="6" t="s">
        <v>68</v>
      </c>
      <c r="BD11" s="6" t="s">
        <v>69</v>
      </c>
      <c r="BE11" s="6" t="s">
        <v>70</v>
      </c>
      <c r="BF11" s="6" t="s">
        <v>71</v>
      </c>
      <c r="BG11" s="6" t="s">
        <v>72</v>
      </c>
      <c r="BH11" s="6" t="s">
        <v>73</v>
      </c>
      <c r="BI11" s="6" t="s">
        <v>74</v>
      </c>
      <c r="BJ11" s="6" t="s">
        <v>75</v>
      </c>
      <c r="BK11" s="6" t="s">
        <v>76</v>
      </c>
      <c r="BL11" s="6" t="s">
        <v>77</v>
      </c>
      <c r="BM11" s="6" t="s">
        <v>78</v>
      </c>
      <c r="BN11" s="6" t="s">
        <v>79</v>
      </c>
      <c r="BO11" s="6" t="s">
        <v>80</v>
      </c>
      <c r="BP11" s="6" t="s">
        <v>36</v>
      </c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H11" s="5" t="s">
        <v>81</v>
      </c>
      <c r="CN11" s="4"/>
      <c r="CO11" s="4"/>
      <c r="CS11" s="4"/>
      <c r="CT11" s="4"/>
      <c r="CW11" s="6" t="s">
        <v>46</v>
      </c>
      <c r="CX11" s="6" t="s">
        <v>47</v>
      </c>
      <c r="CY11" s="6" t="s">
        <v>48</v>
      </c>
      <c r="CZ11" s="6" t="s">
        <v>49</v>
      </c>
      <c r="DA11" s="6" t="s">
        <v>50</v>
      </c>
      <c r="DB11" s="6" t="s">
        <v>51</v>
      </c>
      <c r="DC11" s="6" t="s">
        <v>52</v>
      </c>
      <c r="DD11" s="6" t="s">
        <v>53</v>
      </c>
      <c r="DE11" s="6" t="s">
        <v>54</v>
      </c>
      <c r="DF11" s="6" t="s">
        <v>55</v>
      </c>
      <c r="DG11" s="6" t="s">
        <v>56</v>
      </c>
      <c r="DH11" s="6" t="s">
        <v>57</v>
      </c>
      <c r="DI11" s="6" t="s">
        <v>58</v>
      </c>
      <c r="DJ11" s="6" t="s">
        <v>59</v>
      </c>
      <c r="DK11" s="6" t="s">
        <v>60</v>
      </c>
      <c r="DL11" s="6" t="s">
        <v>61</v>
      </c>
      <c r="DM11" s="6" t="s">
        <v>62</v>
      </c>
      <c r="DN11" s="6" t="s">
        <v>63</v>
      </c>
      <c r="DO11" s="6" t="s">
        <v>64</v>
      </c>
      <c r="DP11" s="6" t="s">
        <v>65</v>
      </c>
      <c r="DQ11" s="6" t="s">
        <v>66</v>
      </c>
      <c r="DR11" s="6" t="s">
        <v>67</v>
      </c>
      <c r="DS11" s="6" t="s">
        <v>68</v>
      </c>
      <c r="DT11" s="6" t="s">
        <v>69</v>
      </c>
      <c r="DU11" s="6" t="s">
        <v>70</v>
      </c>
      <c r="DV11" s="6" t="s">
        <v>71</v>
      </c>
      <c r="DW11" s="6" t="s">
        <v>72</v>
      </c>
      <c r="DX11" s="6" t="s">
        <v>73</v>
      </c>
      <c r="DY11" s="6" t="s">
        <v>74</v>
      </c>
      <c r="DZ11" s="6" t="s">
        <v>75</v>
      </c>
      <c r="EA11" s="6" t="s">
        <v>76</v>
      </c>
      <c r="EB11" s="6" t="s">
        <v>77</v>
      </c>
      <c r="EC11" s="6" t="s">
        <v>78</v>
      </c>
      <c r="ED11" s="6" t="s">
        <v>79</v>
      </c>
      <c r="EE11" s="6" t="s">
        <v>80</v>
      </c>
      <c r="EF11" s="6" t="s">
        <v>82</v>
      </c>
    </row>
    <row r="12" spans="2:151" x14ac:dyDescent="0.25">
      <c r="F12" s="7"/>
      <c r="G12" s="7"/>
      <c r="CN12" s="4"/>
      <c r="CO12" s="4"/>
      <c r="CS12" s="4"/>
      <c r="CT12" s="4"/>
    </row>
    <row r="13" spans="2:151" x14ac:dyDescent="0.25">
      <c r="B13" s="5" t="s">
        <v>83</v>
      </c>
      <c r="C13" s="5" t="s">
        <v>11</v>
      </c>
      <c r="D13" s="5" t="s">
        <v>12</v>
      </c>
      <c r="E13" s="5" t="s">
        <v>84</v>
      </c>
      <c r="F13" s="8" t="s">
        <v>85</v>
      </c>
      <c r="G13" s="8" t="s">
        <v>5</v>
      </c>
      <c r="H13" s="5" t="s">
        <v>15</v>
      </c>
      <c r="I13" s="5" t="s">
        <v>16</v>
      </c>
      <c r="J13" s="5" t="s">
        <v>17</v>
      </c>
      <c r="K13" s="5" t="s">
        <v>86</v>
      </c>
      <c r="L13" s="5" t="s">
        <v>87</v>
      </c>
      <c r="M13" s="5" t="s">
        <v>88</v>
      </c>
      <c r="N13" s="5" t="s">
        <v>89</v>
      </c>
      <c r="Q13" s="44" t="s">
        <v>90</v>
      </c>
      <c r="R13" t="s">
        <v>642</v>
      </c>
      <c r="S13" t="s">
        <v>92</v>
      </c>
      <c r="T13" t="s">
        <v>93</v>
      </c>
      <c r="U13" t="s">
        <v>94</v>
      </c>
      <c r="V13" t="s">
        <v>95</v>
      </c>
      <c r="W13" t="s">
        <v>96</v>
      </c>
      <c r="X13" t="s">
        <v>97</v>
      </c>
      <c r="Y13" t="s">
        <v>640</v>
      </c>
      <c r="Z13" t="s">
        <v>98</v>
      </c>
      <c r="AA13" t="s">
        <v>99</v>
      </c>
      <c r="AB13" t="s">
        <v>100</v>
      </c>
      <c r="AC13" t="s">
        <v>101</v>
      </c>
      <c r="AD13" t="s">
        <v>102</v>
      </c>
      <c r="AE13" t="s">
        <v>103</v>
      </c>
      <c r="AF13" t="s">
        <v>5</v>
      </c>
      <c r="AG13" t="s">
        <v>104</v>
      </c>
      <c r="AH13" t="s">
        <v>105</v>
      </c>
      <c r="AI13" t="s">
        <v>106</v>
      </c>
      <c r="AJ13" t="s">
        <v>107</v>
      </c>
      <c r="AK13" t="s">
        <v>108</v>
      </c>
      <c r="AL13" t="s">
        <v>109</v>
      </c>
      <c r="AM13" t="s">
        <v>110</v>
      </c>
      <c r="AN13" t="s">
        <v>111</v>
      </c>
      <c r="AO13" t="s">
        <v>112</v>
      </c>
      <c r="AP13" t="s">
        <v>113</v>
      </c>
      <c r="AQ13" t="s">
        <v>114</v>
      </c>
      <c r="AR13" t="s">
        <v>115</v>
      </c>
      <c r="AS13" t="s">
        <v>116</v>
      </c>
      <c r="AT13" t="s">
        <v>117</v>
      </c>
      <c r="AU13" t="s">
        <v>118</v>
      </c>
      <c r="AV13" t="s">
        <v>119</v>
      </c>
      <c r="AW13" t="s">
        <v>120</v>
      </c>
      <c r="AX13" t="s">
        <v>121</v>
      </c>
      <c r="AY13" t="s">
        <v>122</v>
      </c>
      <c r="AZ13" t="s">
        <v>123</v>
      </c>
      <c r="BA13" t="s">
        <v>124</v>
      </c>
      <c r="BB13" t="s">
        <v>125</v>
      </c>
      <c r="BC13" t="s">
        <v>126</v>
      </c>
      <c r="BD13" t="s">
        <v>127</v>
      </c>
      <c r="BE13" t="s">
        <v>128</v>
      </c>
      <c r="BF13" t="s">
        <v>129</v>
      </c>
      <c r="BG13" t="s">
        <v>130</v>
      </c>
      <c r="BH13" t="s">
        <v>131</v>
      </c>
      <c r="BI13" t="s">
        <v>132</v>
      </c>
      <c r="BJ13" t="s">
        <v>133</v>
      </c>
      <c r="BK13" t="s">
        <v>134</v>
      </c>
      <c r="BL13" t="s">
        <v>135</v>
      </c>
      <c r="BM13" t="s">
        <v>136</v>
      </c>
      <c r="BN13" t="s">
        <v>137</v>
      </c>
      <c r="BO13" t="s">
        <v>138</v>
      </c>
      <c r="BP13" t="s">
        <v>139</v>
      </c>
      <c r="BQ13" s="45" t="s">
        <v>140</v>
      </c>
      <c r="BR13" s="45" t="s">
        <v>141</v>
      </c>
      <c r="BS13" s="45" t="s">
        <v>142</v>
      </c>
      <c r="BT13" s="45" t="s">
        <v>143</v>
      </c>
      <c r="BU13" s="45" t="s">
        <v>144</v>
      </c>
      <c r="BV13" s="45" t="s">
        <v>145</v>
      </c>
      <c r="BW13" s="45" t="s">
        <v>146</v>
      </c>
      <c r="BX13" s="45" t="s">
        <v>147</v>
      </c>
      <c r="BY13" s="45" t="s">
        <v>148</v>
      </c>
      <c r="BZ13" s="45" t="s">
        <v>149</v>
      </c>
      <c r="CA13" s="45" t="s">
        <v>150</v>
      </c>
      <c r="CB13" s="45" t="s">
        <v>151</v>
      </c>
      <c r="CC13" s="45" t="s">
        <v>152</v>
      </c>
      <c r="CD13" s="45" t="s">
        <v>153</v>
      </c>
      <c r="CE13" s="45" t="s">
        <v>154</v>
      </c>
      <c r="CH13" t="s">
        <v>91</v>
      </c>
      <c r="CI13" t="s">
        <v>92</v>
      </c>
      <c r="CJ13" t="s">
        <v>93</v>
      </c>
      <c r="CK13" t="s">
        <v>94</v>
      </c>
      <c r="CL13" t="s">
        <v>95</v>
      </c>
      <c r="CM13" t="s">
        <v>96</v>
      </c>
      <c r="CN13" t="s">
        <v>97</v>
      </c>
      <c r="CO13" t="s">
        <v>632</v>
      </c>
      <c r="CP13" t="s">
        <v>98</v>
      </c>
      <c r="CQ13" t="s">
        <v>99</v>
      </c>
      <c r="CR13" t="s">
        <v>100</v>
      </c>
      <c r="CS13" t="s">
        <v>101</v>
      </c>
      <c r="CT13" t="s">
        <v>102</v>
      </c>
      <c r="CU13" t="s">
        <v>103</v>
      </c>
      <c r="CV13" t="s">
        <v>5</v>
      </c>
      <c r="CW13" t="s">
        <v>104</v>
      </c>
      <c r="CX13" t="s">
        <v>105</v>
      </c>
      <c r="CY13" t="s">
        <v>106</v>
      </c>
      <c r="CZ13" t="s">
        <v>107</v>
      </c>
      <c r="DA13" t="s">
        <v>108</v>
      </c>
      <c r="DB13" t="s">
        <v>109</v>
      </c>
      <c r="DC13" t="s">
        <v>110</v>
      </c>
      <c r="DD13" t="s">
        <v>111</v>
      </c>
      <c r="DE13" t="s">
        <v>112</v>
      </c>
      <c r="DF13" t="s">
        <v>113</v>
      </c>
      <c r="DG13" t="s">
        <v>114</v>
      </c>
      <c r="DH13" t="s">
        <v>115</v>
      </c>
      <c r="DI13" t="s">
        <v>116</v>
      </c>
      <c r="DJ13" t="s">
        <v>117</v>
      </c>
      <c r="DK13" t="s">
        <v>118</v>
      </c>
      <c r="DL13" t="s">
        <v>119</v>
      </c>
      <c r="DM13" t="s">
        <v>120</v>
      </c>
      <c r="DN13" t="s">
        <v>121</v>
      </c>
      <c r="DO13" t="s">
        <v>122</v>
      </c>
      <c r="DP13" t="s">
        <v>123</v>
      </c>
      <c r="DQ13" t="s">
        <v>124</v>
      </c>
      <c r="DR13" t="s">
        <v>125</v>
      </c>
      <c r="DS13" t="s">
        <v>126</v>
      </c>
      <c r="DT13" t="s">
        <v>127</v>
      </c>
      <c r="DU13" t="s">
        <v>128</v>
      </c>
      <c r="DV13" t="s">
        <v>129</v>
      </c>
      <c r="DW13" t="s">
        <v>130</v>
      </c>
      <c r="DX13" t="s">
        <v>131</v>
      </c>
      <c r="DY13" t="s">
        <v>132</v>
      </c>
      <c r="DZ13" t="s">
        <v>133</v>
      </c>
      <c r="EA13" t="s">
        <v>134</v>
      </c>
      <c r="EB13" t="s">
        <v>135</v>
      </c>
      <c r="EC13" t="s">
        <v>136</v>
      </c>
      <c r="ED13" t="s">
        <v>137</v>
      </c>
      <c r="EE13" t="s">
        <v>138</v>
      </c>
      <c r="EF13" t="s">
        <v>139</v>
      </c>
      <c r="EG13" s="37" t="s">
        <v>140</v>
      </c>
      <c r="EH13" s="37" t="s">
        <v>141</v>
      </c>
      <c r="EI13" s="37" t="s">
        <v>142</v>
      </c>
      <c r="EJ13" s="37" t="s">
        <v>143</v>
      </c>
      <c r="EK13" s="37" t="s">
        <v>144</v>
      </c>
      <c r="EL13" s="37" t="s">
        <v>145</v>
      </c>
      <c r="EM13" s="37" t="s">
        <v>146</v>
      </c>
      <c r="EN13" s="37" t="s">
        <v>147</v>
      </c>
      <c r="EO13" s="37" t="s">
        <v>148</v>
      </c>
      <c r="EP13" s="37" t="s">
        <v>149</v>
      </c>
      <c r="EQ13" s="37" t="s">
        <v>150</v>
      </c>
      <c r="ER13" s="37" t="s">
        <v>151</v>
      </c>
      <c r="ES13" s="37" t="s">
        <v>152</v>
      </c>
      <c r="ET13" s="37" t="s">
        <v>153</v>
      </c>
      <c r="EU13" s="37" t="s">
        <v>154</v>
      </c>
    </row>
    <row r="14" spans="2:151" hidden="1" x14ac:dyDescent="0.25">
      <c r="B14" t="str">
        <f>IF(Q14="ja",XPlan_raw[[#This Row],[EKA_kode2]],"")</f>
        <v>T320028402</v>
      </c>
      <c r="C14" t="str">
        <f>XPlan_raw[[#This Row],[eka_langtnavn]]</f>
        <v>Mechanics of Materials 1 - mid-term</v>
      </c>
      <c r="D14" t="str">
        <f>IF(XPlan_raw[[#This Row],[Interne-kode]]&lt;&gt;"(tom)",XPlan_raw[[#This Row],[Interne-kode]],"")</f>
        <v>ME-MoM1</v>
      </c>
      <c r="E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26-03-2025</v>
      </c>
      <c r="G14" t="str">
        <f>IF(XPlan_raw[[#This Row],[Campus]]&lt;&gt;"(tom)",XPlan_raw[[#This Row],[Campus]],"")</f>
        <v>Sønderborg</v>
      </c>
      <c r="H14" t="str">
        <f>IF(OR(XPlan_raw[[#This Row],[Prøveform]]="(tom)",XPlan_raw[[#This Row],[Prøveform]]=""),"",XPlan_raw[[#This Row],[Prøveform]])</f>
        <v>Written examination</v>
      </c>
      <c r="I14" t="str">
        <f>IF(XPlan_raw[[#This Row],[Eksaminator_samlet]]&lt;&gt;"",XPlan_raw[[#This Row],[Eksaminator_samlet]],"")</f>
        <v>Lars Duggen, Pei Li</v>
      </c>
      <c r="J14" t="str">
        <f>IF(OR(XPlan_raw[[#This Row],[Censur]]="(tom)",XPlan_raw[[#This Row],[Censur]]=""),"",XPlan_raw[[#This Row],[Censur]])</f>
        <v>Second examiner: Internal</v>
      </c>
      <c r="K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" s="4" t="str">
        <f>IF(XPlan_raw[[#This Row],[Udbudstpe]]="3.prøveforsøg",XPlan_raw[[#This Row],[Udbudstpe]],"")</f>
        <v/>
      </c>
      <c r="M14" s="4" t="str">
        <f>IF(XPlan_raw[[#This Row],[Prøveform]]="Skriftlig prøve",XPlan_raw[[#This Row],[DATO: Start eksamen]]+21,"")</f>
        <v/>
      </c>
      <c r="N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Sdb.,(tom),(tom),(tom),BSc in Mechanical Engineering - Sdb.,BSc in Mechatronic Engineering - Sdb.,(tom),(tom),(tom),(tom),(tom),(tom),(tom)</v>
      </c>
      <c r="Q14" s="28" t="s">
        <v>517</v>
      </c>
      <c r="R14" s="5" t="s">
        <v>155</v>
      </c>
      <c r="S14" s="5" t="s">
        <v>156</v>
      </c>
      <c r="T14" t="s">
        <v>157</v>
      </c>
      <c r="U14" s="5" t="s">
        <v>158</v>
      </c>
      <c r="V14" t="s">
        <v>159</v>
      </c>
      <c r="W14" s="46">
        <v>45742</v>
      </c>
      <c r="Y14" s="4" t="s">
        <v>634</v>
      </c>
      <c r="Z14" s="5" t="s">
        <v>160</v>
      </c>
      <c r="AA14" t="s">
        <v>161</v>
      </c>
      <c r="AB14" s="5" t="s">
        <v>162</v>
      </c>
      <c r="AC14" s="4" t="s">
        <v>159</v>
      </c>
      <c r="AD14" s="46"/>
      <c r="AE14" t="s">
        <v>163</v>
      </c>
      <c r="AF14" t="s">
        <v>22</v>
      </c>
      <c r="AG14" s="5"/>
      <c r="AI14" s="5"/>
      <c r="AK14" s="5"/>
      <c r="AM14" s="5"/>
      <c r="BQ14" t="s">
        <v>159</v>
      </c>
      <c r="BR14" t="s">
        <v>23</v>
      </c>
      <c r="BS14" t="s">
        <v>24</v>
      </c>
      <c r="BT14" t="s">
        <v>159</v>
      </c>
      <c r="BU14" t="s">
        <v>159</v>
      </c>
      <c r="BV14" t="s">
        <v>159</v>
      </c>
      <c r="BW14" t="s">
        <v>28</v>
      </c>
      <c r="BX14" t="s">
        <v>29</v>
      </c>
      <c r="BY14" t="s">
        <v>159</v>
      </c>
      <c r="BZ14" t="s">
        <v>159</v>
      </c>
      <c r="CA14" t="s">
        <v>159</v>
      </c>
      <c r="CB14" t="s">
        <v>159</v>
      </c>
      <c r="CC14" t="s">
        <v>159</v>
      </c>
      <c r="CD14" t="s">
        <v>159</v>
      </c>
      <c r="CE14" t="s">
        <v>159</v>
      </c>
      <c r="CH14" t="s">
        <v>155</v>
      </c>
      <c r="CI14" t="s">
        <v>156</v>
      </c>
      <c r="CJ14" t="s">
        <v>157</v>
      </c>
      <c r="CK14" t="s">
        <v>158</v>
      </c>
      <c r="CL14" t="s">
        <v>159</v>
      </c>
      <c r="CM14" s="4">
        <v>45742</v>
      </c>
      <c r="CN14" s="4">
        <v>5</v>
      </c>
      <c r="CO14" s="4" t="s">
        <v>634</v>
      </c>
      <c r="CP14" t="s">
        <v>160</v>
      </c>
      <c r="CQ14" t="s">
        <v>161</v>
      </c>
      <c r="CR14" t="s">
        <v>162</v>
      </c>
      <c r="CS14" s="4" t="s">
        <v>159</v>
      </c>
      <c r="CT14" s="4"/>
      <c r="CU14" t="s">
        <v>163</v>
      </c>
      <c r="CV14" t="s">
        <v>22</v>
      </c>
      <c r="CW14" s="29"/>
      <c r="CX14" s="36"/>
      <c r="CY14" s="29"/>
      <c r="CZ14" s="36"/>
      <c r="DA14" s="29"/>
      <c r="DB14" s="36"/>
      <c r="DC14" s="29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t="s">
        <v>159</v>
      </c>
      <c r="EH14" t="s">
        <v>23</v>
      </c>
      <c r="EI14" t="s">
        <v>24</v>
      </c>
      <c r="EJ14" t="s">
        <v>159</v>
      </c>
      <c r="EK14" t="s">
        <v>159</v>
      </c>
      <c r="EL14" t="s">
        <v>159</v>
      </c>
      <c r="EM14" t="s">
        <v>28</v>
      </c>
      <c r="EN14" t="s">
        <v>29</v>
      </c>
      <c r="EO14" t="s">
        <v>159</v>
      </c>
      <c r="EP14" t="s">
        <v>159</v>
      </c>
      <c r="EQ14" t="s">
        <v>159</v>
      </c>
      <c r="ER14" t="s">
        <v>159</v>
      </c>
      <c r="ES14" t="s">
        <v>159</v>
      </c>
      <c r="ET14" t="s">
        <v>159</v>
      </c>
      <c r="EU14" t="s">
        <v>159</v>
      </c>
    </row>
    <row r="15" spans="2:151" hidden="1" x14ac:dyDescent="0.25">
      <c r="B15" t="str">
        <f>IF(Q15="ja",XPlan_raw[[#This Row],[EKA_kode2]],"")</f>
        <v>T340081402</v>
      </c>
      <c r="C15" t="str">
        <f>XPlan_raw[[#This Row],[eka_langtnavn]]</f>
        <v>Embedded Systems 1</v>
      </c>
      <c r="D15" t="str">
        <f>IF(XPlan_raw[[#This Row],[Interne-kode]]&lt;&gt;"(tom)",XPlan_raw[[#This Row],[Interne-kode]],"")</f>
        <v>EMB1</v>
      </c>
      <c r="E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02-05-2025</v>
      </c>
      <c r="G15" t="str">
        <f>IF(XPlan_raw[[#This Row],[Campus]]&lt;&gt;"(tom)",XPlan_raw[[#This Row],[Campus]],"")</f>
        <v>Sønderborg</v>
      </c>
      <c r="H15" t="str">
        <f>IF(OR(XPlan_raw[[#This Row],[Prøveform]]="(tom)",XPlan_raw[[#This Row],[Prøveform]]=""),"",XPlan_raw[[#This Row],[Prøveform]])</f>
        <v>Written examination</v>
      </c>
      <c r="I15" t="str">
        <f>IF(XPlan_raw[[#This Row],[Eksaminator_samlet]]&lt;&gt;"",XPlan_raw[[#This Row],[Eksaminator_samlet]],"")</f>
        <v>Alin Marian Drimus</v>
      </c>
      <c r="J15" t="str">
        <f>IF(OR(XPlan_raw[[#This Row],[Censur]]="(tom)",XPlan_raw[[#This Row],[Censur]]=""),"",XPlan_raw[[#This Row],[Censur]])</f>
        <v>Second examiner: Internal</v>
      </c>
      <c r="K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5" s="4" t="str">
        <f>IF(XPlan_raw[[#This Row],[Udbudstpe]]="3.prøveforsøg",XPlan_raw[[#This Row],[Udbudstpe]],"")</f>
        <v/>
      </c>
      <c r="M15" s="4" t="str">
        <f>IF(XPlan_raw[[#This Row],[Prøveform]]="Skriftlig prøve",XPlan_raw[[#This Row],[DATO: Start eksamen]]+21,"")</f>
        <v/>
      </c>
      <c r="N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Sdb.,BSc in Electronics Engineering - Sdb.,BSc in Engineering, Innovation and Business - Sdb.,(tom),BSc in Mechanical Engineering - Sdb.,BSc in Mechatronic Engineering - Sdb.,(tom),(tom),(tom),(tom),(tom),(tom),(tom)</v>
      </c>
      <c r="Q15" s="28" t="s">
        <v>517</v>
      </c>
      <c r="R15" s="5" t="s">
        <v>546</v>
      </c>
      <c r="S15" s="5" t="s">
        <v>547</v>
      </c>
      <c r="T15" t="s">
        <v>548</v>
      </c>
      <c r="U15" s="5" t="s">
        <v>167</v>
      </c>
      <c r="V15" t="s">
        <v>159</v>
      </c>
      <c r="W15" s="4">
        <v>45779</v>
      </c>
      <c r="Y15" s="4" t="s">
        <v>635</v>
      </c>
      <c r="Z15" s="5" t="s">
        <v>306</v>
      </c>
      <c r="AA15" t="s">
        <v>161</v>
      </c>
      <c r="AB15" s="5" t="s">
        <v>162</v>
      </c>
      <c r="AC15" s="4" t="s">
        <v>159</v>
      </c>
      <c r="AD15" s="46"/>
      <c r="AF15" t="s">
        <v>22</v>
      </c>
      <c r="AG15" s="5"/>
      <c r="AI15" s="5"/>
      <c r="AK15" s="5"/>
      <c r="AM15" s="5"/>
      <c r="BQ15" t="s">
        <v>21</v>
      </c>
      <c r="BR15" t="s">
        <v>23</v>
      </c>
      <c r="BS15" t="s">
        <v>24</v>
      </c>
      <c r="BT15" t="s">
        <v>25</v>
      </c>
      <c r="BU15" t="s">
        <v>646</v>
      </c>
      <c r="BV15" t="s">
        <v>159</v>
      </c>
      <c r="BW15" t="s">
        <v>28</v>
      </c>
      <c r="BX15" t="s">
        <v>29</v>
      </c>
      <c r="BY15" t="s">
        <v>159</v>
      </c>
      <c r="BZ15" t="s">
        <v>159</v>
      </c>
      <c r="CA15" t="s">
        <v>159</v>
      </c>
      <c r="CB15" t="s">
        <v>159</v>
      </c>
      <c r="CC15" t="s">
        <v>159</v>
      </c>
      <c r="CD15" t="s">
        <v>159</v>
      </c>
      <c r="CE15" t="s">
        <v>159</v>
      </c>
      <c r="CH15" t="s">
        <v>546</v>
      </c>
      <c r="CI15" t="s">
        <v>547</v>
      </c>
      <c r="CJ15" t="s">
        <v>548</v>
      </c>
      <c r="CK15" t="s">
        <v>167</v>
      </c>
      <c r="CL15" t="s">
        <v>159</v>
      </c>
      <c r="CM15" s="4">
        <v>45779</v>
      </c>
      <c r="CN15" s="4"/>
      <c r="CO15" s="4" t="s">
        <v>635</v>
      </c>
      <c r="CP15" t="s">
        <v>306</v>
      </c>
      <c r="CQ15" t="s">
        <v>161</v>
      </c>
      <c r="CR15" t="s">
        <v>162</v>
      </c>
      <c r="CS15" s="4" t="s">
        <v>159</v>
      </c>
      <c r="CT15" s="4"/>
      <c r="CV15" t="s">
        <v>22</v>
      </c>
      <c r="EG15" t="s">
        <v>21</v>
      </c>
      <c r="EH15" t="s">
        <v>23</v>
      </c>
      <c r="EI15" t="s">
        <v>24</v>
      </c>
      <c r="EJ15" t="s">
        <v>25</v>
      </c>
      <c r="EK15" t="s">
        <v>26</v>
      </c>
      <c r="EL15" t="s">
        <v>159</v>
      </c>
      <c r="EM15" t="s">
        <v>28</v>
      </c>
      <c r="EN15" t="s">
        <v>29</v>
      </c>
      <c r="EO15" t="s">
        <v>159</v>
      </c>
      <c r="EP15" t="s">
        <v>159</v>
      </c>
      <c r="EQ15" t="s">
        <v>159</v>
      </c>
      <c r="ER15" t="s">
        <v>159</v>
      </c>
      <c r="ES15" t="s">
        <v>159</v>
      </c>
      <c r="ET15" t="s">
        <v>159</v>
      </c>
      <c r="EU15" t="s">
        <v>159</v>
      </c>
    </row>
    <row r="16" spans="2:151" hidden="1" x14ac:dyDescent="0.25">
      <c r="B16" t="str">
        <f>IF(Q16="ja",XPlan_raw[[#This Row],[EKA_kode2]],"")</f>
        <v>T370046402</v>
      </c>
      <c r="C16" t="str">
        <f>XPlan_raw[[#This Row],[eka_langtnavn]]</f>
        <v>Electronics 1</v>
      </c>
      <c r="D16" t="str">
        <f>IF(XPlan_raw[[#This Row],[Interne-kode]]&lt;&gt;"(tom)",XPlan_raw[[#This Row],[Interne-kode]],"")</f>
        <v>ELTR1</v>
      </c>
      <c r="E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05-05-2025</v>
      </c>
      <c r="G16" t="str">
        <f>IF(XPlan_raw[[#This Row],[Campus]]&lt;&gt;"(tom)",XPlan_raw[[#This Row],[Campus]],"")</f>
        <v>Sønderborg</v>
      </c>
      <c r="H16" t="str">
        <f>IF(OR(XPlan_raw[[#This Row],[Prøveform]]="(tom)",XPlan_raw[[#This Row],[Prøveform]]=""),"",XPlan_raw[[#This Row],[Prøveform]])</f>
        <v>Written examination</v>
      </c>
      <c r="I16" t="str">
        <f>IF(XPlan_raw[[#This Row],[Eksaminator_samlet]]&lt;&gt;"",XPlan_raw[[#This Row],[Eksaminator_samlet]],"")</f>
        <v>Luciana Tavares</v>
      </c>
      <c r="J16" t="str">
        <f>IF(OR(XPlan_raw[[#This Row],[Censur]]="(tom)",XPlan_raw[[#This Row],[Censur]]=""),"",XPlan_raw[[#This Row],[Censur]])</f>
        <v/>
      </c>
      <c r="K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" s="4" t="str">
        <f>IF(XPlan_raw[[#This Row],[Udbudstpe]]="3.prøveforsøg",XPlan_raw[[#This Row],[Udbudstpe]],"")</f>
        <v/>
      </c>
      <c r="M16" s="4" t="str">
        <f>IF(XPlan_raw[[#This Row],[Prøveform]]="Skriftlig prøve",XPlan_raw[[#This Row],[DATO: Start eksamen]]+21,"")</f>
        <v/>
      </c>
      <c r="N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Sdb.,(tom),(tom),BSc in Electronics Engineering - Sdb.,(tom),(tom),(tom),(tom),(tom),(tom),(tom),(tom),(tom),(tom),(tom)</v>
      </c>
      <c r="Q16" s="28" t="s">
        <v>517</v>
      </c>
      <c r="R16" t="s">
        <v>529</v>
      </c>
      <c r="S16" t="s">
        <v>390</v>
      </c>
      <c r="T16" t="s">
        <v>530</v>
      </c>
      <c r="U16" t="s">
        <v>167</v>
      </c>
      <c r="V16" t="s">
        <v>159</v>
      </c>
      <c r="W16" s="4">
        <v>45782</v>
      </c>
      <c r="Y16" s="4" t="s">
        <v>635</v>
      </c>
      <c r="Z16" t="s">
        <v>392</v>
      </c>
      <c r="AA16" t="s">
        <v>161</v>
      </c>
      <c r="AC16" s="4" t="s">
        <v>159</v>
      </c>
      <c r="AF16" t="s">
        <v>22</v>
      </c>
      <c r="AG16" s="5"/>
      <c r="AI16" s="5"/>
      <c r="AK16" s="5"/>
      <c r="AM16" s="5"/>
      <c r="BQ16" t="s">
        <v>21</v>
      </c>
      <c r="BR16" t="s">
        <v>159</v>
      </c>
      <c r="BS16" t="s">
        <v>159</v>
      </c>
      <c r="BT16" t="s">
        <v>25</v>
      </c>
      <c r="BU16" t="s">
        <v>159</v>
      </c>
      <c r="BV16" t="s">
        <v>159</v>
      </c>
      <c r="BW16" t="s">
        <v>159</v>
      </c>
      <c r="BX16" t="s">
        <v>159</v>
      </c>
      <c r="BY16" t="s">
        <v>159</v>
      </c>
      <c r="BZ16" t="s">
        <v>159</v>
      </c>
      <c r="CA16" t="s">
        <v>159</v>
      </c>
      <c r="CB16" t="s">
        <v>159</v>
      </c>
      <c r="CC16" t="s">
        <v>159</v>
      </c>
      <c r="CD16" t="s">
        <v>159</v>
      </c>
      <c r="CE16" t="s">
        <v>159</v>
      </c>
      <c r="CH16" t="s">
        <v>549</v>
      </c>
      <c r="CI16" t="s">
        <v>550</v>
      </c>
      <c r="CJ16" t="s">
        <v>551</v>
      </c>
      <c r="CK16" t="s">
        <v>167</v>
      </c>
      <c r="CL16" t="s">
        <v>159</v>
      </c>
      <c r="CM16" s="4">
        <v>45782</v>
      </c>
      <c r="CN16" s="4"/>
      <c r="CO16" s="4" t="s">
        <v>635</v>
      </c>
      <c r="CP16" t="s">
        <v>552</v>
      </c>
      <c r="CQ16" t="s">
        <v>161</v>
      </c>
      <c r="CR16" t="s">
        <v>162</v>
      </c>
      <c r="CS16" s="4" t="s">
        <v>159</v>
      </c>
      <c r="CT16" s="4"/>
      <c r="CV16" t="s">
        <v>22</v>
      </c>
      <c r="CW16" s="29"/>
      <c r="CX16" s="36"/>
      <c r="CY16" s="29"/>
      <c r="CZ16" s="36"/>
      <c r="DA16" s="29"/>
      <c r="DB16" s="36"/>
      <c r="DC16" s="29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t="s">
        <v>159</v>
      </c>
      <c r="EH16" t="s">
        <v>159</v>
      </c>
      <c r="EI16" t="s">
        <v>159</v>
      </c>
      <c r="EJ16" t="s">
        <v>159</v>
      </c>
      <c r="EK16" t="s">
        <v>159</v>
      </c>
      <c r="EL16" t="s">
        <v>159</v>
      </c>
      <c r="EM16" t="s">
        <v>159</v>
      </c>
      <c r="EN16" t="s">
        <v>159</v>
      </c>
      <c r="EO16" t="s">
        <v>159</v>
      </c>
      <c r="EP16" t="s">
        <v>159</v>
      </c>
      <c r="EQ16" t="s">
        <v>159</v>
      </c>
      <c r="ER16" t="s">
        <v>159</v>
      </c>
      <c r="ES16" t="s">
        <v>159</v>
      </c>
      <c r="ET16" t="s">
        <v>159</v>
      </c>
      <c r="EU16" t="s">
        <v>159</v>
      </c>
    </row>
    <row r="17" spans="2:151" hidden="1" x14ac:dyDescent="0.25">
      <c r="B17" t="str">
        <f>IF(Q17="ja",XPlan_raw[[#This Row],[EKA_kode2]],"")</f>
        <v>T340064402</v>
      </c>
      <c r="C17" t="str">
        <f>XPlan_raw[[#This Row],[eka_langtnavn]]</f>
        <v>Statics and Materials</v>
      </c>
      <c r="D17" t="str">
        <f>IF(XPlan_raw[[#This Row],[Interne-kode]]&lt;&gt;"(tom)",XPlan_raw[[#This Row],[Interne-kode]],"")</f>
        <v>MECH1</v>
      </c>
      <c r="E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05-05-2025</v>
      </c>
      <c r="G17" t="str">
        <f>IF(XPlan_raw[[#This Row],[Campus]]&lt;&gt;"(tom)",XPlan_raw[[#This Row],[Campus]],"")</f>
        <v>Sønderborg</v>
      </c>
      <c r="H17" t="str">
        <f>IF(OR(XPlan_raw[[#This Row],[Prøveform]]="(tom)",XPlan_raw[[#This Row],[Prøveform]]=""),"",XPlan_raw[[#This Row],[Prøveform]])</f>
        <v>Written examination</v>
      </c>
      <c r="I17" t="str">
        <f>IF(XPlan_raw[[#This Row],[Eksaminator_samlet]]&lt;&gt;"",XPlan_raw[[#This Row],[Eksaminator_samlet]],"")</f>
        <v>Morten Madsen, Vincent Le Corre</v>
      </c>
      <c r="J17" t="str">
        <f>IF(OR(XPlan_raw[[#This Row],[Censur]]="(tom)",XPlan_raw[[#This Row],[Censur]]=""),"",XPlan_raw[[#This Row],[Censur]])</f>
        <v>Second examiner: Internal</v>
      </c>
      <c r="K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" s="4" t="str">
        <f>IF(XPlan_raw[[#This Row],[Udbudstpe]]="3.prøveforsøg",XPlan_raw[[#This Row],[Udbudstpe]],"")</f>
        <v/>
      </c>
      <c r="M17" s="4" t="str">
        <f>IF(XPlan_raw[[#This Row],[Prøveform]]="Skriftlig prøve",XPlan_raw[[#This Row],[DATO: Start eksamen]]+21,"")</f>
        <v/>
      </c>
      <c r="N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Sdb.,(tom),BSc in Engineering, Innovation and Business - Sdb.,(tom),BSc in Mechanical Engineering - Sdb.,BSc in Mechatronic Engineering - Sdb.,(tom),(tom),(tom),(tom),(tom),(tom),(tom)</v>
      </c>
      <c r="Q17" s="28" t="s">
        <v>517</v>
      </c>
      <c r="R17" s="5" t="s">
        <v>549</v>
      </c>
      <c r="S17" s="5" t="s">
        <v>550</v>
      </c>
      <c r="T17" t="s">
        <v>551</v>
      </c>
      <c r="U17" s="5" t="s">
        <v>167</v>
      </c>
      <c r="V17" t="s">
        <v>159</v>
      </c>
      <c r="W17" s="46">
        <v>45782</v>
      </c>
      <c r="Y17" s="4" t="s">
        <v>635</v>
      </c>
      <c r="Z17" s="5" t="s">
        <v>552</v>
      </c>
      <c r="AA17" t="s">
        <v>161</v>
      </c>
      <c r="AB17" s="5" t="s">
        <v>162</v>
      </c>
      <c r="AC17" s="4" t="s">
        <v>159</v>
      </c>
      <c r="AD17" s="46"/>
      <c r="AF17" t="s">
        <v>22</v>
      </c>
      <c r="AG17" s="5"/>
      <c r="AI17" s="5"/>
      <c r="AK17" s="5"/>
      <c r="AM17" s="5"/>
      <c r="BQ17" t="s">
        <v>159</v>
      </c>
      <c r="BR17" t="s">
        <v>23</v>
      </c>
      <c r="BS17" t="s">
        <v>24</v>
      </c>
      <c r="BT17" t="s">
        <v>159</v>
      </c>
      <c r="BU17" t="s">
        <v>646</v>
      </c>
      <c r="BV17" t="s">
        <v>159</v>
      </c>
      <c r="BW17" t="s">
        <v>28</v>
      </c>
      <c r="BX17" t="s">
        <v>29</v>
      </c>
      <c r="BY17" t="s">
        <v>159</v>
      </c>
      <c r="BZ17" t="s">
        <v>159</v>
      </c>
      <c r="CA17" t="s">
        <v>159</v>
      </c>
      <c r="CB17" t="s">
        <v>159</v>
      </c>
      <c r="CC17" t="s">
        <v>159</v>
      </c>
      <c r="CD17" t="s">
        <v>159</v>
      </c>
      <c r="CE17" t="s">
        <v>159</v>
      </c>
      <c r="CH17" t="s">
        <v>529</v>
      </c>
      <c r="CI17" t="s">
        <v>390</v>
      </c>
      <c r="CJ17" t="s">
        <v>530</v>
      </c>
      <c r="CK17" t="s">
        <v>167</v>
      </c>
      <c r="CL17" t="s">
        <v>159</v>
      </c>
      <c r="CM17" s="4">
        <v>45782</v>
      </c>
      <c r="CN17" s="4"/>
      <c r="CO17" s="4" t="s">
        <v>635</v>
      </c>
      <c r="CP17" t="s">
        <v>392</v>
      </c>
      <c r="CQ17" t="s">
        <v>161</v>
      </c>
      <c r="CS17" s="4" t="s">
        <v>159</v>
      </c>
      <c r="CT17" s="4"/>
      <c r="CV17" t="s">
        <v>22</v>
      </c>
      <c r="CW17" s="29"/>
      <c r="CX17" s="36"/>
      <c r="CY17" s="29"/>
      <c r="CZ17" s="36"/>
      <c r="DA17" s="29"/>
      <c r="DB17" s="36"/>
      <c r="DC17" s="29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t="s">
        <v>21</v>
      </c>
      <c r="EH17" t="s">
        <v>159</v>
      </c>
      <c r="EI17" t="s">
        <v>159</v>
      </c>
      <c r="EJ17" t="s">
        <v>25</v>
      </c>
      <c r="EK17" t="s">
        <v>159</v>
      </c>
      <c r="EL17" t="s">
        <v>159</v>
      </c>
      <c r="EM17" t="s">
        <v>159</v>
      </c>
      <c r="EN17" t="s">
        <v>159</v>
      </c>
      <c r="EO17" t="s">
        <v>159</v>
      </c>
      <c r="EP17" t="s">
        <v>159</v>
      </c>
      <c r="EQ17" t="s">
        <v>159</v>
      </c>
      <c r="ER17" t="s">
        <v>159</v>
      </c>
      <c r="ES17" t="s">
        <v>159</v>
      </c>
      <c r="ET17" t="s">
        <v>159</v>
      </c>
      <c r="EU17" t="s">
        <v>159</v>
      </c>
    </row>
    <row r="18" spans="2:151" hidden="1" x14ac:dyDescent="0.25">
      <c r="B18" t="str">
        <f>IF(Q18="ja",XPlan_raw[[#This Row],[EKA_kode2]],"")</f>
        <v>T300002412</v>
      </c>
      <c r="C18" t="str">
        <f>XPlan_raw[[#This Row],[eka_langtnavn]]</f>
        <v>Semesterproject 1</v>
      </c>
      <c r="D18" t="str">
        <f>IF(XPlan_raw[[#This Row],[Interne-kode]]&lt;&gt;"(tom)",XPlan_raw[[#This Row],[Interne-kode]],"")</f>
        <v>EIB-SPRO</v>
      </c>
      <c r="E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8" t="str">
        <f>IF(XPlan_raw[[#This Row],[Campus]]&lt;&gt;"(tom)",XPlan_raw[[#This Row],[Campus]],"")</f>
        <v>Sønderborg</v>
      </c>
      <c r="H18" t="str">
        <f>IF(OR(XPlan_raw[[#This Row],[Prøveform]]="(tom)",XPlan_raw[[#This Row],[Prøveform]]=""),"",XPlan_raw[[#This Row],[Prøveform]])</f>
        <v>Hand-In</v>
      </c>
      <c r="I18" t="str">
        <f>IF(XPlan_raw[[#This Row],[Eksaminator_samlet]]&lt;&gt;"",XPlan_raw[[#This Row],[Eksaminator_samlet]],"")</f>
        <v>Ken Holm Thomsen</v>
      </c>
      <c r="J18" t="str">
        <f>IF(OR(XPlan_raw[[#This Row],[Censur]]="(tom)",XPlan_raw[[#This Row],[Censur]]=""),"",XPlan_raw[[#This Row],[Censur]])</f>
        <v>Second examiner: None</v>
      </c>
      <c r="K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" s="4" t="str">
        <f>IF(XPlan_raw[[#This Row],[Udbudstpe]]="3.prøveforsøg",XPlan_raw[[#This Row],[Udbudstpe]],"")</f>
        <v/>
      </c>
      <c r="M18" s="4" t="str">
        <f>IF(XPlan_raw[[#This Row],[Prøveform]]="Skriftlig prøve",XPlan_raw[[#This Row],[DATO: Start eksamen]]+21,"")</f>
        <v/>
      </c>
      <c r="N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8" s="28" t="s">
        <v>517</v>
      </c>
      <c r="R18" t="s">
        <v>190</v>
      </c>
      <c r="S18" t="s">
        <v>191</v>
      </c>
      <c r="T18" t="s">
        <v>192</v>
      </c>
      <c r="U18" t="s">
        <v>167</v>
      </c>
      <c r="V18" t="s">
        <v>159</v>
      </c>
      <c r="W18" s="4">
        <v>45783</v>
      </c>
      <c r="Y18" s="4" t="s">
        <v>635</v>
      </c>
      <c r="Z18" t="s">
        <v>193</v>
      </c>
      <c r="AA18" t="s">
        <v>639</v>
      </c>
      <c r="AB18" t="s">
        <v>169</v>
      </c>
      <c r="AC18" s="4" t="s">
        <v>159</v>
      </c>
      <c r="AE18" t="s">
        <v>163</v>
      </c>
      <c r="AF18" t="s">
        <v>22</v>
      </c>
      <c r="AG18" s="5"/>
      <c r="AI18" s="5"/>
      <c r="AK18" s="5"/>
      <c r="AM18" s="5"/>
      <c r="BQ18" t="s">
        <v>159</v>
      </c>
      <c r="BR18" t="s">
        <v>159</v>
      </c>
      <c r="BS18" t="s">
        <v>159</v>
      </c>
      <c r="BT18" t="s">
        <v>159</v>
      </c>
      <c r="BU18" t="s">
        <v>646</v>
      </c>
      <c r="BV18" t="s">
        <v>159</v>
      </c>
      <c r="BW18" t="s">
        <v>159</v>
      </c>
      <c r="BX18" t="s">
        <v>159</v>
      </c>
      <c r="BY18" t="s">
        <v>159</v>
      </c>
      <c r="BZ18" t="s">
        <v>159</v>
      </c>
      <c r="CA18" t="s">
        <v>159</v>
      </c>
      <c r="CB18" t="s">
        <v>159</v>
      </c>
      <c r="CC18" t="s">
        <v>159</v>
      </c>
      <c r="CD18" t="s">
        <v>159</v>
      </c>
      <c r="CE18" t="s">
        <v>159</v>
      </c>
      <c r="CH18" t="s">
        <v>190</v>
      </c>
      <c r="CI18" t="s">
        <v>191</v>
      </c>
      <c r="CJ18" t="s">
        <v>192</v>
      </c>
      <c r="CK18" t="s">
        <v>167</v>
      </c>
      <c r="CL18" t="s">
        <v>159</v>
      </c>
      <c r="CM18" s="4">
        <v>45783</v>
      </c>
      <c r="CN18" s="4"/>
      <c r="CO18" s="4" t="s">
        <v>635</v>
      </c>
      <c r="CP18" t="s">
        <v>193</v>
      </c>
      <c r="CQ18" t="s">
        <v>639</v>
      </c>
      <c r="CR18" t="s">
        <v>169</v>
      </c>
      <c r="CS18" s="4" t="s">
        <v>159</v>
      </c>
      <c r="CT18" s="4"/>
      <c r="CU18" t="s">
        <v>163</v>
      </c>
      <c r="CV18" t="s">
        <v>22</v>
      </c>
      <c r="CW18" s="29"/>
      <c r="CX18" s="36"/>
      <c r="CY18" s="29"/>
      <c r="CZ18" s="36"/>
      <c r="DA18" s="29"/>
      <c r="DB18" s="36"/>
      <c r="DC18" s="29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t="s">
        <v>159</v>
      </c>
      <c r="EH18" t="s">
        <v>159</v>
      </c>
      <c r="EI18" t="s">
        <v>159</v>
      </c>
      <c r="EJ18" t="s">
        <v>159</v>
      </c>
      <c r="EK18" t="s">
        <v>26</v>
      </c>
      <c r="EL18" t="s">
        <v>159</v>
      </c>
      <c r="EM18" t="s">
        <v>159</v>
      </c>
      <c r="EN18" t="s">
        <v>159</v>
      </c>
      <c r="EO18" t="s">
        <v>159</v>
      </c>
      <c r="EP18" t="s">
        <v>159</v>
      </c>
      <c r="EQ18" t="s">
        <v>159</v>
      </c>
      <c r="ER18" t="s">
        <v>159</v>
      </c>
      <c r="ES18" t="s">
        <v>159</v>
      </c>
      <c r="ET18" t="s">
        <v>159</v>
      </c>
      <c r="EU18" t="s">
        <v>159</v>
      </c>
    </row>
    <row r="19" spans="2:151" x14ac:dyDescent="0.25">
      <c r="B19" t="str">
        <f>IF(Q19="ja",XPlan_raw[[#This Row],[EKA_kode2]],"")</f>
        <v>T630002402</v>
      </c>
      <c r="C19" t="str">
        <f>XPlan_raw[[#This Row],[eka_langtnavn]]</f>
        <v>Semester Project: Development of Software programs</v>
      </c>
      <c r="D19" t="str">
        <f>IF(XPlan_raw[[#This Row],[Interne-kode]]&lt;&gt;"(tom)",XPlan_raw[[#This Row],[Interne-kode]],"")</f>
        <v>SI1S-PRO</v>
      </c>
      <c r="E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9" t="str">
        <f>IF(XPlan_raw[[#This Row],[Campus]]&lt;&gt;"(tom)",XPlan_raw[[#This Row],[Campus]],"")</f>
        <v>Sønderborg</v>
      </c>
      <c r="H19" t="str">
        <f>IF(OR(XPlan_raw[[#This Row],[Prøveform]]="(tom)",XPlan_raw[[#This Row],[Prøveform]]=""),"",XPlan_raw[[#This Row],[Prøveform]])</f>
        <v>Hand-In</v>
      </c>
      <c r="I19" t="str">
        <f>IF(XPlan_raw[[#This Row],[Eksaminator_samlet]]&lt;&gt;"",XPlan_raw[[#This Row],[Eksaminator_samlet]],"")</f>
        <v>Gaurav Choudhary, Gourinath Banda, Mubashrah Saddiqa</v>
      </c>
      <c r="J19" t="str">
        <f>IF(OR(XPlan_raw[[#This Row],[Censur]]="(tom)",XPlan_raw[[#This Row],[Censur]]=""),"",XPlan_raw[[#This Row],[Censur]])</f>
        <v/>
      </c>
      <c r="K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" s="4" t="str">
        <f>IF(XPlan_raw[[#This Row],[Udbudstpe]]="3.prøveforsøg",XPlan_raw[[#This Row],[Udbudstpe]],"")</f>
        <v/>
      </c>
      <c r="M19" s="4" t="str">
        <f>IF(XPlan_raw[[#This Row],[Prøveform]]="Skriftlig prøve",XPlan_raw[[#This Row],[DATO: Start eksamen]]+21,"")</f>
        <v/>
      </c>
      <c r="N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9" s="28" t="s">
        <v>517</v>
      </c>
      <c r="R19" t="s">
        <v>645</v>
      </c>
      <c r="S19" t="s">
        <v>664</v>
      </c>
      <c r="T19" t="s">
        <v>196</v>
      </c>
      <c r="U19" t="s">
        <v>167</v>
      </c>
      <c r="V19" t="s">
        <v>159</v>
      </c>
      <c r="W19" s="4">
        <v>45783</v>
      </c>
      <c r="Y19" s="4" t="s">
        <v>635</v>
      </c>
      <c r="Z19" t="s">
        <v>197</v>
      </c>
      <c r="AA19" t="s">
        <v>639</v>
      </c>
      <c r="AC19" s="4" t="s">
        <v>159</v>
      </c>
      <c r="AF19" t="s">
        <v>22</v>
      </c>
      <c r="AG19" s="5"/>
      <c r="AI19" s="5"/>
      <c r="AK19" s="5"/>
      <c r="AM19" s="5"/>
      <c r="BQ19" t="s">
        <v>159</v>
      </c>
      <c r="BR19" t="s">
        <v>159</v>
      </c>
      <c r="BS19" t="s">
        <v>159</v>
      </c>
      <c r="BT19" t="s">
        <v>159</v>
      </c>
      <c r="BU19" t="s">
        <v>159</v>
      </c>
      <c r="BV19" t="s">
        <v>27</v>
      </c>
      <c r="BW19" t="s">
        <v>159</v>
      </c>
      <c r="BX19" t="s">
        <v>159</v>
      </c>
      <c r="BY19" t="s">
        <v>159</v>
      </c>
      <c r="BZ19" t="s">
        <v>159</v>
      </c>
      <c r="CA19" t="s">
        <v>159</v>
      </c>
      <c r="CB19" t="s">
        <v>159</v>
      </c>
      <c r="CC19" t="s">
        <v>159</v>
      </c>
      <c r="CD19" t="s">
        <v>159</v>
      </c>
      <c r="CE19" t="s">
        <v>159</v>
      </c>
      <c r="CH19" s="29" t="s">
        <v>194</v>
      </c>
      <c r="CI19" s="29" t="s">
        <v>195</v>
      </c>
      <c r="CJ19" s="36" t="s">
        <v>196</v>
      </c>
      <c r="CK19" s="29" t="s">
        <v>167</v>
      </c>
      <c r="CL19" s="36" t="s">
        <v>159</v>
      </c>
      <c r="CM19" s="4">
        <v>45783</v>
      </c>
      <c r="CN19" s="41"/>
      <c r="CO19" s="41" t="s">
        <v>635</v>
      </c>
      <c r="CP19" s="29" t="s">
        <v>197</v>
      </c>
      <c r="CQ19" s="36" t="s">
        <v>639</v>
      </c>
      <c r="CR19" s="29"/>
      <c r="CS19" s="41" t="s">
        <v>159</v>
      </c>
      <c r="CT19" s="40"/>
      <c r="CU19" s="36"/>
      <c r="CV19" t="s">
        <v>22</v>
      </c>
      <c r="CW19" s="29"/>
      <c r="CX19" s="36"/>
      <c r="CY19" s="29"/>
      <c r="CZ19" s="36"/>
      <c r="DA19" s="29"/>
      <c r="DB19" s="36"/>
      <c r="DC19" s="29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 t="s">
        <v>159</v>
      </c>
      <c r="EH19" s="36" t="s">
        <v>159</v>
      </c>
      <c r="EI19" s="36" t="s">
        <v>159</v>
      </c>
      <c r="EJ19" s="36" t="s">
        <v>159</v>
      </c>
      <c r="EK19" s="36" t="s">
        <v>159</v>
      </c>
      <c r="EL19" s="36" t="s">
        <v>27</v>
      </c>
      <c r="EM19" s="36" t="s">
        <v>159</v>
      </c>
      <c r="EN19" s="36" t="s">
        <v>159</v>
      </c>
      <c r="EO19" s="36" t="s">
        <v>159</v>
      </c>
      <c r="EP19" s="36" t="s">
        <v>159</v>
      </c>
      <c r="EQ19" s="36" t="s">
        <v>159</v>
      </c>
      <c r="ER19" s="36" t="s">
        <v>159</v>
      </c>
      <c r="ES19" s="36" t="s">
        <v>159</v>
      </c>
      <c r="ET19" s="36" t="s">
        <v>159</v>
      </c>
      <c r="EU19" s="36" t="s">
        <v>159</v>
      </c>
    </row>
    <row r="20" spans="2:151" hidden="1" x14ac:dyDescent="0.25">
      <c r="B20" t="str">
        <f>IF(Q20="ja",XPlan_raw[[#This Row],[EKA_kode2]],"")</f>
        <v>T630000402</v>
      </c>
      <c r="C20" t="str">
        <f>XPlan_raw[[#This Row],[eka_langtnavn]]</f>
        <v>Computer Systems</v>
      </c>
      <c r="D20" t="str">
        <f>IF(XPlan_raw[[#This Row],[Interne-kode]]&lt;&gt;"(tom)",XPlan_raw[[#This Row],[Interne-kode]],"")</f>
        <v>SE1S-COS</v>
      </c>
      <c r="E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07-05-2025</v>
      </c>
      <c r="G20" t="str">
        <f>IF(XPlan_raw[[#This Row],[Campus]]&lt;&gt;"(tom)",XPlan_raw[[#This Row],[Campus]],"")</f>
        <v>Sønderborg</v>
      </c>
      <c r="H20" t="str">
        <f>IF(OR(XPlan_raw[[#This Row],[Prøveform]]="(tom)",XPlan_raw[[#This Row],[Prøveform]]=""),"",XPlan_raw[[#This Row],[Prøveform]])</f>
        <v>Written examination</v>
      </c>
      <c r="I20" t="str">
        <f>IF(XPlan_raw[[#This Row],[Eksaminator_samlet]]&lt;&gt;"",XPlan_raw[[#This Row],[Eksaminator_samlet]],"")</f>
        <v>Krzysztof Sierszecki</v>
      </c>
      <c r="J20" t="str">
        <f>IF(OR(XPlan_raw[[#This Row],[Censur]]="(tom)",XPlan_raw[[#This Row],[Censur]]=""),"",XPlan_raw[[#This Row],[Censur]])</f>
        <v>Second examiner: None</v>
      </c>
      <c r="K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" s="4" t="str">
        <f>IF(XPlan_raw[[#This Row],[Udbudstpe]]="3.prøveforsøg",XPlan_raw[[#This Row],[Udbudstpe]],"")</f>
        <v/>
      </c>
      <c r="M20" s="4" t="str">
        <f>IF(XPlan_raw[[#This Row],[Prøveform]]="Skriftlig prøve",XPlan_raw[[#This Row],[DATO: Start eksamen]]+21,"")</f>
        <v/>
      </c>
      <c r="N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20" s="28" t="s">
        <v>517</v>
      </c>
      <c r="R20" t="s">
        <v>164</v>
      </c>
      <c r="S20" t="s">
        <v>165</v>
      </c>
      <c r="T20" t="s">
        <v>166</v>
      </c>
      <c r="U20" t="s">
        <v>167</v>
      </c>
      <c r="V20" t="s">
        <v>159</v>
      </c>
      <c r="W20" s="4">
        <v>45784</v>
      </c>
      <c r="Y20" s="4" t="s">
        <v>635</v>
      </c>
      <c r="Z20" t="s">
        <v>168</v>
      </c>
      <c r="AA20" t="s">
        <v>161</v>
      </c>
      <c r="AB20" t="s">
        <v>169</v>
      </c>
      <c r="AC20" s="4" t="s">
        <v>159</v>
      </c>
      <c r="AF20" t="s">
        <v>22</v>
      </c>
      <c r="AG20" s="5"/>
      <c r="AI20" s="5"/>
      <c r="AK20" s="5"/>
      <c r="AM20" s="5"/>
      <c r="BQ20" t="s">
        <v>159</v>
      </c>
      <c r="BR20" t="s">
        <v>159</v>
      </c>
      <c r="BS20" t="s">
        <v>159</v>
      </c>
      <c r="BT20" t="s">
        <v>159</v>
      </c>
      <c r="BU20" t="s">
        <v>159</v>
      </c>
      <c r="BV20" t="s">
        <v>27</v>
      </c>
      <c r="BW20" t="s">
        <v>159</v>
      </c>
      <c r="BX20" t="s">
        <v>159</v>
      </c>
      <c r="BY20" t="s">
        <v>159</v>
      </c>
      <c r="BZ20" t="s">
        <v>159</v>
      </c>
      <c r="CA20" t="s">
        <v>159</v>
      </c>
      <c r="CB20" t="s">
        <v>159</v>
      </c>
      <c r="CC20" t="s">
        <v>159</v>
      </c>
      <c r="CD20" t="s">
        <v>159</v>
      </c>
      <c r="CE20" t="s">
        <v>159</v>
      </c>
      <c r="CH20" s="29" t="s">
        <v>559</v>
      </c>
      <c r="CI20" s="29" t="s">
        <v>560</v>
      </c>
      <c r="CJ20" s="36" t="s">
        <v>561</v>
      </c>
      <c r="CK20" s="29" t="s">
        <v>167</v>
      </c>
      <c r="CL20" s="36" t="s">
        <v>159</v>
      </c>
      <c r="CM20" s="4">
        <v>45784</v>
      </c>
      <c r="CN20" s="41"/>
      <c r="CO20" s="41" t="s">
        <v>635</v>
      </c>
      <c r="CP20" s="29" t="s">
        <v>289</v>
      </c>
      <c r="CQ20" s="36" t="s">
        <v>161</v>
      </c>
      <c r="CR20" s="29"/>
      <c r="CS20" s="41" t="s">
        <v>159</v>
      </c>
      <c r="CT20" s="40"/>
      <c r="CU20" s="36"/>
      <c r="CV20" t="s">
        <v>22</v>
      </c>
      <c r="CW20" s="29"/>
      <c r="CX20" s="36"/>
      <c r="CY20" s="29"/>
      <c r="CZ20" s="36"/>
      <c r="DA20" s="29"/>
      <c r="DB20" s="36"/>
      <c r="DC20" s="29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 t="s">
        <v>159</v>
      </c>
      <c r="EH20" s="36" t="s">
        <v>23</v>
      </c>
      <c r="EI20" s="36" t="s">
        <v>24</v>
      </c>
      <c r="EJ20" s="36" t="s">
        <v>159</v>
      </c>
      <c r="EK20" s="36" t="s">
        <v>26</v>
      </c>
      <c r="EL20" s="36" t="s">
        <v>159</v>
      </c>
      <c r="EM20" s="36" t="s">
        <v>28</v>
      </c>
      <c r="EN20" s="36" t="s">
        <v>29</v>
      </c>
      <c r="EO20" s="36" t="s">
        <v>159</v>
      </c>
      <c r="EP20" s="36" t="s">
        <v>159</v>
      </c>
      <c r="EQ20" s="36" t="s">
        <v>159</v>
      </c>
      <c r="ER20" s="36" t="s">
        <v>159</v>
      </c>
      <c r="ES20" s="36" t="s">
        <v>159</v>
      </c>
      <c r="ET20" s="36" t="s">
        <v>159</v>
      </c>
      <c r="EU20" s="36" t="s">
        <v>159</v>
      </c>
    </row>
    <row r="21" spans="2:151" hidden="1" x14ac:dyDescent="0.25">
      <c r="B21" t="str">
        <f>IF(Q21="ja",XPlan_raw[[#This Row],[EKA_kode2]],"")</f>
        <v>T340077402</v>
      </c>
      <c r="C21" t="str">
        <f>XPlan_raw[[#This Row],[eka_langtnavn]]</f>
        <v>Mechanical Design</v>
      </c>
      <c r="D21" t="str">
        <f>IF(XPlan_raw[[#This Row],[Interne-kode]]&lt;&gt;"(tom)",XPlan_raw[[#This Row],[Interne-kode]],"")</f>
        <v>DES</v>
      </c>
      <c r="E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07-05-2025</v>
      </c>
      <c r="G21" t="str">
        <f>IF(XPlan_raw[[#This Row],[Campus]]&lt;&gt;"(tom)",XPlan_raw[[#This Row],[Campus]],"")</f>
        <v>Sønderborg</v>
      </c>
      <c r="H21" t="str">
        <f>IF(OR(XPlan_raw[[#This Row],[Prøveform]]="(tom)",XPlan_raw[[#This Row],[Prøveform]]=""),"",XPlan_raw[[#This Row],[Prøveform]])</f>
        <v>Written examination</v>
      </c>
      <c r="I21" t="str">
        <f>IF(XPlan_raw[[#This Row],[Eksaminator_samlet]]&lt;&gt;"",XPlan_raw[[#This Row],[Eksaminator_samlet]],"")</f>
        <v>Andrei-Alexandru Popa</v>
      </c>
      <c r="J21" t="str">
        <f>IF(OR(XPlan_raw[[#This Row],[Censur]]="(tom)",XPlan_raw[[#This Row],[Censur]]=""),"",XPlan_raw[[#This Row],[Censur]])</f>
        <v/>
      </c>
      <c r="K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" s="4" t="str">
        <f>IF(XPlan_raw[[#This Row],[Udbudstpe]]="3.prøveforsøg",XPlan_raw[[#This Row],[Udbudstpe]],"")</f>
        <v/>
      </c>
      <c r="M21" s="4" t="str">
        <f>IF(XPlan_raw[[#This Row],[Prøveform]]="Skriftlig prøve",XPlan_raw[[#This Row],[DATO: Start eksamen]]+21,"")</f>
        <v/>
      </c>
      <c r="N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Sdb.,(tom),BSc in Engineering, Innovation and Business - Sdb.,(tom),BSc in Mechanical Engineering - Sdb.,BSc in Mechatronic Engineering - Sdb.,(tom),(tom),(tom),(tom),(tom),(tom),(tom)</v>
      </c>
      <c r="Q21" s="28" t="s">
        <v>517</v>
      </c>
      <c r="R21" t="s">
        <v>559</v>
      </c>
      <c r="S21" t="s">
        <v>560</v>
      </c>
      <c r="T21" t="s">
        <v>561</v>
      </c>
      <c r="U21" t="s">
        <v>167</v>
      </c>
      <c r="V21" t="s">
        <v>159</v>
      </c>
      <c r="W21" s="4">
        <v>45784</v>
      </c>
      <c r="Y21" s="4" t="s">
        <v>635</v>
      </c>
      <c r="Z21" t="s">
        <v>289</v>
      </c>
      <c r="AA21" t="s">
        <v>161</v>
      </c>
      <c r="AC21" s="4" t="s">
        <v>159</v>
      </c>
      <c r="AF21" t="s">
        <v>22</v>
      </c>
      <c r="BQ21" t="s">
        <v>159</v>
      </c>
      <c r="BR21" t="s">
        <v>23</v>
      </c>
      <c r="BS21" t="s">
        <v>24</v>
      </c>
      <c r="BT21" t="s">
        <v>159</v>
      </c>
      <c r="BU21" t="s">
        <v>646</v>
      </c>
      <c r="BV21" t="s">
        <v>159</v>
      </c>
      <c r="BW21" t="s">
        <v>28</v>
      </c>
      <c r="BX21" t="s">
        <v>29</v>
      </c>
      <c r="BY21" t="s">
        <v>159</v>
      </c>
      <c r="BZ21" t="s">
        <v>159</v>
      </c>
      <c r="CA21" t="s">
        <v>159</v>
      </c>
      <c r="CB21" t="s">
        <v>159</v>
      </c>
      <c r="CC21" t="s">
        <v>159</v>
      </c>
      <c r="CD21" t="s">
        <v>159</v>
      </c>
      <c r="CE21" t="s">
        <v>159</v>
      </c>
      <c r="CH21" s="29" t="s">
        <v>568</v>
      </c>
      <c r="CI21" s="29" t="s">
        <v>569</v>
      </c>
      <c r="CJ21" s="36" t="s">
        <v>570</v>
      </c>
      <c r="CK21" s="29" t="s">
        <v>167</v>
      </c>
      <c r="CL21" s="36" t="s">
        <v>159</v>
      </c>
      <c r="CM21" s="4">
        <v>45784</v>
      </c>
      <c r="CN21" s="41"/>
      <c r="CO21" s="41" t="s">
        <v>635</v>
      </c>
      <c r="CP21" s="29" t="s">
        <v>571</v>
      </c>
      <c r="CQ21" s="36" t="s">
        <v>188</v>
      </c>
      <c r="CR21" s="29" t="s">
        <v>162</v>
      </c>
      <c r="CS21" s="41" t="s">
        <v>159</v>
      </c>
      <c r="CT21" s="40"/>
      <c r="CU21" s="36"/>
      <c r="CV21" t="s">
        <v>22</v>
      </c>
      <c r="CW21" s="29"/>
      <c r="CX21" s="36"/>
      <c r="CY21" s="29"/>
      <c r="CZ21" s="36"/>
      <c r="DA21" s="29"/>
      <c r="DB21" s="36"/>
      <c r="DC21" s="29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 t="s">
        <v>21</v>
      </c>
      <c r="EH21" s="36" t="s">
        <v>159</v>
      </c>
      <c r="EI21" s="36" t="s">
        <v>159</v>
      </c>
      <c r="EJ21" s="36" t="s">
        <v>25</v>
      </c>
      <c r="EK21" s="36" t="s">
        <v>159</v>
      </c>
      <c r="EL21" s="36" t="s">
        <v>159</v>
      </c>
      <c r="EM21" s="36" t="s">
        <v>159</v>
      </c>
      <c r="EN21" s="36" t="s">
        <v>159</v>
      </c>
      <c r="EO21" s="36" t="s">
        <v>159</v>
      </c>
      <c r="EP21" s="36" t="s">
        <v>159</v>
      </c>
      <c r="EQ21" s="36" t="s">
        <v>159</v>
      </c>
      <c r="ER21" s="36" t="s">
        <v>159</v>
      </c>
      <c r="ES21" s="36" t="s">
        <v>159</v>
      </c>
      <c r="ET21" s="36" t="s">
        <v>159</v>
      </c>
      <c r="EU21" s="36" t="s">
        <v>159</v>
      </c>
    </row>
    <row r="22" spans="2:151" hidden="1" x14ac:dyDescent="0.25">
      <c r="B22" t="str">
        <f>IF(Q22="ja",XPlan_raw[[#This Row],[EKA_kode2]],"")</f>
        <v>T370043402</v>
      </c>
      <c r="C22" t="str">
        <f>XPlan_raw[[#This Row],[eka_langtnavn]]</f>
        <v>Physics</v>
      </c>
      <c r="D22" t="str">
        <f>IF(XPlan_raw[[#This Row],[Interne-kode]]&lt;&gt;"(tom)",XPlan_raw[[#This Row],[Interne-kode]],"")</f>
        <v>EE-ENPHYS</v>
      </c>
      <c r="E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07-05-2025</v>
      </c>
      <c r="G22" t="str">
        <f>IF(XPlan_raw[[#This Row],[Campus]]&lt;&gt;"(tom)",XPlan_raw[[#This Row],[Campus]],"")</f>
        <v>Sønderborg</v>
      </c>
      <c r="H22" t="str">
        <f>IF(OR(XPlan_raw[[#This Row],[Prøveform]]="(tom)",XPlan_raw[[#This Row],[Prøveform]]=""),"",XPlan_raw[[#This Row],[Prøveform]])</f>
        <v>Oral examination</v>
      </c>
      <c r="I22" t="str">
        <f>IF(XPlan_raw[[#This Row],[Eksaminator_samlet]]&lt;&gt;"",XPlan_raw[[#This Row],[Eksaminator_samlet]],"")</f>
        <v>William Greenbank</v>
      </c>
      <c r="J22" t="str">
        <f>IF(OR(XPlan_raw[[#This Row],[Censur]]="(tom)",XPlan_raw[[#This Row],[Censur]]=""),"",XPlan_raw[[#This Row],[Censur]])</f>
        <v>Second examiner: Internal</v>
      </c>
      <c r="K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" s="4" t="str">
        <f>IF(XPlan_raw[[#This Row],[Udbudstpe]]="3.prøveforsøg",XPlan_raw[[#This Row],[Udbudstpe]],"")</f>
        <v/>
      </c>
      <c r="M22" s="4" t="str">
        <f>IF(XPlan_raw[[#This Row],[Prøveform]]="Skriftlig prøve",XPlan_raw[[#This Row],[DATO: Start eksamen]]+21,"")</f>
        <v/>
      </c>
      <c r="N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Sdb.,(tom),(tom),BSc in Electronics Engineering - Sdb.,(tom),(tom),(tom),(tom),(tom),(tom),(tom),(tom),(tom),(tom),(tom)</v>
      </c>
      <c r="Q22" s="28" t="s">
        <v>517</v>
      </c>
      <c r="R22" t="s">
        <v>568</v>
      </c>
      <c r="S22" t="s">
        <v>569</v>
      </c>
      <c r="T22" t="s">
        <v>570</v>
      </c>
      <c r="U22" t="s">
        <v>167</v>
      </c>
      <c r="V22" t="s">
        <v>159</v>
      </c>
      <c r="W22" s="4">
        <v>45784</v>
      </c>
      <c r="Y22" s="4" t="s">
        <v>635</v>
      </c>
      <c r="Z22" t="s">
        <v>571</v>
      </c>
      <c r="AA22" t="s">
        <v>188</v>
      </c>
      <c r="AB22" t="s">
        <v>162</v>
      </c>
      <c r="AC22" s="4" t="s">
        <v>159</v>
      </c>
      <c r="AF22" t="s">
        <v>22</v>
      </c>
      <c r="AG22" s="5"/>
      <c r="AI22" s="5"/>
      <c r="AK22" s="5"/>
      <c r="AM22" s="5"/>
      <c r="BQ22" t="s">
        <v>21</v>
      </c>
      <c r="BR22" t="s">
        <v>159</v>
      </c>
      <c r="BS22" t="s">
        <v>159</v>
      </c>
      <c r="BT22" t="s">
        <v>25</v>
      </c>
      <c r="BU22" t="s">
        <v>159</v>
      </c>
      <c r="BV22" t="s">
        <v>159</v>
      </c>
      <c r="BW22" t="s">
        <v>159</v>
      </c>
      <c r="BX22" t="s">
        <v>159</v>
      </c>
      <c r="BY22" t="s">
        <v>159</v>
      </c>
      <c r="BZ22" t="s">
        <v>159</v>
      </c>
      <c r="CA22" t="s">
        <v>159</v>
      </c>
      <c r="CB22" t="s">
        <v>159</v>
      </c>
      <c r="CC22" t="s">
        <v>159</v>
      </c>
      <c r="CD22" t="s">
        <v>159</v>
      </c>
      <c r="CE22" t="s">
        <v>159</v>
      </c>
      <c r="CH22" t="s">
        <v>164</v>
      </c>
      <c r="CI22" t="s">
        <v>165</v>
      </c>
      <c r="CJ22" t="s">
        <v>166</v>
      </c>
      <c r="CK22" t="s">
        <v>167</v>
      </c>
      <c r="CL22" t="s">
        <v>159</v>
      </c>
      <c r="CM22" s="4">
        <v>45784</v>
      </c>
      <c r="CN22" s="4"/>
      <c r="CO22" s="4" t="s">
        <v>635</v>
      </c>
      <c r="CP22" t="s">
        <v>168</v>
      </c>
      <c r="CQ22" t="s">
        <v>161</v>
      </c>
      <c r="CR22" t="s">
        <v>169</v>
      </c>
      <c r="CS22" s="4" t="s">
        <v>159</v>
      </c>
      <c r="CT22" s="4"/>
      <c r="CV22" t="s">
        <v>22</v>
      </c>
      <c r="CW22" s="29"/>
      <c r="CX22" s="36"/>
      <c r="CY22" s="29"/>
      <c r="CZ22" s="36"/>
      <c r="DA22" s="29"/>
      <c r="DB22" s="36"/>
      <c r="DC22" s="29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t="s">
        <v>159</v>
      </c>
      <c r="EH22" t="s">
        <v>159</v>
      </c>
      <c r="EI22" t="s">
        <v>159</v>
      </c>
      <c r="EJ22" t="s">
        <v>159</v>
      </c>
      <c r="EK22" t="s">
        <v>159</v>
      </c>
      <c r="EL22" t="s">
        <v>27</v>
      </c>
      <c r="EM22" t="s">
        <v>159</v>
      </c>
      <c r="EN22" t="s">
        <v>159</v>
      </c>
      <c r="EO22" t="s">
        <v>159</v>
      </c>
      <c r="EP22" t="s">
        <v>159</v>
      </c>
      <c r="EQ22" t="s">
        <v>159</v>
      </c>
      <c r="ER22" t="s">
        <v>159</v>
      </c>
      <c r="ES22" t="s">
        <v>159</v>
      </c>
      <c r="ET22" t="s">
        <v>159</v>
      </c>
      <c r="EU22" t="s">
        <v>159</v>
      </c>
    </row>
    <row r="23" spans="2:151" hidden="1" x14ac:dyDescent="0.25">
      <c r="B23" t="str">
        <f>IF(Q23="ja",XPlan_raw[[#This Row],[EKA_kode2]],"")</f>
        <v>T340103402</v>
      </c>
      <c r="C23" t="str">
        <f>XPlan_raw[[#This Row],[eka_langtnavn]]</f>
        <v>Mathematics for Engineering 2</v>
      </c>
      <c r="D23" t="str">
        <f>IF(XPlan_raw[[#This Row],[Interne-kode]]&lt;&gt;"(tom)",XPlan_raw[[#This Row],[Interne-kode]],"")</f>
        <v>MC-MATH2-Eng</v>
      </c>
      <c r="E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3" t="str">
        <f>IF(XPlan_raw[[#This Row],[Campus]]&lt;&gt;"(tom)",XPlan_raw[[#This Row],[Campus]],"")</f>
        <v>Sønderborg</v>
      </c>
      <c r="H23" t="str">
        <f>IF(OR(XPlan_raw[[#This Row],[Prøveform]]="(tom)",XPlan_raw[[#This Row],[Prøveform]]=""),"",XPlan_raw[[#This Row],[Prøveform]])</f>
        <v>Written examination</v>
      </c>
      <c r="I23" t="str">
        <f>IF(XPlan_raw[[#This Row],[Eksaminator_samlet]]&lt;&gt;"",XPlan_raw[[#This Row],[Eksaminator_samlet]],"")</f>
        <v>Dorthe Wildt Nielsen</v>
      </c>
      <c r="J23" t="str">
        <f>IF(OR(XPlan_raw[[#This Row],[Censur]]="(tom)",XPlan_raw[[#This Row],[Censur]]=""),"",XPlan_raw[[#This Row],[Censur]])</f>
        <v>Second examiner: Internal</v>
      </c>
      <c r="K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" s="4" t="str">
        <f>IF(XPlan_raw[[#This Row],[Udbudstpe]]="3.prøveforsøg",XPlan_raw[[#This Row],[Udbudstpe]],"")</f>
        <v/>
      </c>
      <c r="M23" s="4" t="str">
        <f>IF(XPlan_raw[[#This Row],[Prøveform]]="Skriftlig prøve",XPlan_raw[[#This Row],[DATO: Start eksamen]]+21,"")</f>
        <v/>
      </c>
      <c r="N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Sdb.,(tom),(tom),BSc in Software Engineering -. Sdb.,(tom),(tom),(tom),(tom),(tom),(tom),(tom),(tom),(tom)</v>
      </c>
      <c r="Q23" s="28" t="s">
        <v>517</v>
      </c>
      <c r="R23" t="s">
        <v>170</v>
      </c>
      <c r="S23" t="s">
        <v>171</v>
      </c>
      <c r="T23" t="s">
        <v>172</v>
      </c>
      <c r="U23" t="s">
        <v>158</v>
      </c>
      <c r="V23" t="s">
        <v>159</v>
      </c>
      <c r="W23" s="4">
        <v>45786</v>
      </c>
      <c r="Y23" s="4" t="s">
        <v>633</v>
      </c>
      <c r="Z23" t="s">
        <v>173</v>
      </c>
      <c r="AA23" t="s">
        <v>161</v>
      </c>
      <c r="AB23" t="s">
        <v>162</v>
      </c>
      <c r="AC23" s="4">
        <v>45883</v>
      </c>
      <c r="AF23" t="s">
        <v>22</v>
      </c>
      <c r="AG23" s="5"/>
      <c r="AI23" s="5"/>
      <c r="AK23" s="5"/>
      <c r="AM23" s="5"/>
      <c r="BQ23" t="s">
        <v>21</v>
      </c>
      <c r="BR23" t="s">
        <v>23</v>
      </c>
      <c r="BS23" t="s">
        <v>24</v>
      </c>
      <c r="BT23" t="s">
        <v>159</v>
      </c>
      <c r="BU23" t="s">
        <v>159</v>
      </c>
      <c r="BV23" t="s">
        <v>27</v>
      </c>
      <c r="BW23" t="s">
        <v>159</v>
      </c>
      <c r="BX23" t="s">
        <v>159</v>
      </c>
      <c r="BY23" t="s">
        <v>159</v>
      </c>
      <c r="BZ23" t="s">
        <v>159</v>
      </c>
      <c r="CA23" t="s">
        <v>159</v>
      </c>
      <c r="CB23" t="s">
        <v>159</v>
      </c>
      <c r="CC23" t="s">
        <v>159</v>
      </c>
      <c r="CD23" t="s">
        <v>159</v>
      </c>
      <c r="CE23" t="s">
        <v>159</v>
      </c>
      <c r="CH23" t="s">
        <v>174</v>
      </c>
      <c r="CI23" t="s">
        <v>175</v>
      </c>
      <c r="CJ23" t="s">
        <v>176</v>
      </c>
      <c r="CK23" t="s">
        <v>158</v>
      </c>
      <c r="CL23" t="s">
        <v>159</v>
      </c>
      <c r="CM23" s="4">
        <v>45786</v>
      </c>
      <c r="CN23" s="4"/>
      <c r="CO23" s="4" t="s">
        <v>633</v>
      </c>
      <c r="CP23" t="s">
        <v>173</v>
      </c>
      <c r="CQ23" t="s">
        <v>161</v>
      </c>
      <c r="CR23" t="s">
        <v>162</v>
      </c>
      <c r="CS23" s="4">
        <v>45883</v>
      </c>
      <c r="CT23" s="4"/>
      <c r="CV23" t="s">
        <v>22</v>
      </c>
      <c r="CW23" s="29"/>
      <c r="CX23" s="36"/>
      <c r="CY23" s="29"/>
      <c r="CZ23" s="36"/>
      <c r="DA23" s="29"/>
      <c r="DB23" s="36"/>
      <c r="DC23" s="29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t="s">
        <v>159</v>
      </c>
      <c r="EH23" t="s">
        <v>159</v>
      </c>
      <c r="EI23" t="s">
        <v>159</v>
      </c>
      <c r="EJ23" t="s">
        <v>25</v>
      </c>
      <c r="EK23" t="s">
        <v>26</v>
      </c>
      <c r="EL23" t="s">
        <v>27</v>
      </c>
      <c r="EM23" t="s">
        <v>28</v>
      </c>
      <c r="EN23" t="s">
        <v>29</v>
      </c>
      <c r="EO23" t="s">
        <v>159</v>
      </c>
      <c r="EP23" t="s">
        <v>159</v>
      </c>
      <c r="EQ23" t="s">
        <v>159</v>
      </c>
      <c r="ER23" t="s">
        <v>159</v>
      </c>
      <c r="ES23" t="s">
        <v>159</v>
      </c>
      <c r="ET23" t="s">
        <v>159</v>
      </c>
      <c r="EU23" t="s">
        <v>159</v>
      </c>
    </row>
    <row r="24" spans="2:151" hidden="1" x14ac:dyDescent="0.25">
      <c r="B24" t="str">
        <f>IF(Q24="ja",XPlan_raw[[#This Row],[EKA_kode2]],"")</f>
        <v>T340095402</v>
      </c>
      <c r="C24" t="str">
        <f>XPlan_raw[[#This Row],[eka_langtnavn]]</f>
        <v>Mathematics for Science 2</v>
      </c>
      <c r="D24" t="str">
        <f>IF(XPlan_raw[[#This Row],[Interne-kode]]&lt;&gt;"(tom)",XPlan_raw[[#This Row],[Interne-kode]],"")</f>
        <v>MC-MATH2-Sc</v>
      </c>
      <c r="E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4" t="str">
        <f>IF(XPlan_raw[[#This Row],[Campus]]&lt;&gt;"(tom)",XPlan_raw[[#This Row],[Campus]],"")</f>
        <v>Sønderborg</v>
      </c>
      <c r="H24" t="str">
        <f>IF(OR(XPlan_raw[[#This Row],[Prøveform]]="(tom)",XPlan_raw[[#This Row],[Prøveform]]=""),"",XPlan_raw[[#This Row],[Prøveform]])</f>
        <v>Written examination</v>
      </c>
      <c r="I24" t="str">
        <f>IF(XPlan_raw[[#This Row],[Eksaminator_samlet]]&lt;&gt;"",XPlan_raw[[#This Row],[Eksaminator_samlet]],"")</f>
        <v>Dorthe Wildt Nielsen</v>
      </c>
      <c r="J24" t="str">
        <f>IF(OR(XPlan_raw[[#This Row],[Censur]]="(tom)",XPlan_raw[[#This Row],[Censur]]=""),"",XPlan_raw[[#This Row],[Censur]])</f>
        <v>Second examiner: Internal</v>
      </c>
      <c r="K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4" s="4" t="str">
        <f>IF(XPlan_raw[[#This Row],[Udbudstpe]]="3.prøveforsøg",XPlan_raw[[#This Row],[Udbudstpe]],"")</f>
        <v/>
      </c>
      <c r="M24" s="4" t="str">
        <f>IF(XPlan_raw[[#This Row],[Prøveform]]="Skriftlig prøve",XPlan_raw[[#This Row],[DATO: Start eksamen]]+21,"")</f>
        <v/>
      </c>
      <c r="N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Q24" s="28" t="s">
        <v>517</v>
      </c>
      <c r="R24" t="s">
        <v>174</v>
      </c>
      <c r="S24" t="s">
        <v>175</v>
      </c>
      <c r="T24" t="s">
        <v>176</v>
      </c>
      <c r="U24" t="s">
        <v>158</v>
      </c>
      <c r="V24" t="s">
        <v>159</v>
      </c>
      <c r="W24" s="4">
        <v>45786</v>
      </c>
      <c r="Y24" s="4" t="s">
        <v>633</v>
      </c>
      <c r="Z24" t="s">
        <v>173</v>
      </c>
      <c r="AA24" t="s">
        <v>161</v>
      </c>
      <c r="AB24" t="s">
        <v>162</v>
      </c>
      <c r="AC24" s="4">
        <v>45883</v>
      </c>
      <c r="AF24" t="s">
        <v>22</v>
      </c>
      <c r="AG24" s="5"/>
      <c r="AI24" s="5"/>
      <c r="AK24" s="5"/>
      <c r="AM24" s="5"/>
      <c r="BQ24" t="s">
        <v>159</v>
      </c>
      <c r="BR24" t="s">
        <v>159</v>
      </c>
      <c r="BS24" t="s">
        <v>159</v>
      </c>
      <c r="BT24" t="s">
        <v>25</v>
      </c>
      <c r="BU24" t="s">
        <v>646</v>
      </c>
      <c r="BV24" t="s">
        <v>27</v>
      </c>
      <c r="BW24" t="s">
        <v>28</v>
      </c>
      <c r="BX24" t="s">
        <v>29</v>
      </c>
      <c r="BY24" t="s">
        <v>159</v>
      </c>
      <c r="BZ24" t="s">
        <v>159</v>
      </c>
      <c r="CA24" t="s">
        <v>159</v>
      </c>
      <c r="CB24" t="s">
        <v>159</v>
      </c>
      <c r="CC24" t="s">
        <v>159</v>
      </c>
      <c r="CD24" t="s">
        <v>159</v>
      </c>
      <c r="CE24" t="s">
        <v>159</v>
      </c>
      <c r="CH24" t="s">
        <v>170</v>
      </c>
      <c r="CI24" t="s">
        <v>171</v>
      </c>
      <c r="CJ24" t="s">
        <v>172</v>
      </c>
      <c r="CK24" t="s">
        <v>158</v>
      </c>
      <c r="CL24" t="s">
        <v>159</v>
      </c>
      <c r="CM24" s="4">
        <v>45786</v>
      </c>
      <c r="CN24" s="4"/>
      <c r="CO24" s="4" t="s">
        <v>633</v>
      </c>
      <c r="CP24" t="s">
        <v>173</v>
      </c>
      <c r="CQ24" t="s">
        <v>161</v>
      </c>
      <c r="CR24" t="s">
        <v>162</v>
      </c>
      <c r="CS24" s="4">
        <v>45883</v>
      </c>
      <c r="CT24" s="4"/>
      <c r="CV24" t="s">
        <v>22</v>
      </c>
      <c r="CW24" s="29"/>
      <c r="CX24" s="36"/>
      <c r="CY24" s="29"/>
      <c r="CZ24" s="36"/>
      <c r="DA24" s="29"/>
      <c r="DB24" s="36"/>
      <c r="DC24" s="29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t="s">
        <v>21</v>
      </c>
      <c r="EH24" t="s">
        <v>23</v>
      </c>
      <c r="EI24" t="s">
        <v>24</v>
      </c>
      <c r="EJ24" t="s">
        <v>159</v>
      </c>
      <c r="EK24" t="s">
        <v>159</v>
      </c>
      <c r="EL24" t="s">
        <v>27</v>
      </c>
      <c r="EM24" t="s">
        <v>159</v>
      </c>
      <c r="EN24" t="s">
        <v>159</v>
      </c>
      <c r="EO24" t="s">
        <v>159</v>
      </c>
      <c r="EP24" t="s">
        <v>159</v>
      </c>
      <c r="EQ24" t="s">
        <v>159</v>
      </c>
      <c r="ER24" t="s">
        <v>159</v>
      </c>
      <c r="ES24" t="s">
        <v>159</v>
      </c>
      <c r="ET24" t="s">
        <v>159</v>
      </c>
      <c r="EU24" t="s">
        <v>159</v>
      </c>
    </row>
    <row r="25" spans="2:151" hidden="1" x14ac:dyDescent="0.25">
      <c r="B25" t="str">
        <f>IF(Q25="ja",XPlan_raw[[#This Row],[EKA_kode2]],"")</f>
        <v>T630033402</v>
      </c>
      <c r="C25" t="str">
        <f>XPlan_raw[[#This Row],[eka_langtnavn]]</f>
        <v>Mathematics for Science in Software 2</v>
      </c>
      <c r="D25" t="str">
        <f>IF(XPlan_raw[[#This Row],[Interne-kode]]&lt;&gt;"(tom)",XPlan_raw[[#This Row],[Interne-kode]],"")</f>
        <v>MC-MATH2-ScSof</v>
      </c>
      <c r="E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5" t="str">
        <f>IF(XPlan_raw[[#This Row],[Campus]]&lt;&gt;"(tom)",XPlan_raw[[#This Row],[Campus]],"")</f>
        <v>Sønderborg</v>
      </c>
      <c r="H25" t="str">
        <f>IF(OR(XPlan_raw[[#This Row],[Prøveform]]="(tom)",XPlan_raw[[#This Row],[Prøveform]]=""),"",XPlan_raw[[#This Row],[Prøveform]])</f>
        <v>Written examination</v>
      </c>
      <c r="I25" t="str">
        <f>IF(XPlan_raw[[#This Row],[Eksaminator_samlet]]&lt;&gt;"",XPlan_raw[[#This Row],[Eksaminator_samlet]],"")</f>
        <v>Dorthe Wildt Nielsen</v>
      </c>
      <c r="J25" t="str">
        <f>IF(OR(XPlan_raw[[#This Row],[Censur]]="(tom)",XPlan_raw[[#This Row],[Censur]]=""),"",XPlan_raw[[#This Row],[Censur]])</f>
        <v>Second examiner: Internal</v>
      </c>
      <c r="K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5" s="4" t="str">
        <f>IF(XPlan_raw[[#This Row],[Udbudstpe]]="3.prøveforsøg",XPlan_raw[[#This Row],[Udbudstpe]],"")</f>
        <v/>
      </c>
      <c r="M25" s="4" t="str">
        <f>IF(XPlan_raw[[#This Row],[Prøveform]]="Skriftlig prøve",XPlan_raw[[#This Row],[DATO: Start eksamen]]+21,"")</f>
        <v/>
      </c>
      <c r="N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25" s="28" t="s">
        <v>517</v>
      </c>
      <c r="R25" t="s">
        <v>177</v>
      </c>
      <c r="S25" t="s">
        <v>178</v>
      </c>
      <c r="T25" t="s">
        <v>179</v>
      </c>
      <c r="U25" t="s">
        <v>158</v>
      </c>
      <c r="V25" t="s">
        <v>159</v>
      </c>
      <c r="W25" s="4">
        <v>45786</v>
      </c>
      <c r="Y25" s="4" t="s">
        <v>633</v>
      </c>
      <c r="Z25" t="s">
        <v>173</v>
      </c>
      <c r="AA25" t="s">
        <v>161</v>
      </c>
      <c r="AB25" t="s">
        <v>162</v>
      </c>
      <c r="AC25" s="4">
        <v>45883</v>
      </c>
      <c r="AF25" t="s">
        <v>22</v>
      </c>
      <c r="AG25" s="5"/>
      <c r="AI25" s="5"/>
      <c r="AK25" s="5"/>
      <c r="AM25" s="5"/>
      <c r="BQ25" t="s">
        <v>159</v>
      </c>
      <c r="BR25" t="s">
        <v>159</v>
      </c>
      <c r="BS25" t="s">
        <v>159</v>
      </c>
      <c r="BT25" t="s">
        <v>159</v>
      </c>
      <c r="BU25" t="s">
        <v>159</v>
      </c>
      <c r="BV25" t="s">
        <v>27</v>
      </c>
      <c r="BW25" t="s">
        <v>159</v>
      </c>
      <c r="BX25" t="s">
        <v>159</v>
      </c>
      <c r="BY25" t="s">
        <v>159</v>
      </c>
      <c r="BZ25" t="s">
        <v>159</v>
      </c>
      <c r="CA25" t="s">
        <v>159</v>
      </c>
      <c r="CB25" t="s">
        <v>159</v>
      </c>
      <c r="CC25" t="s">
        <v>159</v>
      </c>
      <c r="CD25" t="s">
        <v>159</v>
      </c>
      <c r="CE25" t="s">
        <v>159</v>
      </c>
      <c r="CH25" t="s">
        <v>177</v>
      </c>
      <c r="CI25" t="s">
        <v>178</v>
      </c>
      <c r="CJ25" t="s">
        <v>179</v>
      </c>
      <c r="CK25" t="s">
        <v>158</v>
      </c>
      <c r="CL25" t="s">
        <v>159</v>
      </c>
      <c r="CM25" s="4">
        <v>45786</v>
      </c>
      <c r="CN25" s="4"/>
      <c r="CO25" s="4" t="s">
        <v>633</v>
      </c>
      <c r="CP25" t="s">
        <v>173</v>
      </c>
      <c r="CQ25" t="s">
        <v>161</v>
      </c>
      <c r="CR25" t="s">
        <v>162</v>
      </c>
      <c r="CS25" s="4">
        <v>45883</v>
      </c>
      <c r="CT25" s="4"/>
      <c r="CV25" t="s">
        <v>22</v>
      </c>
      <c r="CW25" s="29"/>
      <c r="CX25" s="36"/>
      <c r="CY25" s="29"/>
      <c r="CZ25" s="36"/>
      <c r="DA25" s="29"/>
      <c r="DB25" s="36"/>
      <c r="DC25" s="29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t="s">
        <v>159</v>
      </c>
      <c r="EH25" t="s">
        <v>159</v>
      </c>
      <c r="EI25" t="s">
        <v>159</v>
      </c>
      <c r="EJ25" t="s">
        <v>159</v>
      </c>
      <c r="EK25" t="s">
        <v>159</v>
      </c>
      <c r="EL25" t="s">
        <v>27</v>
      </c>
      <c r="EM25" t="s">
        <v>159</v>
      </c>
      <c r="EN25" t="s">
        <v>159</v>
      </c>
      <c r="EO25" t="s">
        <v>159</v>
      </c>
      <c r="EP25" t="s">
        <v>159</v>
      </c>
      <c r="EQ25" t="s">
        <v>159</v>
      </c>
      <c r="ER25" t="s">
        <v>159</v>
      </c>
      <c r="ES25" t="s">
        <v>159</v>
      </c>
      <c r="ET25" t="s">
        <v>159</v>
      </c>
      <c r="EU25" t="s">
        <v>159</v>
      </c>
    </row>
    <row r="26" spans="2:151" hidden="1" x14ac:dyDescent="0.25">
      <c r="B26" t="str">
        <f>IF(Q26="ja",XPlan_raw[[#This Row],[EKA_kode2]],"")</f>
        <v>T300038402</v>
      </c>
      <c r="C26" t="str">
        <f>XPlan_raw[[#This Row],[eka_langtnavn]]</f>
        <v>Applied programming 1</v>
      </c>
      <c r="D26" t="str">
        <f>IF(XPlan_raw[[#This Row],[Interne-kode]]&lt;&gt;"(tom)",XPlan_raw[[#This Row],[Interne-kode]],"")</f>
        <v>EIB-APP1</v>
      </c>
      <c r="E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12-05-2025</v>
      </c>
      <c r="G26" t="str">
        <f>IF(XPlan_raw[[#This Row],[Campus]]&lt;&gt;"(tom)",XPlan_raw[[#This Row],[Campus]],"")</f>
        <v>Sønderborg</v>
      </c>
      <c r="H26" t="str">
        <f>IF(OR(XPlan_raw[[#This Row],[Prøveform]]="(tom)",XPlan_raw[[#This Row],[Prøveform]]=""),"",XPlan_raw[[#This Row],[Prøveform]])</f>
        <v>Written examination</v>
      </c>
      <c r="I26" t="str">
        <f>IF(XPlan_raw[[#This Row],[Eksaminator_samlet]]&lt;&gt;"",XPlan_raw[[#This Row],[Eksaminator_samlet]],"")</f>
        <v>Matthias König, Tim Wächter</v>
      </c>
      <c r="J26" t="str">
        <f>IF(OR(XPlan_raw[[#This Row],[Censur]]="(tom)",XPlan_raw[[#This Row],[Censur]]=""),"",XPlan_raw[[#This Row],[Censur]])</f>
        <v/>
      </c>
      <c r="K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" s="4" t="str">
        <f>IF(XPlan_raw[[#This Row],[Udbudstpe]]="3.prøveforsøg",XPlan_raw[[#This Row],[Udbudstpe]],"")</f>
        <v/>
      </c>
      <c r="M26" s="4" t="str">
        <f>IF(XPlan_raw[[#This Row],[Prøveform]]="Skriftlig prøve",XPlan_raw[[#This Row],[DATO: Start eksamen]]+21,"")</f>
        <v/>
      </c>
      <c r="N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26" s="28" t="s">
        <v>517</v>
      </c>
      <c r="R26" t="s">
        <v>180</v>
      </c>
      <c r="S26" t="s">
        <v>181</v>
      </c>
      <c r="T26" t="s">
        <v>182</v>
      </c>
      <c r="U26" t="s">
        <v>167</v>
      </c>
      <c r="V26" t="s">
        <v>159</v>
      </c>
      <c r="W26" s="4">
        <v>45789</v>
      </c>
      <c r="Y26" s="4" t="s">
        <v>635</v>
      </c>
      <c r="Z26" t="s">
        <v>183</v>
      </c>
      <c r="AA26" t="s">
        <v>161</v>
      </c>
      <c r="AC26" s="4" t="s">
        <v>159</v>
      </c>
      <c r="AF26" t="s">
        <v>22</v>
      </c>
      <c r="BQ26" t="s">
        <v>159</v>
      </c>
      <c r="BR26" t="s">
        <v>159</v>
      </c>
      <c r="BS26" t="s">
        <v>159</v>
      </c>
      <c r="BT26" t="s">
        <v>159</v>
      </c>
      <c r="BU26" t="s">
        <v>646</v>
      </c>
      <c r="BV26" t="s">
        <v>159</v>
      </c>
      <c r="BW26" t="s">
        <v>159</v>
      </c>
      <c r="BX26" t="s">
        <v>159</v>
      </c>
      <c r="BY26" t="s">
        <v>159</v>
      </c>
      <c r="BZ26" t="s">
        <v>159</v>
      </c>
      <c r="CA26" t="s">
        <v>159</v>
      </c>
      <c r="CB26" t="s">
        <v>159</v>
      </c>
      <c r="CC26" t="s">
        <v>159</v>
      </c>
      <c r="CD26" t="s">
        <v>159</v>
      </c>
      <c r="CE26" t="s">
        <v>159</v>
      </c>
      <c r="CH26" t="s">
        <v>180</v>
      </c>
      <c r="CI26" t="s">
        <v>181</v>
      </c>
      <c r="CJ26" t="s">
        <v>182</v>
      </c>
      <c r="CK26" t="s">
        <v>167</v>
      </c>
      <c r="CL26" t="s">
        <v>159</v>
      </c>
      <c r="CM26" s="4">
        <v>45789</v>
      </c>
      <c r="CN26" s="4"/>
      <c r="CO26" s="4" t="s">
        <v>635</v>
      </c>
      <c r="CP26" t="s">
        <v>183</v>
      </c>
      <c r="CQ26" t="s">
        <v>161</v>
      </c>
      <c r="CS26" s="4" t="s">
        <v>159</v>
      </c>
      <c r="CT26" s="4"/>
      <c r="CV26" t="s">
        <v>22</v>
      </c>
      <c r="EG26" t="s">
        <v>159</v>
      </c>
      <c r="EH26" t="s">
        <v>159</v>
      </c>
      <c r="EI26" t="s">
        <v>159</v>
      </c>
      <c r="EJ26" t="s">
        <v>159</v>
      </c>
      <c r="EK26" t="s">
        <v>26</v>
      </c>
      <c r="EL26" t="s">
        <v>159</v>
      </c>
      <c r="EM26" t="s">
        <v>159</v>
      </c>
      <c r="EN26" t="s">
        <v>159</v>
      </c>
      <c r="EO26" t="s">
        <v>159</v>
      </c>
      <c r="EP26" t="s">
        <v>159</v>
      </c>
      <c r="EQ26" t="s">
        <v>159</v>
      </c>
      <c r="ER26" t="s">
        <v>159</v>
      </c>
      <c r="ES26" t="s">
        <v>159</v>
      </c>
      <c r="ET26" t="s">
        <v>159</v>
      </c>
      <c r="EU26" t="s">
        <v>159</v>
      </c>
    </row>
    <row r="27" spans="2:151" hidden="1" x14ac:dyDescent="0.25">
      <c r="B27" t="str">
        <f>IF(Q27="ja",XPlan_raw[[#This Row],[EKA_kode2]],"")</f>
        <v>T320009402</v>
      </c>
      <c r="C27" t="str">
        <f>XPlan_raw[[#This Row],[eka_langtnavn]]</f>
        <v>Introduction to Programming</v>
      </c>
      <c r="D27" t="str">
        <f>IF(XPlan_raw[[#This Row],[Interne-kode]]&lt;&gt;"(tom)",XPlan_raw[[#This Row],[Interne-kode]],"")</f>
        <v>ME-PROG</v>
      </c>
      <c r="E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14-05-2025</v>
      </c>
      <c r="G27" t="str">
        <f>IF(XPlan_raw[[#This Row],[Campus]]&lt;&gt;"(tom)",XPlan_raw[[#This Row],[Campus]],"")</f>
        <v>Sønderborg</v>
      </c>
      <c r="H27" t="str">
        <f>IF(OR(XPlan_raw[[#This Row],[Prøveform]]="(tom)",XPlan_raw[[#This Row],[Prøveform]]=""),"",XPlan_raw[[#This Row],[Prøveform]])</f>
        <v>Written examination</v>
      </c>
      <c r="I27" t="str">
        <f>IF(XPlan_raw[[#This Row],[Eksaminator_samlet]]&lt;&gt;"",XPlan_raw[[#This Row],[Eksaminator_samlet]],"")</f>
        <v>Till Leissner</v>
      </c>
      <c r="J27" t="str">
        <f>IF(OR(XPlan_raw[[#This Row],[Censur]]="(tom)",XPlan_raw[[#This Row],[Censur]]=""),"",XPlan_raw[[#This Row],[Censur]])</f>
        <v>Second examiner: Internal</v>
      </c>
      <c r="K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" s="4" t="str">
        <f>IF(XPlan_raw[[#This Row],[Udbudstpe]]="3.prøveforsøg",XPlan_raw[[#This Row],[Udbudstpe]],"")</f>
        <v/>
      </c>
      <c r="M27" s="4" t="str">
        <f>IF(XPlan_raw[[#This Row],[Prøveform]]="Skriftlig prøve",XPlan_raw[[#This Row],[DATO: Start eksamen]]+21,"")</f>
        <v/>
      </c>
      <c r="N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Sdb.,(tom),(tom),(tom),(tom),BSc in Mechanical Engineering - Sdb.,(tom),(tom),(tom),(tom),(tom),(tom),(tom),(tom)</v>
      </c>
      <c r="Q27" s="28" t="s">
        <v>517</v>
      </c>
      <c r="R27" t="s">
        <v>531</v>
      </c>
      <c r="S27" t="s">
        <v>532</v>
      </c>
      <c r="T27" t="s">
        <v>533</v>
      </c>
      <c r="U27" t="s">
        <v>167</v>
      </c>
      <c r="V27" t="s">
        <v>159</v>
      </c>
      <c r="W27" s="4">
        <v>45791</v>
      </c>
      <c r="Y27" s="4" t="s">
        <v>635</v>
      </c>
      <c r="Z27" t="s">
        <v>505</v>
      </c>
      <c r="AA27" t="s">
        <v>161</v>
      </c>
      <c r="AB27" t="s">
        <v>162</v>
      </c>
      <c r="AC27" s="4" t="s">
        <v>159</v>
      </c>
      <c r="AF27" t="s">
        <v>22</v>
      </c>
      <c r="AG27" s="5"/>
      <c r="AI27" s="5"/>
      <c r="AK27" s="5"/>
      <c r="AM27" s="5"/>
      <c r="BQ27" t="s">
        <v>159</v>
      </c>
      <c r="BR27" t="s">
        <v>23</v>
      </c>
      <c r="BS27" t="s">
        <v>159</v>
      </c>
      <c r="BT27" t="s">
        <v>159</v>
      </c>
      <c r="BU27" t="s">
        <v>159</v>
      </c>
      <c r="BV27" t="s">
        <v>159</v>
      </c>
      <c r="BW27" t="s">
        <v>28</v>
      </c>
      <c r="BX27" t="s">
        <v>159</v>
      </c>
      <c r="BY27" t="s">
        <v>159</v>
      </c>
      <c r="BZ27" t="s">
        <v>159</v>
      </c>
      <c r="CA27" t="s">
        <v>159</v>
      </c>
      <c r="CB27" t="s">
        <v>159</v>
      </c>
      <c r="CC27" t="s">
        <v>159</v>
      </c>
      <c r="CD27" t="s">
        <v>159</v>
      </c>
      <c r="CE27" t="s">
        <v>159</v>
      </c>
      <c r="CH27" s="29" t="s">
        <v>531</v>
      </c>
      <c r="CI27" s="29" t="s">
        <v>532</v>
      </c>
      <c r="CJ27" s="36" t="s">
        <v>533</v>
      </c>
      <c r="CK27" s="29" t="s">
        <v>167</v>
      </c>
      <c r="CL27" s="36" t="s">
        <v>159</v>
      </c>
      <c r="CM27" s="40">
        <v>45791</v>
      </c>
      <c r="CN27" s="41"/>
      <c r="CO27" s="41" t="s">
        <v>635</v>
      </c>
      <c r="CP27" s="29" t="s">
        <v>505</v>
      </c>
      <c r="CQ27" s="36" t="s">
        <v>161</v>
      </c>
      <c r="CR27" s="29" t="s">
        <v>162</v>
      </c>
      <c r="CS27" s="41" t="s">
        <v>159</v>
      </c>
      <c r="CT27" s="40"/>
      <c r="CU27" s="36"/>
      <c r="CV27" t="s">
        <v>22</v>
      </c>
      <c r="CW27" s="29"/>
      <c r="CX27" s="36"/>
      <c r="CY27" s="29"/>
      <c r="CZ27" s="36"/>
      <c r="DA27" s="29"/>
      <c r="DB27" s="36"/>
      <c r="DC27" s="29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 t="s">
        <v>159</v>
      </c>
      <c r="EH27" s="36" t="s">
        <v>23</v>
      </c>
      <c r="EI27" s="36" t="s">
        <v>159</v>
      </c>
      <c r="EJ27" s="36" t="s">
        <v>159</v>
      </c>
      <c r="EK27" s="36" t="s">
        <v>159</v>
      </c>
      <c r="EL27" s="36" t="s">
        <v>159</v>
      </c>
      <c r="EM27" s="36" t="s">
        <v>28</v>
      </c>
      <c r="EN27" s="36" t="s">
        <v>159</v>
      </c>
      <c r="EO27" s="36" t="s">
        <v>159</v>
      </c>
      <c r="EP27" s="36" t="s">
        <v>159</v>
      </c>
      <c r="EQ27" s="36" t="s">
        <v>159</v>
      </c>
      <c r="ER27" s="36" t="s">
        <v>159</v>
      </c>
      <c r="ES27" s="36" t="s">
        <v>159</v>
      </c>
      <c r="ET27" s="36" t="s">
        <v>159</v>
      </c>
      <c r="EU27" s="36" t="s">
        <v>159</v>
      </c>
    </row>
    <row r="28" spans="2:151" hidden="1" x14ac:dyDescent="0.25">
      <c r="B28" t="str">
        <f>IF(Q28="ja",XPlan_raw[[#This Row],[EKA_kode2]],"")</f>
        <v/>
      </c>
      <c r="C28" t="str">
        <f>XPlan_raw[[#This Row],[eka_langtnavn]]</f>
        <v>Electronics Semester Project 1 C</v>
      </c>
      <c r="D28" t="str">
        <f>IF(XPlan_raw[[#This Row],[Interne-kode]]&lt;&gt;"(tom)",XPlan_raw[[#This Row],[Interne-kode]],"")</f>
        <v>EE-SPRO1-BS</v>
      </c>
      <c r="E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8" t="str">
        <f>IF(XPlan_raw[[#This Row],[Campus]]&lt;&gt;"(tom)",XPlan_raw[[#This Row],[Campus]],"")</f>
        <v>Sønderborg</v>
      </c>
      <c r="H28" t="str">
        <f>IF(OR(XPlan_raw[[#This Row],[Prøveform]]="(tom)",XPlan_raw[[#This Row],[Prøveform]]=""),"",XPlan_raw[[#This Row],[Prøveform]])</f>
        <v>Take-home assignment</v>
      </c>
      <c r="I28" t="str">
        <f>IF(XPlan_raw[[#This Row],[Eksaminator_samlet]]&lt;&gt;"",XPlan_raw[[#This Row],[Eksaminator_samlet]],"")</f>
        <v>Oliver Niebuhr</v>
      </c>
      <c r="J28" t="str">
        <f>IF(OR(XPlan_raw[[#This Row],[Censur]]="(tom)",XPlan_raw[[#This Row],[Censur]]=""),"",XPlan_raw[[#This Row],[Censur]])</f>
        <v/>
      </c>
      <c r="K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8" s="4" t="str">
        <f>IF(XPlan_raw[[#This Row],[Udbudstpe]]="3.prøveforsøg",XPlan_raw[[#This Row],[Udbudstpe]],"")</f>
        <v/>
      </c>
      <c r="M28" s="4" t="str">
        <f>IF(XPlan_raw[[#This Row],[Prøveform]]="Skriftlig prøve",XPlan_raw[[#This Row],[DATO: Start eksamen]]+21,"")</f>
        <v/>
      </c>
      <c r="N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Sdb.,(tom),(tom),(tom),(tom),(tom),(tom),(tom),(tom),(tom),(tom),(tom)</v>
      </c>
      <c r="Q28" s="28" t="s">
        <v>641</v>
      </c>
      <c r="R28" s="5" t="s">
        <v>534</v>
      </c>
      <c r="S28" s="5" t="s">
        <v>535</v>
      </c>
      <c r="T28" t="s">
        <v>536</v>
      </c>
      <c r="U28" s="5" t="s">
        <v>167</v>
      </c>
      <c r="V28" t="s">
        <v>159</v>
      </c>
      <c r="W28" s="46">
        <v>45793</v>
      </c>
      <c r="Y28" s="4" t="s">
        <v>635</v>
      </c>
      <c r="Z28" s="5" t="s">
        <v>464</v>
      </c>
      <c r="AA28" t="s">
        <v>257</v>
      </c>
      <c r="AB28" s="5"/>
      <c r="AC28" s="4" t="s">
        <v>159</v>
      </c>
      <c r="AD28" s="46"/>
      <c r="AF28" t="s">
        <v>22</v>
      </c>
      <c r="AG28" s="47"/>
      <c r="AH28" s="26"/>
      <c r="AI28" s="47"/>
      <c r="AJ28" s="26"/>
      <c r="AK28" s="47"/>
      <c r="AL28" s="26"/>
      <c r="AM28" s="47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t="s">
        <v>159</v>
      </c>
      <c r="BR28" t="s">
        <v>159</v>
      </c>
      <c r="BS28" t="s">
        <v>159</v>
      </c>
      <c r="BT28" t="s">
        <v>25</v>
      </c>
      <c r="BU28" t="s">
        <v>159</v>
      </c>
      <c r="BV28" t="s">
        <v>159</v>
      </c>
      <c r="BW28" t="s">
        <v>159</v>
      </c>
      <c r="BX28" t="s">
        <v>159</v>
      </c>
      <c r="BY28" t="s">
        <v>159</v>
      </c>
      <c r="BZ28" t="s">
        <v>159</v>
      </c>
      <c r="CA28" t="s">
        <v>159</v>
      </c>
      <c r="CB28" t="s">
        <v>159</v>
      </c>
      <c r="CC28" t="s">
        <v>159</v>
      </c>
      <c r="CD28" t="s">
        <v>159</v>
      </c>
      <c r="CE28" t="s">
        <v>159</v>
      </c>
      <c r="CH28" s="29" t="s">
        <v>537</v>
      </c>
      <c r="CI28" s="29" t="s">
        <v>538</v>
      </c>
      <c r="CJ28" s="36" t="s">
        <v>539</v>
      </c>
      <c r="CK28" s="29" t="s">
        <v>167</v>
      </c>
      <c r="CL28" s="36" t="s">
        <v>159</v>
      </c>
      <c r="CM28" s="40">
        <v>45793</v>
      </c>
      <c r="CN28" s="41"/>
      <c r="CO28" s="41" t="s">
        <v>635</v>
      </c>
      <c r="CP28" s="29" t="s">
        <v>254</v>
      </c>
      <c r="CQ28" s="36" t="s">
        <v>639</v>
      </c>
      <c r="CR28" s="29" t="s">
        <v>162</v>
      </c>
      <c r="CS28" s="41">
        <v>45793</v>
      </c>
      <c r="CT28" s="40"/>
      <c r="CU28" s="36"/>
      <c r="CV28" t="s">
        <v>22</v>
      </c>
      <c r="CW28" s="30"/>
      <c r="CX28" s="32"/>
      <c r="CY28" s="30"/>
      <c r="CZ28" s="32"/>
      <c r="DA28" s="30"/>
      <c r="DB28" s="32"/>
      <c r="DC28" s="30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6" t="s">
        <v>159</v>
      </c>
      <c r="EH28" s="36" t="s">
        <v>159</v>
      </c>
      <c r="EI28" s="36" t="s">
        <v>159</v>
      </c>
      <c r="EJ28" s="36" t="s">
        <v>159</v>
      </c>
      <c r="EK28" s="36" t="s">
        <v>159</v>
      </c>
      <c r="EL28" s="36" t="s">
        <v>159</v>
      </c>
      <c r="EM28" s="36" t="s">
        <v>28</v>
      </c>
      <c r="EN28" s="36" t="s">
        <v>159</v>
      </c>
      <c r="EO28" s="36" t="s">
        <v>159</v>
      </c>
      <c r="EP28" s="36" t="s">
        <v>159</v>
      </c>
      <c r="EQ28" s="36" t="s">
        <v>159</v>
      </c>
      <c r="ER28" s="36" t="s">
        <v>159</v>
      </c>
      <c r="ES28" s="36" t="s">
        <v>159</v>
      </c>
      <c r="ET28" s="36" t="s">
        <v>159</v>
      </c>
      <c r="EU28" s="36" t="s">
        <v>159</v>
      </c>
    </row>
    <row r="29" spans="2:151" hidden="1" x14ac:dyDescent="0.25">
      <c r="B29" t="str">
        <f>IF(Q29="ja",XPlan_raw[[#This Row],[EKA_kode2]],"")</f>
        <v>T340099402</v>
      </c>
      <c r="C29" t="str">
        <f>XPlan_raw[[#This Row],[eka_langtnavn]]</f>
        <v>Mathematics for Engineers 1</v>
      </c>
      <c r="D29" t="str">
        <f>IF(XPlan_raw[[#This Row],[Interne-kode]]&lt;&gt;"(tom)",XPlan_raw[[#This Row],[Interne-kode]],"")</f>
        <v>MATH1-ENG</v>
      </c>
      <c r="E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9" t="str">
        <f>IF(XPlan_raw[[#This Row],[Campus]]&lt;&gt;"(tom)",XPlan_raw[[#This Row],[Campus]],"")</f>
        <v>Sønderborg</v>
      </c>
      <c r="H29" t="str">
        <f>IF(OR(XPlan_raw[[#This Row],[Prøveform]]="(tom)",XPlan_raw[[#This Row],[Prøveform]]=""),"",XPlan_raw[[#This Row],[Prøveform]])</f>
        <v>Written examination</v>
      </c>
      <c r="I29" t="str">
        <f>IF(XPlan_raw[[#This Row],[Eksaminator_samlet]]&lt;&gt;"",XPlan_raw[[#This Row],[Eksaminator_samlet]],"")</f>
        <v>Bjarne Schmidt</v>
      </c>
      <c r="J29" t="str">
        <f>IF(OR(XPlan_raw[[#This Row],[Censur]]="(tom)",XPlan_raw[[#This Row],[Censur]]=""),"",XPlan_raw[[#This Row],[Censur]])</f>
        <v>Second examiner: Internal</v>
      </c>
      <c r="K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" s="4" t="str">
        <f>IF(XPlan_raw[[#This Row],[Udbudstpe]]="3.prøveforsøg",XPlan_raw[[#This Row],[Udbudstpe]],"")</f>
        <v/>
      </c>
      <c r="M29" s="4" t="str">
        <f>IF(XPlan_raw[[#This Row],[Prøveform]]="Skriftlig prøve",XPlan_raw[[#This Row],[DATO: Start eksamen]]+21,"")</f>
        <v/>
      </c>
      <c r="N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Sdb.,(tom),(tom),(tom),(tom),(tom),(tom),(tom),(tom),(tom),(tom),(tom),(tom)</v>
      </c>
      <c r="Q29" s="28" t="s">
        <v>517</v>
      </c>
      <c r="R29" s="5" t="s">
        <v>556</v>
      </c>
      <c r="S29" s="5" t="s">
        <v>557</v>
      </c>
      <c r="T29" t="s">
        <v>558</v>
      </c>
      <c r="U29" s="5" t="s">
        <v>167</v>
      </c>
      <c r="V29" t="s">
        <v>159</v>
      </c>
      <c r="W29" s="46">
        <v>45793</v>
      </c>
      <c r="Y29" s="4" t="s">
        <v>635</v>
      </c>
      <c r="Z29" s="5" t="s">
        <v>368</v>
      </c>
      <c r="AA29" t="s">
        <v>161</v>
      </c>
      <c r="AB29" s="5" t="s">
        <v>162</v>
      </c>
      <c r="AC29" s="4" t="s">
        <v>159</v>
      </c>
      <c r="AD29" s="46"/>
      <c r="AF29" t="s">
        <v>22</v>
      </c>
      <c r="AG29" s="48"/>
      <c r="AH29" s="28"/>
      <c r="AI29" s="48"/>
      <c r="AJ29" s="28"/>
      <c r="AK29" s="48"/>
      <c r="AL29" s="28"/>
      <c r="AM29" s="4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t="s">
        <v>21</v>
      </c>
      <c r="BR29" t="s">
        <v>23</v>
      </c>
      <c r="BS29" t="s">
        <v>24</v>
      </c>
      <c r="BT29" t="s">
        <v>159</v>
      </c>
      <c r="BU29" t="s">
        <v>159</v>
      </c>
      <c r="BV29" t="s">
        <v>159</v>
      </c>
      <c r="BW29" t="s">
        <v>159</v>
      </c>
      <c r="BX29" t="s">
        <v>159</v>
      </c>
      <c r="BY29" t="s">
        <v>159</v>
      </c>
      <c r="BZ29" t="s">
        <v>159</v>
      </c>
      <c r="CA29" t="s">
        <v>159</v>
      </c>
      <c r="CB29" t="s">
        <v>159</v>
      </c>
      <c r="CC29" t="s">
        <v>159</v>
      </c>
      <c r="CD29" t="s">
        <v>159</v>
      </c>
      <c r="CE29" t="s">
        <v>159</v>
      </c>
      <c r="CH29" t="s">
        <v>543</v>
      </c>
      <c r="CI29" t="s">
        <v>544</v>
      </c>
      <c r="CJ29" t="s">
        <v>545</v>
      </c>
      <c r="CK29" t="s">
        <v>167</v>
      </c>
      <c r="CL29" t="s">
        <v>159</v>
      </c>
      <c r="CM29" s="4">
        <v>45793</v>
      </c>
      <c r="CN29" s="4"/>
      <c r="CO29" s="4" t="s">
        <v>635</v>
      </c>
      <c r="CP29" t="s">
        <v>254</v>
      </c>
      <c r="CQ29" t="s">
        <v>161</v>
      </c>
      <c r="CR29" t="s">
        <v>162</v>
      </c>
      <c r="CS29" s="4" t="s">
        <v>159</v>
      </c>
      <c r="CT29" s="4"/>
      <c r="CV29" t="s">
        <v>22</v>
      </c>
      <c r="CW29" s="31"/>
      <c r="CX29" s="33"/>
      <c r="CY29" s="31"/>
      <c r="CZ29" s="33"/>
      <c r="DA29" s="31"/>
      <c r="DB29" s="33"/>
      <c r="DC29" s="31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t="s">
        <v>159</v>
      </c>
      <c r="EH29" t="s">
        <v>23</v>
      </c>
      <c r="EI29" t="s">
        <v>159</v>
      </c>
      <c r="EJ29" t="s">
        <v>159</v>
      </c>
      <c r="EK29" t="s">
        <v>159</v>
      </c>
      <c r="EL29" t="s">
        <v>159</v>
      </c>
      <c r="EM29" t="s">
        <v>159</v>
      </c>
      <c r="EN29" t="s">
        <v>159</v>
      </c>
      <c r="EO29" t="s">
        <v>159</v>
      </c>
      <c r="EP29" t="s">
        <v>159</v>
      </c>
      <c r="EQ29" t="s">
        <v>159</v>
      </c>
      <c r="ER29" t="s">
        <v>159</v>
      </c>
      <c r="ES29" t="s">
        <v>159</v>
      </c>
      <c r="ET29" t="s">
        <v>159</v>
      </c>
      <c r="EU29" t="s">
        <v>159</v>
      </c>
    </row>
    <row r="30" spans="2:151" hidden="1" x14ac:dyDescent="0.25">
      <c r="B30" t="str">
        <f>IF(Q30="ja",XPlan_raw[[#This Row],[EKA_kode2]],"")</f>
        <v>T340094402</v>
      </c>
      <c r="C30" t="str">
        <f>XPlan_raw[[#This Row],[eka_langtnavn]]</f>
        <v>Mathematics for Science 1</v>
      </c>
      <c r="D30" t="str">
        <f>IF(XPlan_raw[[#This Row],[Interne-kode]]&lt;&gt;"(tom)",XPlan_raw[[#This Row],[Interne-kode]],"")</f>
        <v>MATH1-SC</v>
      </c>
      <c r="E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30" t="str">
        <f>IF(XPlan_raw[[#This Row],[Campus]]&lt;&gt;"(tom)",XPlan_raw[[#This Row],[Campus]],"")</f>
        <v>Sønderborg</v>
      </c>
      <c r="H30" t="str">
        <f>IF(OR(XPlan_raw[[#This Row],[Prøveform]]="(tom)",XPlan_raw[[#This Row],[Prøveform]]=""),"",XPlan_raw[[#This Row],[Prøveform]])</f>
        <v>Written examination</v>
      </c>
      <c r="I30" t="str">
        <f>IF(XPlan_raw[[#This Row],[Eksaminator_samlet]]&lt;&gt;"",XPlan_raw[[#This Row],[Eksaminator_samlet]],"")</f>
        <v>Bjarne Schmidt</v>
      </c>
      <c r="J30" t="str">
        <f>IF(OR(XPlan_raw[[#This Row],[Censur]]="(tom)",XPlan_raw[[#This Row],[Censur]]=""),"",XPlan_raw[[#This Row],[Censur]])</f>
        <v>Second examiner: Internal</v>
      </c>
      <c r="K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" s="4" t="str">
        <f>IF(XPlan_raw[[#This Row],[Udbudstpe]]="3.prøveforsøg",XPlan_raw[[#This Row],[Udbudstpe]],"")</f>
        <v/>
      </c>
      <c r="M30" s="4" t="str">
        <f>IF(XPlan_raw[[#This Row],[Prøveform]]="Skriftlig prøve",XPlan_raw[[#This Row],[DATO: Start eksamen]]+21,"")</f>
        <v/>
      </c>
      <c r="N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Q30" s="28" t="s">
        <v>517</v>
      </c>
      <c r="R30" t="s">
        <v>562</v>
      </c>
      <c r="S30" t="s">
        <v>563</v>
      </c>
      <c r="T30" t="s">
        <v>564</v>
      </c>
      <c r="U30" t="s">
        <v>167</v>
      </c>
      <c r="V30" t="s">
        <v>159</v>
      </c>
      <c r="W30" s="4">
        <v>45793</v>
      </c>
      <c r="Y30" s="4" t="s">
        <v>635</v>
      </c>
      <c r="Z30" t="s">
        <v>368</v>
      </c>
      <c r="AA30" t="s">
        <v>161</v>
      </c>
      <c r="AB30" t="s">
        <v>162</v>
      </c>
      <c r="AC30" s="4" t="s">
        <v>159</v>
      </c>
      <c r="AF30" t="s">
        <v>22</v>
      </c>
      <c r="AG30" s="48"/>
      <c r="AH30" s="28"/>
      <c r="AI30" s="48"/>
      <c r="AJ30" s="28"/>
      <c r="AK30" s="48"/>
      <c r="AL30" s="28"/>
      <c r="AM30" s="4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t="s">
        <v>159</v>
      </c>
      <c r="BR30" t="s">
        <v>159</v>
      </c>
      <c r="BS30" t="s">
        <v>159</v>
      </c>
      <c r="BT30" t="s">
        <v>25</v>
      </c>
      <c r="BU30" t="s">
        <v>646</v>
      </c>
      <c r="BV30" t="s">
        <v>27</v>
      </c>
      <c r="BW30" t="s">
        <v>28</v>
      </c>
      <c r="BX30" t="s">
        <v>29</v>
      </c>
      <c r="BY30" t="s">
        <v>159</v>
      </c>
      <c r="BZ30" t="s">
        <v>159</v>
      </c>
      <c r="CA30" t="s">
        <v>159</v>
      </c>
      <c r="CB30" t="s">
        <v>159</v>
      </c>
      <c r="CC30" t="s">
        <v>159</v>
      </c>
      <c r="CD30" t="s">
        <v>159</v>
      </c>
      <c r="CE30" t="s">
        <v>159</v>
      </c>
      <c r="CH30" s="29" t="s">
        <v>553</v>
      </c>
      <c r="CI30" s="29" t="s">
        <v>554</v>
      </c>
      <c r="CJ30" s="36" t="s">
        <v>555</v>
      </c>
      <c r="CK30" s="29" t="s">
        <v>167</v>
      </c>
      <c r="CL30" s="36" t="s">
        <v>159</v>
      </c>
      <c r="CM30" s="40">
        <v>45793</v>
      </c>
      <c r="CN30" s="41"/>
      <c r="CO30" s="41" t="s">
        <v>635</v>
      </c>
      <c r="CP30" s="29" t="s">
        <v>282</v>
      </c>
      <c r="CQ30" s="36" t="s">
        <v>639</v>
      </c>
      <c r="CR30" s="29"/>
      <c r="CS30" s="41">
        <v>45793</v>
      </c>
      <c r="CT30" s="40"/>
      <c r="CU30" s="36"/>
      <c r="CV30" t="s">
        <v>22</v>
      </c>
      <c r="CW30" s="31"/>
      <c r="CX30" s="33"/>
      <c r="CY30" s="31"/>
      <c r="CZ30" s="33"/>
      <c r="DA30" s="31"/>
      <c r="DB30" s="33"/>
      <c r="DC30" s="31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6" t="s">
        <v>159</v>
      </c>
      <c r="EH30" s="36" t="s">
        <v>159</v>
      </c>
      <c r="EI30" s="36" t="s">
        <v>24</v>
      </c>
      <c r="EJ30" s="36" t="s">
        <v>159</v>
      </c>
      <c r="EK30" s="36" t="s">
        <v>159</v>
      </c>
      <c r="EL30" s="36" t="s">
        <v>159</v>
      </c>
      <c r="EM30" s="36" t="s">
        <v>159</v>
      </c>
      <c r="EN30" s="36" t="s">
        <v>159</v>
      </c>
      <c r="EO30" s="36" t="s">
        <v>159</v>
      </c>
      <c r="EP30" s="36" t="s">
        <v>159</v>
      </c>
      <c r="EQ30" s="36" t="s">
        <v>159</v>
      </c>
      <c r="ER30" s="36" t="s">
        <v>159</v>
      </c>
      <c r="ES30" s="36" t="s">
        <v>159</v>
      </c>
      <c r="ET30" s="36" t="s">
        <v>159</v>
      </c>
      <c r="EU30" s="36" t="s">
        <v>159</v>
      </c>
    </row>
    <row r="31" spans="2:151" hidden="1" x14ac:dyDescent="0.25">
      <c r="B31" t="str">
        <f>IF(Q31="ja",XPlan_raw[[#This Row],[EKA_kode2]],"")</f>
        <v>T370065402</v>
      </c>
      <c r="C31" t="str">
        <f>XPlan_raw[[#This Row],[eka_langtnavn]]</f>
        <v>Electronics Semester Project 1 C</v>
      </c>
      <c r="D31" t="str">
        <f>IF(XPlan_raw[[#This Row],[Interne-kode]]&lt;&gt;"(tom)",XPlan_raw[[#This Row],[Interne-kode]],"")</f>
        <v>EE-SPRO1-BS</v>
      </c>
      <c r="E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1" t="str">
        <f>IF(XPlan_raw[[#This Row],[Campus]]&lt;&gt;"(tom)",XPlan_raw[[#This Row],[Campus]],"")</f>
        <v>Sønderborg</v>
      </c>
      <c r="H31" t="str">
        <f>IF(OR(XPlan_raw[[#This Row],[Prøveform]]="(tom)",XPlan_raw[[#This Row],[Prøveform]]=""),"",XPlan_raw[[#This Row],[Prøveform]])</f>
        <v>Hand-In</v>
      </c>
      <c r="I31" t="str">
        <f>IF(XPlan_raw[[#This Row],[Eksaminator_samlet]]&lt;&gt;"",XPlan_raw[[#This Row],[Eksaminator_samlet]],"")</f>
        <v>Oliver Niebuhr</v>
      </c>
      <c r="J31" t="str">
        <f>IF(OR(XPlan_raw[[#This Row],[Censur]]="(tom)",XPlan_raw[[#This Row],[Censur]]=""),"",XPlan_raw[[#This Row],[Censur]])</f>
        <v/>
      </c>
      <c r="K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1" s="4" t="str">
        <f>IF(XPlan_raw[[#This Row],[Udbudstpe]]="3.prøveforsøg",XPlan_raw[[#This Row],[Udbudstpe]],"")</f>
        <v/>
      </c>
      <c r="M31" s="4" t="str">
        <f>IF(XPlan_raw[[#This Row],[Prøveform]]="Skriftlig prøve",XPlan_raw[[#This Row],[DATO: Start eksamen]]+21,"")</f>
        <v/>
      </c>
      <c r="N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Sdb.,(tom),(tom),(tom),(tom),(tom),(tom),(tom),(tom),(tom),(tom),(tom)</v>
      </c>
      <c r="Q31" s="28" t="s">
        <v>517</v>
      </c>
      <c r="R31" t="s">
        <v>534</v>
      </c>
      <c r="S31" t="s">
        <v>535</v>
      </c>
      <c r="T31" t="s">
        <v>536</v>
      </c>
      <c r="U31" t="s">
        <v>167</v>
      </c>
      <c r="V31" t="s">
        <v>159</v>
      </c>
      <c r="W31" s="68">
        <v>45796</v>
      </c>
      <c r="Y31" s="4" t="s">
        <v>635</v>
      </c>
      <c r="Z31" t="s">
        <v>464</v>
      </c>
      <c r="AA31" t="s">
        <v>639</v>
      </c>
      <c r="AC31" s="4" t="s">
        <v>159</v>
      </c>
      <c r="AF31" t="s">
        <v>22</v>
      </c>
      <c r="AG31" s="48"/>
      <c r="AH31" s="28"/>
      <c r="AI31" s="48"/>
      <c r="AJ31" s="28"/>
      <c r="AK31" s="48"/>
      <c r="AL31" s="28"/>
      <c r="AM31" s="4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t="s">
        <v>159</v>
      </c>
      <c r="BR31" t="s">
        <v>159</v>
      </c>
      <c r="BS31" t="s">
        <v>159</v>
      </c>
      <c r="BT31" t="s">
        <v>25</v>
      </c>
      <c r="BU31" t="s">
        <v>159</v>
      </c>
      <c r="BV31" t="s">
        <v>159</v>
      </c>
      <c r="BW31" t="s">
        <v>159</v>
      </c>
      <c r="BX31" t="s">
        <v>159</v>
      </c>
      <c r="BY31" t="s">
        <v>159</v>
      </c>
      <c r="BZ31" t="s">
        <v>159</v>
      </c>
      <c r="CA31" t="s">
        <v>159</v>
      </c>
      <c r="CB31" t="s">
        <v>159</v>
      </c>
      <c r="CC31" t="s">
        <v>159</v>
      </c>
      <c r="CD31" t="s">
        <v>159</v>
      </c>
      <c r="CE31" t="s">
        <v>159</v>
      </c>
      <c r="CH31" t="s">
        <v>565</v>
      </c>
      <c r="CI31" t="s">
        <v>566</v>
      </c>
      <c r="CJ31" t="s">
        <v>567</v>
      </c>
      <c r="CK31" t="s">
        <v>167</v>
      </c>
      <c r="CL31" t="s">
        <v>159</v>
      </c>
      <c r="CM31" s="4">
        <v>45793</v>
      </c>
      <c r="CN31" s="4"/>
      <c r="CO31" s="4" t="s">
        <v>635</v>
      </c>
      <c r="CP31" t="s">
        <v>282</v>
      </c>
      <c r="CQ31" t="s">
        <v>639</v>
      </c>
      <c r="CS31" s="4" t="s">
        <v>159</v>
      </c>
      <c r="CT31" s="4"/>
      <c r="CV31" t="s">
        <v>22</v>
      </c>
      <c r="CW31" s="31"/>
      <c r="CX31" s="33"/>
      <c r="CY31" s="31"/>
      <c r="CZ31" s="33"/>
      <c r="DA31" s="31"/>
      <c r="DB31" s="33"/>
      <c r="DC31" s="31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t="s">
        <v>159</v>
      </c>
      <c r="EH31" t="s">
        <v>159</v>
      </c>
      <c r="EI31" t="s">
        <v>159</v>
      </c>
      <c r="EJ31" t="s">
        <v>159</v>
      </c>
      <c r="EK31" t="s">
        <v>159</v>
      </c>
      <c r="EL31" t="s">
        <v>159</v>
      </c>
      <c r="EM31" t="s">
        <v>159</v>
      </c>
      <c r="EN31" t="s">
        <v>29</v>
      </c>
      <c r="EO31" t="s">
        <v>159</v>
      </c>
      <c r="EP31" t="s">
        <v>159</v>
      </c>
      <c r="EQ31" t="s">
        <v>159</v>
      </c>
      <c r="ER31" t="s">
        <v>159</v>
      </c>
      <c r="ES31" t="s">
        <v>159</v>
      </c>
      <c r="ET31" t="s">
        <v>159</v>
      </c>
      <c r="EU31" t="s">
        <v>159</v>
      </c>
    </row>
    <row r="32" spans="2:151" hidden="1" x14ac:dyDescent="0.25">
      <c r="B32" t="str">
        <f>IF(Q32="ja",XPlan_raw[[#This Row],[EKA_kode2]],"")</f>
        <v/>
      </c>
      <c r="C32" t="str">
        <f>XPlan_raw[[#This Row],[eka_langtnavn]]</f>
        <v>Electronics Semester Project 1 D</v>
      </c>
      <c r="D32" t="str">
        <f>IF(XPlan_raw[[#This Row],[Interne-kode]]&lt;&gt;"(tom)",XPlan_raw[[#This Row],[Interne-kode]],"")</f>
        <v>EE-SPRO1-ENG</v>
      </c>
      <c r="E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2" t="str">
        <f>IF(XPlan_raw[[#This Row],[Campus]]&lt;&gt;"(tom)",XPlan_raw[[#This Row],[Campus]],"")</f>
        <v>Sønderborg</v>
      </c>
      <c r="H32" t="str">
        <f>IF(OR(XPlan_raw[[#This Row],[Prøveform]]="(tom)",XPlan_raw[[#This Row],[Prøveform]]=""),"",XPlan_raw[[#This Row],[Prøveform]])</f>
        <v/>
      </c>
      <c r="I32" t="str">
        <f>IF(XPlan_raw[[#This Row],[Eksaminator_samlet]]&lt;&gt;"",XPlan_raw[[#This Row],[Eksaminator_samlet]],"")</f>
        <v>Oliver Niebuhr</v>
      </c>
      <c r="J32" t="str">
        <f>IF(OR(XPlan_raw[[#This Row],[Censur]]="(tom)",XPlan_raw[[#This Row],[Censur]]=""),"",XPlan_raw[[#This Row],[Censur]])</f>
        <v/>
      </c>
      <c r="K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" s="4" t="str">
        <f>IF(XPlan_raw[[#This Row],[Udbudstpe]]="3.prøveforsøg",XPlan_raw[[#This Row],[Udbudstpe]],"")</f>
        <v/>
      </c>
      <c r="M32" s="4" t="str">
        <f>IF(XPlan_raw[[#This Row],[Prøveform]]="Skriftlig prøve",XPlan_raw[[#This Row],[DATO: Start eksamen]]+21,"")</f>
        <v/>
      </c>
      <c r="N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Sdb.,(tom),(tom),(tom),(tom),(tom),(tom),(tom),(tom),(tom),(tom),(tom),(tom),(tom),(tom)</v>
      </c>
      <c r="Q32" s="28" t="s">
        <v>641</v>
      </c>
      <c r="R32" t="s">
        <v>540</v>
      </c>
      <c r="S32" t="s">
        <v>541</v>
      </c>
      <c r="T32" t="s">
        <v>542</v>
      </c>
      <c r="U32" t="s">
        <v>167</v>
      </c>
      <c r="V32" t="s">
        <v>159</v>
      </c>
      <c r="W32" s="4">
        <v>45796</v>
      </c>
      <c r="Y32" s="4" t="s">
        <v>635</v>
      </c>
      <c r="Z32" t="s">
        <v>464</v>
      </c>
      <c r="AC32" s="4" t="s">
        <v>159</v>
      </c>
      <c r="AF32" t="s">
        <v>22</v>
      </c>
      <c r="AG32" s="48"/>
      <c r="AH32" s="28"/>
      <c r="AI32" s="48"/>
      <c r="AJ32" s="28"/>
      <c r="AK32" s="48"/>
      <c r="AL32" s="28"/>
      <c r="AM32" s="4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t="s">
        <v>21</v>
      </c>
      <c r="BR32" t="s">
        <v>159</v>
      </c>
      <c r="BS32" t="s">
        <v>159</v>
      </c>
      <c r="BT32" t="s">
        <v>159</v>
      </c>
      <c r="BU32" t="s">
        <v>159</v>
      </c>
      <c r="BV32" t="s">
        <v>159</v>
      </c>
      <c r="BW32" t="s">
        <v>159</v>
      </c>
      <c r="BX32" t="s">
        <v>159</v>
      </c>
      <c r="BY32" t="s">
        <v>159</v>
      </c>
      <c r="BZ32" t="s">
        <v>159</v>
      </c>
      <c r="CA32" t="s">
        <v>159</v>
      </c>
      <c r="CB32" t="s">
        <v>159</v>
      </c>
      <c r="CC32" t="s">
        <v>159</v>
      </c>
      <c r="CD32" t="s">
        <v>159</v>
      </c>
      <c r="CE32" t="s">
        <v>159</v>
      </c>
      <c r="CH32" s="29" t="s">
        <v>562</v>
      </c>
      <c r="CI32" s="29" t="s">
        <v>563</v>
      </c>
      <c r="CJ32" s="36" t="s">
        <v>564</v>
      </c>
      <c r="CK32" s="29" t="s">
        <v>167</v>
      </c>
      <c r="CL32" s="36" t="s">
        <v>159</v>
      </c>
      <c r="CM32" s="40">
        <v>45793</v>
      </c>
      <c r="CN32" s="41"/>
      <c r="CO32" s="41" t="s">
        <v>635</v>
      </c>
      <c r="CP32" s="29" t="s">
        <v>368</v>
      </c>
      <c r="CQ32" s="36" t="s">
        <v>161</v>
      </c>
      <c r="CR32" s="29" t="s">
        <v>162</v>
      </c>
      <c r="CS32" s="41" t="s">
        <v>159</v>
      </c>
      <c r="CT32" s="40"/>
      <c r="CU32" s="36"/>
      <c r="CV32" t="s">
        <v>22</v>
      </c>
      <c r="CW32" s="31"/>
      <c r="CX32" s="33"/>
      <c r="CY32" s="31"/>
      <c r="CZ32" s="33"/>
      <c r="DA32" s="31"/>
      <c r="DB32" s="33"/>
      <c r="DC32" s="31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6" t="s">
        <v>159</v>
      </c>
      <c r="EH32" s="36" t="s">
        <v>159</v>
      </c>
      <c r="EI32" s="36" t="s">
        <v>159</v>
      </c>
      <c r="EJ32" s="36" t="s">
        <v>25</v>
      </c>
      <c r="EK32" s="36" t="s">
        <v>26</v>
      </c>
      <c r="EL32" s="36" t="s">
        <v>27</v>
      </c>
      <c r="EM32" s="36" t="s">
        <v>28</v>
      </c>
      <c r="EN32" s="36" t="s">
        <v>29</v>
      </c>
      <c r="EO32" s="36" t="s">
        <v>159</v>
      </c>
      <c r="EP32" s="36" t="s">
        <v>159</v>
      </c>
      <c r="EQ32" s="36" t="s">
        <v>159</v>
      </c>
      <c r="ER32" s="36" t="s">
        <v>159</v>
      </c>
      <c r="ES32" s="36" t="s">
        <v>159</v>
      </c>
      <c r="ET32" s="36" t="s">
        <v>159</v>
      </c>
      <c r="EU32" s="36" t="s">
        <v>159</v>
      </c>
    </row>
    <row r="33" spans="2:151" hidden="1" x14ac:dyDescent="0.25">
      <c r="B33" t="str">
        <f>IF(Q33="ja",XPlan_raw[[#This Row],[EKA_kode2]],"")</f>
        <v>T370064402</v>
      </c>
      <c r="C33" t="str">
        <f>XPlan_raw[[#This Row],[eka_langtnavn]]</f>
        <v>Electronics Semester Project 1 D</v>
      </c>
      <c r="D33" t="str">
        <f>IF(XPlan_raw[[#This Row],[Interne-kode]]&lt;&gt;"(tom)",XPlan_raw[[#This Row],[Interne-kode]],"")</f>
        <v>EE-SPRO1-ENG</v>
      </c>
      <c r="E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3" t="str">
        <f>IF(XPlan_raw[[#This Row],[Campus]]&lt;&gt;"(tom)",XPlan_raw[[#This Row],[Campus]],"")</f>
        <v>Sønderborg</v>
      </c>
      <c r="H33" t="str">
        <f>IF(OR(XPlan_raw[[#This Row],[Prøveform]]="(tom)",XPlan_raw[[#This Row],[Prøveform]]=""),"",XPlan_raw[[#This Row],[Prøveform]])</f>
        <v>Hand-In</v>
      </c>
      <c r="I33" t="str">
        <f>IF(XPlan_raw[[#This Row],[Eksaminator_samlet]]&lt;&gt;"",XPlan_raw[[#This Row],[Eksaminator_samlet]],"")</f>
        <v>Oliver Niebuhr</v>
      </c>
      <c r="J33" t="str">
        <f>IF(OR(XPlan_raw[[#This Row],[Censur]]="(tom)",XPlan_raw[[#This Row],[Censur]]=""),"",XPlan_raw[[#This Row],[Censur]])</f>
        <v/>
      </c>
      <c r="K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3" s="4" t="str">
        <f>IF(XPlan_raw[[#This Row],[Udbudstpe]]="3.prøveforsøg",XPlan_raw[[#This Row],[Udbudstpe]],"")</f>
        <v/>
      </c>
      <c r="M33" s="4" t="str">
        <f>IF(XPlan_raw[[#This Row],[Prøveform]]="Skriftlig prøve",XPlan_raw[[#This Row],[DATO: Start eksamen]]+21,"")</f>
        <v/>
      </c>
      <c r="N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Sdb.,(tom),(tom),(tom),(tom),(tom),(tom),(tom),(tom),(tom),(tom),(tom),(tom),(tom),(tom)</v>
      </c>
      <c r="Q33" s="28" t="s">
        <v>517</v>
      </c>
      <c r="R33" s="5" t="s">
        <v>540</v>
      </c>
      <c r="S33" s="5" t="s">
        <v>541</v>
      </c>
      <c r="T33" t="s">
        <v>542</v>
      </c>
      <c r="U33" s="5" t="s">
        <v>167</v>
      </c>
      <c r="V33" t="s">
        <v>159</v>
      </c>
      <c r="W33" s="68">
        <v>45796</v>
      </c>
      <c r="Y33" s="4" t="s">
        <v>635</v>
      </c>
      <c r="Z33" s="5" t="s">
        <v>464</v>
      </c>
      <c r="AA33" t="s">
        <v>639</v>
      </c>
      <c r="AB33" s="5"/>
      <c r="AC33" s="4" t="s">
        <v>159</v>
      </c>
      <c r="AD33" s="46"/>
      <c r="AF33" t="s">
        <v>22</v>
      </c>
      <c r="AG33" s="48"/>
      <c r="AH33" s="28"/>
      <c r="AI33" s="48"/>
      <c r="AJ33" s="28"/>
      <c r="AK33" s="48"/>
      <c r="AL33" s="28"/>
      <c r="AM33" s="4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t="s">
        <v>21</v>
      </c>
      <c r="BR33" t="s">
        <v>159</v>
      </c>
      <c r="BS33" t="s">
        <v>159</v>
      </c>
      <c r="BT33" t="s">
        <v>159</v>
      </c>
      <c r="BU33" t="s">
        <v>159</v>
      </c>
      <c r="BV33" t="s">
        <v>159</v>
      </c>
      <c r="BW33" t="s">
        <v>159</v>
      </c>
      <c r="BX33" t="s">
        <v>159</v>
      </c>
      <c r="BY33" t="s">
        <v>159</v>
      </c>
      <c r="BZ33" t="s">
        <v>159</v>
      </c>
      <c r="CA33" t="s">
        <v>159</v>
      </c>
      <c r="CB33" t="s">
        <v>159</v>
      </c>
      <c r="CC33" t="s">
        <v>159</v>
      </c>
      <c r="CD33" t="s">
        <v>159</v>
      </c>
      <c r="CE33" t="s">
        <v>159</v>
      </c>
      <c r="CH33" t="s">
        <v>556</v>
      </c>
      <c r="CI33" t="s">
        <v>557</v>
      </c>
      <c r="CJ33" t="s">
        <v>558</v>
      </c>
      <c r="CK33" t="s">
        <v>167</v>
      </c>
      <c r="CL33" t="s">
        <v>159</v>
      </c>
      <c r="CM33" s="4">
        <v>45793</v>
      </c>
      <c r="CN33" s="4"/>
      <c r="CO33" s="4" t="s">
        <v>635</v>
      </c>
      <c r="CP33" t="s">
        <v>368</v>
      </c>
      <c r="CQ33" t="s">
        <v>161</v>
      </c>
      <c r="CR33" t="s">
        <v>162</v>
      </c>
      <c r="CS33" s="4" t="s">
        <v>159</v>
      </c>
      <c r="CT33" s="4"/>
      <c r="CV33" t="s">
        <v>22</v>
      </c>
      <c r="CW33" s="31"/>
      <c r="CX33" s="33"/>
      <c r="CY33" s="31"/>
      <c r="CZ33" s="33"/>
      <c r="DA33" s="31"/>
      <c r="DB33" s="33"/>
      <c r="DC33" s="31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t="s">
        <v>21</v>
      </c>
      <c r="EH33" t="s">
        <v>23</v>
      </c>
      <c r="EI33" t="s">
        <v>24</v>
      </c>
      <c r="EJ33" t="s">
        <v>159</v>
      </c>
      <c r="EK33" t="s">
        <v>159</v>
      </c>
      <c r="EL33" t="s">
        <v>159</v>
      </c>
      <c r="EM33" t="s">
        <v>159</v>
      </c>
      <c r="EN33" t="s">
        <v>159</v>
      </c>
      <c r="EO33" t="s">
        <v>159</v>
      </c>
      <c r="EP33" t="s">
        <v>159</v>
      </c>
      <c r="EQ33" t="s">
        <v>159</v>
      </c>
      <c r="ER33" t="s">
        <v>159</v>
      </c>
      <c r="ES33" t="s">
        <v>159</v>
      </c>
      <c r="ET33" t="s">
        <v>159</v>
      </c>
      <c r="EU33" t="s">
        <v>159</v>
      </c>
    </row>
    <row r="34" spans="2:151" hidden="1" x14ac:dyDescent="0.25">
      <c r="B34" t="str">
        <f>IF(Q34="ja",XPlan_raw[[#This Row],[EKA_kode2]],"")</f>
        <v>T320012412</v>
      </c>
      <c r="C34" t="str">
        <f>XPlan_raw[[#This Row],[eka_langtnavn]]</f>
        <v>Mechanical Engineering  Semester Project 1 C</v>
      </c>
      <c r="D34" t="str">
        <f>IF(XPlan_raw[[#This Row],[Interne-kode]]&lt;&gt;"(tom)",XPlan_raw[[#This Row],[Interne-kode]],"")</f>
        <v>ME-SPRO1-SC</v>
      </c>
      <c r="E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4" t="str">
        <f>IF(XPlan_raw[[#This Row],[Campus]]&lt;&gt;"(tom)",XPlan_raw[[#This Row],[Campus]],"")</f>
        <v>Sønderborg</v>
      </c>
      <c r="H34" t="str">
        <f>IF(OR(XPlan_raw[[#This Row],[Prøveform]]="(tom)",XPlan_raw[[#This Row],[Prøveform]]=""),"",XPlan_raw[[#This Row],[Prøveform]])</f>
        <v>Hand-In</v>
      </c>
      <c r="I34" t="str">
        <f>IF(XPlan_raw[[#This Row],[Eksaminator_samlet]]&lt;&gt;"",XPlan_raw[[#This Row],[Eksaminator_samlet]],"")</f>
        <v>Morten Hartvig Hansen</v>
      </c>
      <c r="J34" t="str">
        <f>IF(OR(XPlan_raw[[#This Row],[Censur]]="(tom)",XPlan_raw[[#This Row],[Censur]]=""),"",XPlan_raw[[#This Row],[Censur]])</f>
        <v>Second examiner: Internal</v>
      </c>
      <c r="K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4" s="4" t="str">
        <f>IF(XPlan_raw[[#This Row],[Udbudstpe]]="3.prøveforsøg",XPlan_raw[[#This Row],[Udbudstpe]],"")</f>
        <v/>
      </c>
      <c r="M34" s="4" t="str">
        <f>IF(XPlan_raw[[#This Row],[Prøveform]]="Skriftlig prøve",XPlan_raw[[#This Row],[DATO: Start eksamen]]+21,"")</f>
        <v/>
      </c>
      <c r="N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34" s="28" t="s">
        <v>517</v>
      </c>
      <c r="R34" s="5" t="s">
        <v>537</v>
      </c>
      <c r="S34" s="5" t="s">
        <v>538</v>
      </c>
      <c r="T34" t="s">
        <v>539</v>
      </c>
      <c r="U34" s="5" t="s">
        <v>167</v>
      </c>
      <c r="V34" t="s">
        <v>159</v>
      </c>
      <c r="W34" s="46">
        <v>45796</v>
      </c>
      <c r="Y34" s="4" t="s">
        <v>635</v>
      </c>
      <c r="Z34" s="5" t="s">
        <v>254</v>
      </c>
      <c r="AA34" t="s">
        <v>639</v>
      </c>
      <c r="AB34" s="5" t="s">
        <v>162</v>
      </c>
      <c r="AC34" s="42" t="s">
        <v>159</v>
      </c>
      <c r="AD34" s="46"/>
      <c r="AF34" t="s">
        <v>22</v>
      </c>
      <c r="AG34" s="48"/>
      <c r="AH34" s="28"/>
      <c r="AI34" s="48"/>
      <c r="AJ34" s="28"/>
      <c r="AK34" s="48"/>
      <c r="AL34" s="28"/>
      <c r="AM34" s="4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t="s">
        <v>159</v>
      </c>
      <c r="BR34" t="s">
        <v>159</v>
      </c>
      <c r="BS34" t="s">
        <v>159</v>
      </c>
      <c r="BT34" t="s">
        <v>159</v>
      </c>
      <c r="BU34" t="s">
        <v>159</v>
      </c>
      <c r="BV34" t="s">
        <v>159</v>
      </c>
      <c r="BW34" t="s">
        <v>28</v>
      </c>
      <c r="BX34" t="s">
        <v>159</v>
      </c>
      <c r="BY34" t="s">
        <v>159</v>
      </c>
      <c r="BZ34" t="s">
        <v>159</v>
      </c>
      <c r="CA34" t="s">
        <v>159</v>
      </c>
      <c r="CB34" t="s">
        <v>159</v>
      </c>
      <c r="CC34" t="s">
        <v>159</v>
      </c>
      <c r="CD34" t="s">
        <v>159</v>
      </c>
      <c r="CE34" t="s">
        <v>159</v>
      </c>
      <c r="CH34" s="29" t="s">
        <v>540</v>
      </c>
      <c r="CI34" s="29" t="s">
        <v>541</v>
      </c>
      <c r="CJ34" s="36" t="s">
        <v>542</v>
      </c>
      <c r="CK34" s="29" t="s">
        <v>167</v>
      </c>
      <c r="CL34" s="36" t="s">
        <v>159</v>
      </c>
      <c r="CM34" s="40">
        <v>45793</v>
      </c>
      <c r="CN34" s="41"/>
      <c r="CO34" s="41" t="s">
        <v>635</v>
      </c>
      <c r="CP34" s="29" t="s">
        <v>464</v>
      </c>
      <c r="CQ34" s="36"/>
      <c r="CR34" s="29"/>
      <c r="CS34" s="41" t="s">
        <v>159</v>
      </c>
      <c r="CT34" s="40"/>
      <c r="CU34" s="36"/>
      <c r="CV34" t="s">
        <v>22</v>
      </c>
      <c r="CW34" s="31"/>
      <c r="CX34" s="33"/>
      <c r="CY34" s="31"/>
      <c r="CZ34" s="33"/>
      <c r="DA34" s="31"/>
      <c r="DB34" s="33"/>
      <c r="DC34" s="31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6" t="s">
        <v>21</v>
      </c>
      <c r="EH34" s="36" t="s">
        <v>159</v>
      </c>
      <c r="EI34" s="36" t="s">
        <v>159</v>
      </c>
      <c r="EJ34" s="36" t="s">
        <v>159</v>
      </c>
      <c r="EK34" s="36" t="s">
        <v>159</v>
      </c>
      <c r="EL34" s="36" t="s">
        <v>159</v>
      </c>
      <c r="EM34" s="36" t="s">
        <v>159</v>
      </c>
      <c r="EN34" s="36" t="s">
        <v>159</v>
      </c>
      <c r="EO34" s="36" t="s">
        <v>159</v>
      </c>
      <c r="EP34" s="36" t="s">
        <v>159</v>
      </c>
      <c r="EQ34" s="36" t="s">
        <v>159</v>
      </c>
      <c r="ER34" s="36" t="s">
        <v>159</v>
      </c>
      <c r="ES34" s="36" t="s">
        <v>159</v>
      </c>
      <c r="ET34" s="36" t="s">
        <v>159</v>
      </c>
      <c r="EU34" s="36" t="s">
        <v>159</v>
      </c>
    </row>
    <row r="35" spans="2:151" hidden="1" x14ac:dyDescent="0.25">
      <c r="B35" t="str">
        <f>IF(Q35="ja",XPlan_raw[[#This Row],[EKA_kode2]],"")</f>
        <v>T320027412</v>
      </c>
      <c r="C35" t="str">
        <f>XPlan_raw[[#This Row],[eka_langtnavn]]</f>
        <v>Mechanical Engineering Semester Project 1 D</v>
      </c>
      <c r="D35" t="str">
        <f>IF(XPlan_raw[[#This Row],[Interne-kode]]&lt;&gt;"(tom)",XPlan_raw[[#This Row],[Interne-kode]],"")</f>
        <v>ME-SPRO1-ENG</v>
      </c>
      <c r="E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5" t="str">
        <f>IF(XPlan_raw[[#This Row],[Campus]]&lt;&gt;"(tom)",XPlan_raw[[#This Row],[Campus]],"")</f>
        <v>Sønderborg</v>
      </c>
      <c r="H35" t="str">
        <f>IF(OR(XPlan_raw[[#This Row],[Prøveform]]="(tom)",XPlan_raw[[#This Row],[Prøveform]]=""),"",XPlan_raw[[#This Row],[Prøveform]])</f>
        <v>Written examination</v>
      </c>
      <c r="I35" t="str">
        <f>IF(XPlan_raw[[#This Row],[Eksaminator_samlet]]&lt;&gt;"",XPlan_raw[[#This Row],[Eksaminator_samlet]],"")</f>
        <v>Morten Hartvig Hansen</v>
      </c>
      <c r="J35" t="str">
        <f>IF(OR(XPlan_raw[[#This Row],[Censur]]="(tom)",XPlan_raw[[#This Row],[Censur]]=""),"",XPlan_raw[[#This Row],[Censur]])</f>
        <v>Second examiner: Internal</v>
      </c>
      <c r="K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" s="4" t="str">
        <f>IF(XPlan_raw[[#This Row],[Udbudstpe]]="3.prøveforsøg",XPlan_raw[[#This Row],[Udbudstpe]],"")</f>
        <v/>
      </c>
      <c r="M35" s="4" t="str">
        <f>IF(XPlan_raw[[#This Row],[Prøveform]]="Skriftlig prøve",XPlan_raw[[#This Row],[DATO: Start eksamen]]+21,"")</f>
        <v/>
      </c>
      <c r="N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Sdb.,(tom),(tom),(tom),(tom),(tom),(tom),(tom),(tom),(tom),(tom),(tom),(tom),(tom)</v>
      </c>
      <c r="Q35" s="28" t="s">
        <v>517</v>
      </c>
      <c r="R35" t="s">
        <v>543</v>
      </c>
      <c r="S35" t="s">
        <v>544</v>
      </c>
      <c r="T35" t="s">
        <v>545</v>
      </c>
      <c r="U35" t="s">
        <v>167</v>
      </c>
      <c r="V35" t="s">
        <v>159</v>
      </c>
      <c r="W35" s="4">
        <v>45796</v>
      </c>
      <c r="Y35" s="4" t="s">
        <v>635</v>
      </c>
      <c r="Z35" t="s">
        <v>254</v>
      </c>
      <c r="AA35" t="s">
        <v>161</v>
      </c>
      <c r="AB35" t="s">
        <v>162</v>
      </c>
      <c r="AC35" s="4" t="s">
        <v>159</v>
      </c>
      <c r="AF35" t="s">
        <v>22</v>
      </c>
      <c r="AG35" s="48"/>
      <c r="AH35" s="28"/>
      <c r="AI35" s="48"/>
      <c r="AJ35" s="28"/>
      <c r="AK35" s="48"/>
      <c r="AL35" s="28"/>
      <c r="AM35" s="4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t="s">
        <v>159</v>
      </c>
      <c r="BR35" t="s">
        <v>23</v>
      </c>
      <c r="BS35" t="s">
        <v>159</v>
      </c>
      <c r="BT35" t="s">
        <v>159</v>
      </c>
      <c r="BU35" t="s">
        <v>159</v>
      </c>
      <c r="BV35" t="s">
        <v>159</v>
      </c>
      <c r="BW35" t="s">
        <v>159</v>
      </c>
      <c r="BX35" t="s">
        <v>159</v>
      </c>
      <c r="BY35" t="s">
        <v>159</v>
      </c>
      <c r="BZ35" t="s">
        <v>159</v>
      </c>
      <c r="CA35" t="s">
        <v>159</v>
      </c>
      <c r="CB35" t="s">
        <v>159</v>
      </c>
      <c r="CC35" t="s">
        <v>159</v>
      </c>
      <c r="CD35" t="s">
        <v>159</v>
      </c>
      <c r="CE35" t="s">
        <v>159</v>
      </c>
      <c r="CH35" s="29" t="s">
        <v>540</v>
      </c>
      <c r="CI35" s="29" t="s">
        <v>541</v>
      </c>
      <c r="CJ35" s="36" t="s">
        <v>542</v>
      </c>
      <c r="CK35" s="29" t="s">
        <v>167</v>
      </c>
      <c r="CL35" s="36" t="s">
        <v>159</v>
      </c>
      <c r="CM35" s="40">
        <v>45793</v>
      </c>
      <c r="CN35" s="41"/>
      <c r="CO35" s="41" t="s">
        <v>635</v>
      </c>
      <c r="CP35" s="29" t="s">
        <v>464</v>
      </c>
      <c r="CQ35" s="36" t="s">
        <v>639</v>
      </c>
      <c r="CR35" s="29"/>
      <c r="CS35" s="41">
        <v>45793</v>
      </c>
      <c r="CT35" s="40"/>
      <c r="CU35" s="36"/>
      <c r="CV35" t="s">
        <v>22</v>
      </c>
      <c r="CW35" s="31"/>
      <c r="CX35" s="33"/>
      <c r="CY35" s="31"/>
      <c r="CZ35" s="33"/>
      <c r="DA35" s="31"/>
      <c r="DB35" s="33"/>
      <c r="DC35" s="31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6" t="s">
        <v>21</v>
      </c>
      <c r="EH35" s="36" t="s">
        <v>159</v>
      </c>
      <c r="EI35" s="36" t="s">
        <v>159</v>
      </c>
      <c r="EJ35" s="36" t="s">
        <v>159</v>
      </c>
      <c r="EK35" s="36" t="s">
        <v>159</v>
      </c>
      <c r="EL35" s="36" t="s">
        <v>159</v>
      </c>
      <c r="EM35" s="36" t="s">
        <v>159</v>
      </c>
      <c r="EN35" s="36" t="s">
        <v>159</v>
      </c>
      <c r="EO35" s="36" t="s">
        <v>159</v>
      </c>
      <c r="EP35" s="36" t="s">
        <v>159</v>
      </c>
      <c r="EQ35" s="36" t="s">
        <v>159</v>
      </c>
      <c r="ER35" s="36" t="s">
        <v>159</v>
      </c>
      <c r="ES35" s="36" t="s">
        <v>159</v>
      </c>
      <c r="ET35" s="36" t="s">
        <v>159</v>
      </c>
      <c r="EU35" s="36" t="s">
        <v>159</v>
      </c>
    </row>
    <row r="36" spans="2:151" hidden="1" x14ac:dyDescent="0.25">
      <c r="B36" t="str">
        <f>IF(Q36="ja",XPlan_raw[[#This Row],[EKA_kode2]],"")</f>
        <v>T340092402</v>
      </c>
      <c r="C36" t="str">
        <f>XPlan_raw[[#This Row],[eka_langtnavn]]</f>
        <v>Mechatronics Semester Project 1 C</v>
      </c>
      <c r="D36" t="str">
        <f>IF(XPlan_raw[[#This Row],[Interne-kode]]&lt;&gt;"(tom)",XPlan_raw[[#This Row],[Interne-kode]],"")</f>
        <v>MC-SPRO1-SC</v>
      </c>
      <c r="E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6" t="str">
        <f>IF(XPlan_raw[[#This Row],[Campus]]&lt;&gt;"(tom)",XPlan_raw[[#This Row],[Campus]],"")</f>
        <v>Sønderborg</v>
      </c>
      <c r="H36" t="str">
        <f>IF(OR(XPlan_raw[[#This Row],[Prøveform]]="(tom)",XPlan_raw[[#This Row],[Prøveform]]=""),"",XPlan_raw[[#This Row],[Prøveform]])</f>
        <v>Hand-In</v>
      </c>
      <c r="I36" t="str">
        <f>IF(XPlan_raw[[#This Row],[Eksaminator_samlet]]&lt;&gt;"",XPlan_raw[[#This Row],[Eksaminator_samlet]],"")</f>
        <v>Lars Duggen, Casper Kunstmann</v>
      </c>
      <c r="J36" t="str">
        <f>IF(OR(XPlan_raw[[#This Row],[Censur]]="(tom)",XPlan_raw[[#This Row],[Censur]]=""),"",XPlan_raw[[#This Row],[Censur]])</f>
        <v/>
      </c>
      <c r="K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6" s="4" t="str">
        <f>IF(XPlan_raw[[#This Row],[Udbudstpe]]="3.prøveforsøg",XPlan_raw[[#This Row],[Udbudstpe]],"")</f>
        <v/>
      </c>
      <c r="M36" s="4" t="str">
        <f>IF(XPlan_raw[[#This Row],[Prøveform]]="Skriftlig prøve",XPlan_raw[[#This Row],[DATO: Start eksamen]]+21,"")</f>
        <v/>
      </c>
      <c r="N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36" s="28" t="s">
        <v>517</v>
      </c>
      <c r="R36" s="5" t="s">
        <v>565</v>
      </c>
      <c r="S36" s="5" t="s">
        <v>566</v>
      </c>
      <c r="T36" t="s">
        <v>567</v>
      </c>
      <c r="U36" s="5" t="s">
        <v>167</v>
      </c>
      <c r="V36" t="s">
        <v>159</v>
      </c>
      <c r="W36" s="46">
        <v>45796</v>
      </c>
      <c r="Y36" s="4" t="s">
        <v>635</v>
      </c>
      <c r="Z36" s="5" t="s">
        <v>282</v>
      </c>
      <c r="AA36" t="s">
        <v>639</v>
      </c>
      <c r="AB36" s="5"/>
      <c r="AC36" s="4" t="s">
        <v>159</v>
      </c>
      <c r="AD36" s="46"/>
      <c r="AF36" t="s">
        <v>22</v>
      </c>
      <c r="AG36" s="48"/>
      <c r="AH36" s="28"/>
      <c r="AI36" s="48"/>
      <c r="AJ36" s="28"/>
      <c r="AK36" s="48"/>
      <c r="AL36" s="28"/>
      <c r="AM36" s="4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t="s">
        <v>159</v>
      </c>
      <c r="BR36" t="s">
        <v>159</v>
      </c>
      <c r="BS36" t="s">
        <v>159</v>
      </c>
      <c r="BT36" t="s">
        <v>159</v>
      </c>
      <c r="BU36" t="s">
        <v>159</v>
      </c>
      <c r="BV36" t="s">
        <v>159</v>
      </c>
      <c r="BW36" t="s">
        <v>159</v>
      </c>
      <c r="BX36" t="s">
        <v>29</v>
      </c>
      <c r="BY36" t="s">
        <v>159</v>
      </c>
      <c r="BZ36" t="s">
        <v>159</v>
      </c>
      <c r="CA36" t="s">
        <v>159</v>
      </c>
      <c r="CB36" t="s">
        <v>159</v>
      </c>
      <c r="CC36" t="s">
        <v>159</v>
      </c>
      <c r="CD36" t="s">
        <v>159</v>
      </c>
      <c r="CE36" t="s">
        <v>159</v>
      </c>
      <c r="CH36" t="s">
        <v>534</v>
      </c>
      <c r="CI36" t="s">
        <v>535</v>
      </c>
      <c r="CJ36" t="s">
        <v>536</v>
      </c>
      <c r="CK36" t="s">
        <v>167</v>
      </c>
      <c r="CL36" t="s">
        <v>159</v>
      </c>
      <c r="CM36" s="4">
        <v>45793</v>
      </c>
      <c r="CN36" s="4"/>
      <c r="CO36" s="4" t="s">
        <v>635</v>
      </c>
      <c r="CP36" t="s">
        <v>464</v>
      </c>
      <c r="CQ36" t="s">
        <v>257</v>
      </c>
      <c r="CS36" s="4" t="s">
        <v>159</v>
      </c>
      <c r="CT36" s="4"/>
      <c r="CV36" t="s">
        <v>22</v>
      </c>
      <c r="CW36" s="31"/>
      <c r="CX36" s="33"/>
      <c r="CY36" s="31"/>
      <c r="CZ36" s="33"/>
      <c r="DA36" s="31"/>
      <c r="DB36" s="33"/>
      <c r="DC36" s="31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t="s">
        <v>159</v>
      </c>
      <c r="EH36" t="s">
        <v>159</v>
      </c>
      <c r="EI36" t="s">
        <v>159</v>
      </c>
      <c r="EJ36" t="s">
        <v>25</v>
      </c>
      <c r="EK36" t="s">
        <v>159</v>
      </c>
      <c r="EL36" t="s">
        <v>159</v>
      </c>
      <c r="EM36" t="s">
        <v>159</v>
      </c>
      <c r="EN36" t="s">
        <v>159</v>
      </c>
      <c r="EO36" t="s">
        <v>159</v>
      </c>
      <c r="EP36" t="s">
        <v>159</v>
      </c>
      <c r="EQ36" t="s">
        <v>159</v>
      </c>
      <c r="ER36" t="s">
        <v>159</v>
      </c>
      <c r="ES36" t="s">
        <v>159</v>
      </c>
      <c r="ET36" t="s">
        <v>159</v>
      </c>
      <c r="EU36" t="s">
        <v>159</v>
      </c>
    </row>
    <row r="37" spans="2:151" hidden="1" x14ac:dyDescent="0.25">
      <c r="B37" t="str">
        <f>IF(Q37="ja",XPlan_raw[[#This Row],[EKA_kode2]],"")</f>
        <v>T340076412</v>
      </c>
      <c r="C37" t="str">
        <f>XPlan_raw[[#This Row],[eka_langtnavn]]</f>
        <v>Mechatronics Semester Project 1 D</v>
      </c>
      <c r="D37" t="str">
        <f>IF(XPlan_raw[[#This Row],[Interne-kode]]&lt;&gt;"(tom)",XPlan_raw[[#This Row],[Interne-kode]],"")</f>
        <v>MC-SPRO1-ENG</v>
      </c>
      <c r="E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7" t="str">
        <f>IF(XPlan_raw[[#This Row],[Campus]]&lt;&gt;"(tom)",XPlan_raw[[#This Row],[Campus]],"")</f>
        <v>Sønderborg</v>
      </c>
      <c r="H37" t="str">
        <f>IF(OR(XPlan_raw[[#This Row],[Prøveform]]="(tom)",XPlan_raw[[#This Row],[Prøveform]]=""),"",XPlan_raw[[#This Row],[Prøveform]])</f>
        <v>Hand-In</v>
      </c>
      <c r="I37" t="str">
        <f>IF(XPlan_raw[[#This Row],[Eksaminator_samlet]]&lt;&gt;"",XPlan_raw[[#This Row],[Eksaminator_samlet]],"")</f>
        <v>Lars Duggen, Casper Kunstmann</v>
      </c>
      <c r="J37" t="str">
        <f>IF(OR(XPlan_raw[[#This Row],[Censur]]="(tom)",XPlan_raw[[#This Row],[Censur]]=""),"",XPlan_raw[[#This Row],[Censur]])</f>
        <v/>
      </c>
      <c r="K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7" s="4" t="str">
        <f>IF(XPlan_raw[[#This Row],[Udbudstpe]]="3.prøveforsøg",XPlan_raw[[#This Row],[Udbudstpe]],"")</f>
        <v/>
      </c>
      <c r="M37" s="4" t="str">
        <f>IF(XPlan_raw[[#This Row],[Prøveform]]="Skriftlig prøve",XPlan_raw[[#This Row],[DATO: Start eksamen]]+21,"")</f>
        <v/>
      </c>
      <c r="N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37" s="28" t="s">
        <v>517</v>
      </c>
      <c r="R37" s="5" t="s">
        <v>553</v>
      </c>
      <c r="S37" s="5" t="s">
        <v>554</v>
      </c>
      <c r="T37" t="s">
        <v>555</v>
      </c>
      <c r="U37" s="5" t="s">
        <v>167</v>
      </c>
      <c r="V37" t="s">
        <v>159</v>
      </c>
      <c r="W37" s="46">
        <v>45796</v>
      </c>
      <c r="Y37" s="4" t="s">
        <v>635</v>
      </c>
      <c r="Z37" s="5" t="s">
        <v>282</v>
      </c>
      <c r="AA37" t="s">
        <v>639</v>
      </c>
      <c r="AB37" s="5"/>
      <c r="AC37" s="42" t="s">
        <v>159</v>
      </c>
      <c r="AD37" s="46"/>
      <c r="AF37" t="s">
        <v>22</v>
      </c>
      <c r="AG37" s="48"/>
      <c r="AH37" s="28"/>
      <c r="AI37" s="48"/>
      <c r="AJ37" s="28"/>
      <c r="AK37" s="48"/>
      <c r="AL37" s="28"/>
      <c r="AM37" s="4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t="s">
        <v>159</v>
      </c>
      <c r="BR37" t="s">
        <v>159</v>
      </c>
      <c r="BS37" t="s">
        <v>24</v>
      </c>
      <c r="BT37" t="s">
        <v>159</v>
      </c>
      <c r="BU37" t="s">
        <v>159</v>
      </c>
      <c r="BV37" t="s">
        <v>159</v>
      </c>
      <c r="BW37" t="s">
        <v>159</v>
      </c>
      <c r="BX37" t="s">
        <v>159</v>
      </c>
      <c r="BY37" t="s">
        <v>159</v>
      </c>
      <c r="BZ37" t="s">
        <v>159</v>
      </c>
      <c r="CA37" t="s">
        <v>159</v>
      </c>
      <c r="CB37" t="s">
        <v>159</v>
      </c>
      <c r="CC37" t="s">
        <v>159</v>
      </c>
      <c r="CD37" t="s">
        <v>159</v>
      </c>
      <c r="CE37" t="s">
        <v>159</v>
      </c>
      <c r="CH37" s="29" t="s">
        <v>534</v>
      </c>
      <c r="CI37" s="29" t="s">
        <v>535</v>
      </c>
      <c r="CJ37" s="36" t="s">
        <v>536</v>
      </c>
      <c r="CK37" s="29" t="s">
        <v>167</v>
      </c>
      <c r="CL37" s="36" t="s">
        <v>159</v>
      </c>
      <c r="CM37" s="40">
        <v>45793</v>
      </c>
      <c r="CN37" s="41"/>
      <c r="CO37" s="41" t="s">
        <v>635</v>
      </c>
      <c r="CP37" s="29" t="s">
        <v>464</v>
      </c>
      <c r="CQ37" s="36" t="s">
        <v>639</v>
      </c>
      <c r="CR37" s="29"/>
      <c r="CS37" s="41">
        <v>45793</v>
      </c>
      <c r="CT37" s="40"/>
      <c r="CU37" s="36"/>
      <c r="CV37" t="s">
        <v>22</v>
      </c>
      <c r="CW37" s="31"/>
      <c r="CX37" s="33"/>
      <c r="CY37" s="31"/>
      <c r="CZ37" s="33"/>
      <c r="DA37" s="31"/>
      <c r="DB37" s="33"/>
      <c r="DC37" s="31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6" t="s">
        <v>159</v>
      </c>
      <c r="EH37" s="36" t="s">
        <v>159</v>
      </c>
      <c r="EI37" s="36" t="s">
        <v>159</v>
      </c>
      <c r="EJ37" s="36" t="s">
        <v>25</v>
      </c>
      <c r="EK37" s="36" t="s">
        <v>159</v>
      </c>
      <c r="EL37" s="36" t="s">
        <v>159</v>
      </c>
      <c r="EM37" s="36" t="s">
        <v>159</v>
      </c>
      <c r="EN37" s="36" t="s">
        <v>159</v>
      </c>
      <c r="EO37" s="36" t="s">
        <v>159</v>
      </c>
      <c r="EP37" s="36" t="s">
        <v>159</v>
      </c>
      <c r="EQ37" s="36" t="s">
        <v>159</v>
      </c>
      <c r="ER37" s="36" t="s">
        <v>159</v>
      </c>
      <c r="ES37" s="36" t="s">
        <v>159</v>
      </c>
      <c r="ET37" s="36" t="s">
        <v>159</v>
      </c>
      <c r="EU37" s="36" t="s">
        <v>159</v>
      </c>
    </row>
    <row r="38" spans="2:151" hidden="1" x14ac:dyDescent="0.25">
      <c r="B38" t="str">
        <f>IF(Q38="ja",XPlan_raw[[#This Row],[EKA_kode2]],"")</f>
        <v>T630001402</v>
      </c>
      <c r="C38" t="str">
        <f>XPlan_raw[[#This Row],[eka_langtnavn]]</f>
        <v>Object oriented programming</v>
      </c>
      <c r="D38" t="str">
        <f>IF(XPlan_raw[[#This Row],[Interne-kode]]&lt;&gt;"(tom)",XPlan_raw[[#This Row],[Interne-kode]],"")</f>
        <v>SE1S-OPP19</v>
      </c>
      <c r="E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20-05-2025 - 22-05-2025</v>
      </c>
      <c r="G38" t="str">
        <f>IF(XPlan_raw[[#This Row],[Campus]]&lt;&gt;"(tom)",XPlan_raw[[#This Row],[Campus]],"")</f>
        <v>Sønderborg</v>
      </c>
      <c r="H38" t="str">
        <f>IF(OR(XPlan_raw[[#This Row],[Prøveform]]="(tom)",XPlan_raw[[#This Row],[Prøveform]]=""),"",XPlan_raw[[#This Row],[Prøveform]])</f>
        <v>Oral examination</v>
      </c>
      <c r="I38" t="str">
        <f>IF(XPlan_raw[[#This Row],[Eksaminator_samlet]]&lt;&gt;"",XPlan_raw[[#This Row],[Eksaminator_samlet]],"")</f>
        <v>Maximus Kaos</v>
      </c>
      <c r="J38" t="str">
        <f>IF(OR(XPlan_raw[[#This Row],[Censur]]="(tom)",XPlan_raw[[#This Row],[Censur]]=""),"",XPlan_raw[[#This Row],[Censur]])</f>
        <v>Second examiner: External</v>
      </c>
      <c r="K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" s="4" t="str">
        <f>IF(XPlan_raw[[#This Row],[Udbudstpe]]="3.prøveforsøg",XPlan_raw[[#This Row],[Udbudstpe]],"")</f>
        <v/>
      </c>
      <c r="M38" s="4" t="str">
        <f>IF(XPlan_raw[[#This Row],[Prøveform]]="Skriftlig prøve",XPlan_raw[[#This Row],[DATO: Start eksamen]]+21,"")</f>
        <v/>
      </c>
      <c r="N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38" s="28" t="s">
        <v>517</v>
      </c>
      <c r="R38" t="s">
        <v>184</v>
      </c>
      <c r="S38" t="s">
        <v>185</v>
      </c>
      <c r="T38" t="s">
        <v>186</v>
      </c>
      <c r="U38" t="s">
        <v>167</v>
      </c>
      <c r="V38" t="s">
        <v>159</v>
      </c>
      <c r="W38" s="4">
        <v>45797</v>
      </c>
      <c r="X38" s="4">
        <v>45799</v>
      </c>
      <c r="Y38" s="4" t="s">
        <v>635</v>
      </c>
      <c r="Z38" t="s">
        <v>187</v>
      </c>
      <c r="AA38" t="s">
        <v>188</v>
      </c>
      <c r="AB38" t="s">
        <v>189</v>
      </c>
      <c r="AC38" s="4" t="s">
        <v>159</v>
      </c>
      <c r="AE38" t="s">
        <v>163</v>
      </c>
      <c r="AF38" t="s">
        <v>22</v>
      </c>
      <c r="AG38" s="48"/>
      <c r="AH38" s="28"/>
      <c r="AI38" s="48"/>
      <c r="AJ38" s="28"/>
      <c r="AK38" s="48"/>
      <c r="AL38" s="28"/>
      <c r="AM38" s="4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t="s">
        <v>159</v>
      </c>
      <c r="BR38" t="s">
        <v>159</v>
      </c>
      <c r="BS38" t="s">
        <v>159</v>
      </c>
      <c r="BT38" t="s">
        <v>159</v>
      </c>
      <c r="BU38" t="s">
        <v>159</v>
      </c>
      <c r="BV38" t="s">
        <v>27</v>
      </c>
      <c r="BW38" t="s">
        <v>159</v>
      </c>
      <c r="BX38" t="s">
        <v>159</v>
      </c>
      <c r="BY38" t="s">
        <v>159</v>
      </c>
      <c r="BZ38" t="s">
        <v>159</v>
      </c>
      <c r="CA38" t="s">
        <v>159</v>
      </c>
      <c r="CB38" t="s">
        <v>159</v>
      </c>
      <c r="CC38" t="s">
        <v>159</v>
      </c>
      <c r="CD38" t="s">
        <v>159</v>
      </c>
      <c r="CE38" t="s">
        <v>159</v>
      </c>
      <c r="CH38" t="s">
        <v>184</v>
      </c>
      <c r="CI38" t="s">
        <v>185</v>
      </c>
      <c r="CJ38" t="s">
        <v>186</v>
      </c>
      <c r="CK38" t="s">
        <v>167</v>
      </c>
      <c r="CL38" t="s">
        <v>159</v>
      </c>
      <c r="CM38" s="4">
        <v>45797</v>
      </c>
      <c r="CN38" s="4">
        <v>45799</v>
      </c>
      <c r="CO38" s="4" t="s">
        <v>635</v>
      </c>
      <c r="CP38" t="s">
        <v>187</v>
      </c>
      <c r="CQ38" t="s">
        <v>188</v>
      </c>
      <c r="CR38" t="s">
        <v>189</v>
      </c>
      <c r="CS38" s="4" t="s">
        <v>159</v>
      </c>
      <c r="CT38" s="4"/>
      <c r="CU38" t="s">
        <v>163</v>
      </c>
      <c r="CV38" t="s">
        <v>22</v>
      </c>
      <c r="CW38" s="31"/>
      <c r="CX38" s="33"/>
      <c r="CY38" s="31"/>
      <c r="CZ38" s="33"/>
      <c r="DA38" s="31"/>
      <c r="DB38" s="33"/>
      <c r="DC38" s="31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t="s">
        <v>159</v>
      </c>
      <c r="EH38" t="s">
        <v>159</v>
      </c>
      <c r="EI38" t="s">
        <v>159</v>
      </c>
      <c r="EJ38" t="s">
        <v>159</v>
      </c>
      <c r="EK38" t="s">
        <v>159</v>
      </c>
      <c r="EL38" t="s">
        <v>27</v>
      </c>
      <c r="EM38" t="s">
        <v>159</v>
      </c>
      <c r="EN38" t="s">
        <v>159</v>
      </c>
      <c r="EO38" t="s">
        <v>159</v>
      </c>
      <c r="EP38" t="s">
        <v>159</v>
      </c>
      <c r="EQ38" t="s">
        <v>159</v>
      </c>
      <c r="ER38" t="s">
        <v>159</v>
      </c>
      <c r="ES38" t="s">
        <v>159</v>
      </c>
      <c r="ET38" t="s">
        <v>159</v>
      </c>
      <c r="EU38" t="s">
        <v>159</v>
      </c>
    </row>
    <row r="39" spans="2:151" hidden="1" x14ac:dyDescent="0.25">
      <c r="B39" t="str">
        <f>IF(Q39="ja",XPlan_raw[[#This Row],[EKA_kode2]],"")</f>
        <v>T320027422</v>
      </c>
      <c r="C39" t="str">
        <f>XPlan_raw[[#This Row],[eka_langtnavn]]</f>
        <v>Introductory Course on the Sustainable Development Goals</v>
      </c>
      <c r="D39" t="str">
        <f>IF(XPlan_raw[[#This Row],[Interne-kode]]&lt;&gt;"(tom)",XPlan_raw[[#This Row],[Interne-kode]],"")</f>
        <v/>
      </c>
      <c r="E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39" t="str">
        <f>IF(XPlan_raw[[#This Row],[Campus]]&lt;&gt;"(tom)",XPlan_raw[[#This Row],[Campus]],"")</f>
        <v>Sønderborg</v>
      </c>
      <c r="H39" t="str">
        <f>IF(OR(XPlan_raw[[#This Row],[Prøveform]]="(tom)",XPlan_raw[[#This Row],[Prøveform]]=""),"",XPlan_raw[[#This Row],[Prøveform]])</f>
        <v>Written examination</v>
      </c>
      <c r="I39" t="str">
        <f>IF(XPlan_raw[[#This Row],[Eksaminator_samlet]]&lt;&gt;"",XPlan_raw[[#This Row],[Eksaminator_samlet]],"")</f>
        <v>Morten Hartvig Hansen</v>
      </c>
      <c r="J39" t="str">
        <f>IF(OR(XPlan_raw[[#This Row],[Censur]]="(tom)",XPlan_raw[[#This Row],[Censur]]=""),"",XPlan_raw[[#This Row],[Censur]])</f>
        <v>Second examiner: Internal</v>
      </c>
      <c r="K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" s="4" t="str">
        <f>IF(XPlan_raw[[#This Row],[Udbudstpe]]="3.prøveforsøg",XPlan_raw[[#This Row],[Udbudstpe]],"")</f>
        <v/>
      </c>
      <c r="M39" s="4" t="str">
        <f>IF(XPlan_raw[[#This Row],[Prøveform]]="Skriftlig prøve",XPlan_raw[[#This Row],[DATO: Start eksamen]]+21,"")</f>
        <v/>
      </c>
      <c r="N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39" s="28" t="s">
        <v>517</v>
      </c>
      <c r="R39" t="s">
        <v>650</v>
      </c>
      <c r="S39" s="58" t="s">
        <v>649</v>
      </c>
      <c r="T39" t="s">
        <v>159</v>
      </c>
      <c r="U39" t="s">
        <v>167</v>
      </c>
      <c r="V39" t="s">
        <v>159</v>
      </c>
      <c r="W39" s="4">
        <v>45803</v>
      </c>
      <c r="Y39" s="4" t="s">
        <v>635</v>
      </c>
      <c r="Z39" t="s">
        <v>254</v>
      </c>
      <c r="AA39" t="s">
        <v>161</v>
      </c>
      <c r="AB39" s="5" t="s">
        <v>162</v>
      </c>
      <c r="AC39" s="4" t="s">
        <v>159</v>
      </c>
      <c r="AF39" t="s">
        <v>22</v>
      </c>
      <c r="AG39" s="48"/>
      <c r="AH39" s="28"/>
      <c r="AI39" s="48"/>
      <c r="AJ39" s="28"/>
      <c r="AK39" s="48"/>
      <c r="AL39" s="28"/>
      <c r="AM39" s="4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t="s">
        <v>159</v>
      </c>
      <c r="BR39" t="s">
        <v>159</v>
      </c>
      <c r="BS39" t="s">
        <v>159</v>
      </c>
      <c r="BT39" t="s">
        <v>159</v>
      </c>
      <c r="BU39" t="s">
        <v>159</v>
      </c>
      <c r="BV39" t="s">
        <v>159</v>
      </c>
      <c r="BW39" t="s">
        <v>28</v>
      </c>
      <c r="BX39" t="s">
        <v>159</v>
      </c>
      <c r="BY39" t="s">
        <v>159</v>
      </c>
      <c r="BZ39" t="s">
        <v>159</v>
      </c>
      <c r="CA39" t="s">
        <v>159</v>
      </c>
      <c r="CB39" t="s">
        <v>159</v>
      </c>
      <c r="CC39" t="s">
        <v>159</v>
      </c>
      <c r="CD39" t="s">
        <v>159</v>
      </c>
      <c r="CE39" t="s">
        <v>159</v>
      </c>
      <c r="CH39" t="s">
        <v>190</v>
      </c>
      <c r="CI39" t="s">
        <v>191</v>
      </c>
      <c r="CJ39" t="s">
        <v>192</v>
      </c>
      <c r="CK39" t="s">
        <v>167</v>
      </c>
      <c r="CL39" t="s">
        <v>159</v>
      </c>
      <c r="CM39" s="4">
        <v>45803</v>
      </c>
      <c r="CN39" s="4">
        <v>45803</v>
      </c>
      <c r="CO39" s="4" t="s">
        <v>635</v>
      </c>
      <c r="CP39" t="s">
        <v>193</v>
      </c>
      <c r="CR39" t="s">
        <v>169</v>
      </c>
      <c r="CS39" s="4" t="s">
        <v>159</v>
      </c>
      <c r="CT39" s="4"/>
      <c r="CU39" t="s">
        <v>163</v>
      </c>
      <c r="CV39" t="s">
        <v>22</v>
      </c>
      <c r="CW39" s="31"/>
      <c r="CX39" s="33"/>
      <c r="CY39" s="31"/>
      <c r="CZ39" s="33"/>
      <c r="DA39" s="31"/>
      <c r="DB39" s="33"/>
      <c r="DC39" s="31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t="s">
        <v>159</v>
      </c>
      <c r="EH39" t="s">
        <v>159</v>
      </c>
      <c r="EI39" t="s">
        <v>159</v>
      </c>
      <c r="EJ39" t="s">
        <v>159</v>
      </c>
      <c r="EK39" t="s">
        <v>26</v>
      </c>
      <c r="EL39" t="s">
        <v>159</v>
      </c>
      <c r="EM39" t="s">
        <v>159</v>
      </c>
      <c r="EN39" t="s">
        <v>159</v>
      </c>
      <c r="EO39" t="s">
        <v>159</v>
      </c>
      <c r="EP39" t="s">
        <v>159</v>
      </c>
      <c r="EQ39" t="s">
        <v>159</v>
      </c>
      <c r="ER39" t="s">
        <v>159</v>
      </c>
      <c r="ES39" t="s">
        <v>159</v>
      </c>
      <c r="ET39" t="s">
        <v>159</v>
      </c>
      <c r="EU39" t="s">
        <v>159</v>
      </c>
    </row>
    <row r="40" spans="2:151" hidden="1" x14ac:dyDescent="0.25">
      <c r="B40" t="str">
        <f>IF(Q40="ja",XPlan_raw[[#This Row],[EKA_kode2]],"")</f>
        <v>T340076422</v>
      </c>
      <c r="C40" t="str">
        <f>XPlan_raw[[#This Row],[eka_langtnavn]]</f>
        <v>Introductory Course on the Sustainable Development Goals</v>
      </c>
      <c r="D40" t="str">
        <f>IF(XPlan_raw[[#This Row],[Interne-kode]]&lt;&gt;"(tom)",XPlan_raw[[#This Row],[Interne-kode]],"")</f>
        <v/>
      </c>
      <c r="E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40" t="str">
        <f>IF(XPlan_raw[[#This Row],[Campus]]&lt;&gt;"(tom)",XPlan_raw[[#This Row],[Campus]],"")</f>
        <v>Sønderborg</v>
      </c>
      <c r="H40" t="str">
        <f>IF(OR(XPlan_raw[[#This Row],[Prøveform]]="(tom)",XPlan_raw[[#This Row],[Prøveform]]=""),"",XPlan_raw[[#This Row],[Prøveform]])</f>
        <v>Written examination</v>
      </c>
      <c r="I40" t="str">
        <f>IF(XPlan_raw[[#This Row],[Eksaminator_samlet]]&lt;&gt;"",XPlan_raw[[#This Row],[Eksaminator_samlet]],"")</f>
        <v>Lars Duggen, Casper Kunstmann</v>
      </c>
      <c r="J40" t="str">
        <f>IF(OR(XPlan_raw[[#This Row],[Censur]]="(tom)",XPlan_raw[[#This Row],[Censur]]=""),"",XPlan_raw[[#This Row],[Censur]])</f>
        <v>Second examiner: Internal</v>
      </c>
      <c r="K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" s="4" t="str">
        <f>IF(XPlan_raw[[#This Row],[Udbudstpe]]="3.prøveforsøg",XPlan_raw[[#This Row],[Udbudstpe]],"")</f>
        <v/>
      </c>
      <c r="M40" s="4" t="str">
        <f>IF(XPlan_raw[[#This Row],[Prøveform]]="Skriftlig prøve",XPlan_raw[[#This Row],[DATO: Start eksamen]]+21,"")</f>
        <v/>
      </c>
      <c r="N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40" s="28" t="s">
        <v>517</v>
      </c>
      <c r="R40" t="s">
        <v>651</v>
      </c>
      <c r="S40" s="58" t="s">
        <v>649</v>
      </c>
      <c r="T40" t="s">
        <v>159</v>
      </c>
      <c r="U40" t="s">
        <v>167</v>
      </c>
      <c r="V40" t="s">
        <v>159</v>
      </c>
      <c r="W40" s="4">
        <v>45803</v>
      </c>
      <c r="Y40" s="4" t="s">
        <v>635</v>
      </c>
      <c r="Z40" t="s">
        <v>282</v>
      </c>
      <c r="AA40" t="s">
        <v>161</v>
      </c>
      <c r="AB40" s="5" t="s">
        <v>162</v>
      </c>
      <c r="AC40" s="4" t="s">
        <v>159</v>
      </c>
      <c r="AF40" t="s">
        <v>22</v>
      </c>
      <c r="AG40" s="48"/>
      <c r="AH40" s="28"/>
      <c r="AI40" s="48"/>
      <c r="AJ40" s="28"/>
      <c r="AK40" s="48"/>
      <c r="AL40" s="28"/>
      <c r="AM40" s="4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t="s">
        <v>159</v>
      </c>
      <c r="BR40" t="s">
        <v>159</v>
      </c>
      <c r="BS40" t="s">
        <v>24</v>
      </c>
      <c r="BT40" t="s">
        <v>159</v>
      </c>
      <c r="BU40" t="s">
        <v>159</v>
      </c>
      <c r="BV40" t="s">
        <v>159</v>
      </c>
      <c r="BW40" t="s">
        <v>159</v>
      </c>
      <c r="BX40" t="s">
        <v>159</v>
      </c>
      <c r="BY40" t="s">
        <v>159</v>
      </c>
      <c r="BZ40" t="s">
        <v>159</v>
      </c>
      <c r="CA40" t="s">
        <v>159</v>
      </c>
      <c r="CB40" t="s">
        <v>159</v>
      </c>
      <c r="CC40" t="s">
        <v>159</v>
      </c>
      <c r="CD40" t="s">
        <v>159</v>
      </c>
      <c r="CE40" t="s">
        <v>159</v>
      </c>
      <c r="CH40" t="s">
        <v>194</v>
      </c>
      <c r="CI40" t="s">
        <v>195</v>
      </c>
      <c r="CJ40" t="s">
        <v>196</v>
      </c>
      <c r="CK40" t="s">
        <v>167</v>
      </c>
      <c r="CL40" t="s">
        <v>159</v>
      </c>
      <c r="CM40" s="4">
        <v>45803</v>
      </c>
      <c r="CN40" s="4"/>
      <c r="CO40" s="4" t="s">
        <v>635</v>
      </c>
      <c r="CP40" t="s">
        <v>197</v>
      </c>
      <c r="CS40" s="4" t="s">
        <v>159</v>
      </c>
      <c r="CT40" s="4"/>
      <c r="CV40" t="s">
        <v>22</v>
      </c>
      <c r="CW40" s="31"/>
      <c r="CX40" s="33"/>
      <c r="CY40" s="31"/>
      <c r="CZ40" s="33"/>
      <c r="DA40" s="31"/>
      <c r="DB40" s="33"/>
      <c r="DC40" s="31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t="s">
        <v>159</v>
      </c>
      <c r="EH40" t="s">
        <v>159</v>
      </c>
      <c r="EI40" t="s">
        <v>159</v>
      </c>
      <c r="EJ40" t="s">
        <v>159</v>
      </c>
      <c r="EK40" t="s">
        <v>159</v>
      </c>
      <c r="EL40" t="s">
        <v>27</v>
      </c>
      <c r="EM40" t="s">
        <v>159</v>
      </c>
      <c r="EN40" t="s">
        <v>159</v>
      </c>
      <c r="EO40" t="s">
        <v>159</v>
      </c>
      <c r="EP40" t="s">
        <v>159</v>
      </c>
      <c r="EQ40" t="s">
        <v>159</v>
      </c>
      <c r="ER40" t="s">
        <v>159</v>
      </c>
      <c r="ES40" t="s">
        <v>159</v>
      </c>
      <c r="ET40" t="s">
        <v>159</v>
      </c>
      <c r="EU40" t="s">
        <v>159</v>
      </c>
    </row>
    <row r="41" spans="2:151" hidden="1" x14ac:dyDescent="0.25">
      <c r="B41" t="str">
        <f>IF(Q41="ja",XPlan_raw[[#This Row],[EKA_kode2]],"")</f>
        <v>T340092422</v>
      </c>
      <c r="C41" t="str">
        <f>XPlan_raw[[#This Row],[eka_langtnavn]]</f>
        <v>Introductory Course on the Sustainable Development Goals</v>
      </c>
      <c r="D41" t="str">
        <f>IF(XPlan_raw[[#This Row],[Interne-kode]]&lt;&gt;"(tom)",XPlan_raw[[#This Row],[Interne-kode]],"")</f>
        <v/>
      </c>
      <c r="E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41" t="str">
        <f>IF(XPlan_raw[[#This Row],[Campus]]&lt;&gt;"(tom)",XPlan_raw[[#This Row],[Campus]],"")</f>
        <v>Sønderborg</v>
      </c>
      <c r="H41" t="str">
        <f>IF(OR(XPlan_raw[[#This Row],[Prøveform]]="(tom)",XPlan_raw[[#This Row],[Prøveform]]=""),"",XPlan_raw[[#This Row],[Prøveform]])</f>
        <v>Written examination</v>
      </c>
      <c r="I41" t="str">
        <f>IF(XPlan_raw[[#This Row],[Eksaminator_samlet]]&lt;&gt;"",XPlan_raw[[#This Row],[Eksaminator_samlet]],"")</f>
        <v>Lars Duggen, Casper Kunstmann</v>
      </c>
      <c r="J41" t="str">
        <f>IF(OR(XPlan_raw[[#This Row],[Censur]]="(tom)",XPlan_raw[[#This Row],[Censur]]=""),"",XPlan_raw[[#This Row],[Censur]])</f>
        <v>Second examiner: Internal</v>
      </c>
      <c r="K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" s="4" t="str">
        <f>IF(XPlan_raw[[#This Row],[Udbudstpe]]="3.prøveforsøg",XPlan_raw[[#This Row],[Udbudstpe]],"")</f>
        <v/>
      </c>
      <c r="M41" s="4" t="str">
        <f>IF(XPlan_raw[[#This Row],[Prøveform]]="Skriftlig prøve",XPlan_raw[[#This Row],[DATO: Start eksamen]]+21,"")</f>
        <v/>
      </c>
      <c r="N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41" s="28" t="s">
        <v>517</v>
      </c>
      <c r="R41" s="5" t="s">
        <v>652</v>
      </c>
      <c r="S41" s="58" t="s">
        <v>649</v>
      </c>
      <c r="T41" t="s">
        <v>159</v>
      </c>
      <c r="U41" t="s">
        <v>167</v>
      </c>
      <c r="V41" t="s">
        <v>159</v>
      </c>
      <c r="W41" s="4">
        <v>45803</v>
      </c>
      <c r="Y41" s="4" t="s">
        <v>635</v>
      </c>
      <c r="Z41" s="5" t="s">
        <v>282</v>
      </c>
      <c r="AA41" t="s">
        <v>161</v>
      </c>
      <c r="AB41" s="5" t="s">
        <v>162</v>
      </c>
      <c r="AC41" s="4" t="s">
        <v>159</v>
      </c>
      <c r="AD41" s="46"/>
      <c r="AF41" t="s">
        <v>22</v>
      </c>
      <c r="AG41" s="48"/>
      <c r="AH41" s="28"/>
      <c r="AI41" s="48"/>
      <c r="AJ41" s="28"/>
      <c r="AK41" s="48"/>
      <c r="AL41" s="28"/>
      <c r="AM41" s="4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t="s">
        <v>159</v>
      </c>
      <c r="BR41" t="s">
        <v>159</v>
      </c>
      <c r="BS41" t="s">
        <v>159</v>
      </c>
      <c r="BT41" t="s">
        <v>159</v>
      </c>
      <c r="BU41" t="s">
        <v>159</v>
      </c>
      <c r="BV41" t="s">
        <v>159</v>
      </c>
      <c r="BW41" t="s">
        <v>159</v>
      </c>
      <c r="BX41" t="s">
        <v>29</v>
      </c>
      <c r="BY41" t="s">
        <v>159</v>
      </c>
      <c r="BZ41" t="s">
        <v>159</v>
      </c>
      <c r="CA41" t="s">
        <v>159</v>
      </c>
      <c r="CB41" t="s">
        <v>159</v>
      </c>
      <c r="CC41" t="s">
        <v>159</v>
      </c>
      <c r="CD41" t="s">
        <v>159</v>
      </c>
      <c r="CE41" t="s">
        <v>159</v>
      </c>
      <c r="CH41" t="s">
        <v>217</v>
      </c>
      <c r="CI41" t="s">
        <v>208</v>
      </c>
      <c r="CJ41" t="s">
        <v>218</v>
      </c>
      <c r="CK41" t="s">
        <v>210</v>
      </c>
      <c r="CL41" t="s">
        <v>159</v>
      </c>
      <c r="CM41" s="4">
        <v>45810</v>
      </c>
      <c r="CN41" s="4"/>
      <c r="CO41" s="4" t="s">
        <v>633</v>
      </c>
      <c r="CP41" t="s">
        <v>211</v>
      </c>
      <c r="CQ41" t="s">
        <v>639</v>
      </c>
      <c r="CR41" t="s">
        <v>189</v>
      </c>
      <c r="CS41" s="4" t="s">
        <v>159</v>
      </c>
      <c r="CT41" s="4"/>
      <c r="CU41" t="s">
        <v>163</v>
      </c>
      <c r="CV41" t="s">
        <v>22</v>
      </c>
      <c r="CW41" s="31"/>
      <c r="CX41" s="33"/>
      <c r="CY41" s="31"/>
      <c r="CZ41" s="33"/>
      <c r="DA41" s="31"/>
      <c r="DB41" s="33"/>
      <c r="DC41" s="31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t="s">
        <v>159</v>
      </c>
      <c r="EH41" t="s">
        <v>159</v>
      </c>
      <c r="EI41" t="s">
        <v>159</v>
      </c>
      <c r="EJ41" t="s">
        <v>159</v>
      </c>
      <c r="EK41" t="s">
        <v>26</v>
      </c>
      <c r="EL41" t="s">
        <v>159</v>
      </c>
      <c r="EM41" t="s">
        <v>159</v>
      </c>
      <c r="EN41" t="s">
        <v>159</v>
      </c>
      <c r="EO41" t="s">
        <v>159</v>
      </c>
      <c r="EP41" t="s">
        <v>159</v>
      </c>
      <c r="EQ41" t="s">
        <v>159</v>
      </c>
      <c r="ER41" t="s">
        <v>159</v>
      </c>
      <c r="ES41" t="s">
        <v>159</v>
      </c>
      <c r="ET41" t="s">
        <v>159</v>
      </c>
      <c r="EU41" t="s">
        <v>159</v>
      </c>
    </row>
    <row r="42" spans="2:151" hidden="1" x14ac:dyDescent="0.25">
      <c r="B42" t="str">
        <f>IF(Q42="ja",XPlan_raw[[#This Row],[EKA_kode2]],"")</f>
        <v>T300002412</v>
      </c>
      <c r="C42" t="str">
        <f>XPlan_raw[[#This Row],[eka_langtnavn]]</f>
        <v>Semesterproject 1</v>
      </c>
      <c r="D42" t="str">
        <f>IF(XPlan_raw[[#This Row],[Interne-kode]]&lt;&gt;"(tom)",XPlan_raw[[#This Row],[Interne-kode]],"")</f>
        <v>EIB-SPRO</v>
      </c>
      <c r="E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26-05-2025 - 26-05-2025</v>
      </c>
      <c r="G42" t="str">
        <f>IF(XPlan_raw[[#This Row],[Campus]]&lt;&gt;"(tom)",XPlan_raw[[#This Row],[Campus]],"")</f>
        <v>Sønderborg</v>
      </c>
      <c r="H42" t="str">
        <f>IF(OR(XPlan_raw[[#This Row],[Prøveform]]="(tom)",XPlan_raw[[#This Row],[Prøveform]]=""),"",XPlan_raw[[#This Row],[Prøveform]])</f>
        <v/>
      </c>
      <c r="I42" t="str">
        <f>IF(XPlan_raw[[#This Row],[Eksaminator_samlet]]&lt;&gt;"",XPlan_raw[[#This Row],[Eksaminator_samlet]],"")</f>
        <v>Ken Holm Thomsen</v>
      </c>
      <c r="J42" t="str">
        <f>IF(OR(XPlan_raw[[#This Row],[Censur]]="(tom)",XPlan_raw[[#This Row],[Censur]]=""),"",XPlan_raw[[#This Row],[Censur]])</f>
        <v>Second examiner: None</v>
      </c>
      <c r="K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" s="4" t="str">
        <f>IF(XPlan_raw[[#This Row],[Udbudstpe]]="3.prøveforsøg",XPlan_raw[[#This Row],[Udbudstpe]],"")</f>
        <v/>
      </c>
      <c r="M42" s="4" t="str">
        <f>IF(XPlan_raw[[#This Row],[Prøveform]]="Skriftlig prøve",XPlan_raw[[#This Row],[DATO: Start eksamen]]+21,"")</f>
        <v/>
      </c>
      <c r="N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42" s="28" t="s">
        <v>517</v>
      </c>
      <c r="R42" t="s">
        <v>190</v>
      </c>
      <c r="S42" t="s">
        <v>191</v>
      </c>
      <c r="T42" t="s">
        <v>192</v>
      </c>
      <c r="U42" t="s">
        <v>167</v>
      </c>
      <c r="V42" t="s">
        <v>159</v>
      </c>
      <c r="W42" s="4">
        <v>45803</v>
      </c>
      <c r="X42" s="4">
        <v>45803</v>
      </c>
      <c r="Y42" s="4" t="s">
        <v>635</v>
      </c>
      <c r="Z42" t="s">
        <v>193</v>
      </c>
      <c r="AB42" t="s">
        <v>169</v>
      </c>
      <c r="AC42" s="4" t="s">
        <v>159</v>
      </c>
      <c r="AE42" t="s">
        <v>163</v>
      </c>
      <c r="AF42" t="s">
        <v>22</v>
      </c>
      <c r="AG42" s="48"/>
      <c r="AH42" s="28"/>
      <c r="AI42" s="48"/>
      <c r="AJ42" s="28"/>
      <c r="AK42" s="48"/>
      <c r="AL42" s="28"/>
      <c r="AM42" s="4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t="s">
        <v>159</v>
      </c>
      <c r="BR42" t="s">
        <v>159</v>
      </c>
      <c r="BS42" t="s">
        <v>159</v>
      </c>
      <c r="BT42" t="s">
        <v>159</v>
      </c>
      <c r="BU42" t="s">
        <v>646</v>
      </c>
      <c r="BV42" t="s">
        <v>159</v>
      </c>
      <c r="BW42" t="s">
        <v>159</v>
      </c>
      <c r="BX42" t="s">
        <v>159</v>
      </c>
      <c r="BY42" t="s">
        <v>159</v>
      </c>
      <c r="BZ42" t="s">
        <v>159</v>
      </c>
      <c r="CA42" t="s">
        <v>159</v>
      </c>
      <c r="CB42" t="s">
        <v>159</v>
      </c>
      <c r="CC42" t="s">
        <v>159</v>
      </c>
      <c r="CD42" t="s">
        <v>159</v>
      </c>
      <c r="CE42" t="s">
        <v>159</v>
      </c>
      <c r="CH42" s="29" t="s">
        <v>219</v>
      </c>
      <c r="CI42" s="29" t="s">
        <v>220</v>
      </c>
      <c r="CJ42" s="36" t="s">
        <v>221</v>
      </c>
      <c r="CK42" s="29" t="s">
        <v>158</v>
      </c>
      <c r="CL42" s="36" t="s">
        <v>159</v>
      </c>
      <c r="CM42" s="40">
        <v>45810</v>
      </c>
      <c r="CN42" s="41"/>
      <c r="CO42" s="41" t="s">
        <v>633</v>
      </c>
      <c r="CP42" s="29" t="s">
        <v>222</v>
      </c>
      <c r="CQ42" s="36" t="s">
        <v>639</v>
      </c>
      <c r="CR42" s="29" t="s">
        <v>189</v>
      </c>
      <c r="CS42" s="41">
        <v>45880</v>
      </c>
      <c r="CT42" s="40"/>
      <c r="CU42" s="36"/>
      <c r="CV42" t="s">
        <v>22</v>
      </c>
      <c r="CW42" s="31"/>
      <c r="CX42" s="33"/>
      <c r="CY42" s="31"/>
      <c r="CZ42" s="33"/>
      <c r="DA42" s="31"/>
      <c r="DB42" s="33"/>
      <c r="DC42" s="31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6" t="s">
        <v>159</v>
      </c>
      <c r="EH42" s="36" t="s">
        <v>159</v>
      </c>
      <c r="EI42" s="36" t="s">
        <v>159</v>
      </c>
      <c r="EJ42" s="36" t="s">
        <v>159</v>
      </c>
      <c r="EK42" s="36" t="s">
        <v>26</v>
      </c>
      <c r="EL42" s="36" t="s">
        <v>159</v>
      </c>
      <c r="EM42" s="36" t="s">
        <v>159</v>
      </c>
      <c r="EN42" s="36" t="s">
        <v>159</v>
      </c>
      <c r="EO42" s="36" t="s">
        <v>159</v>
      </c>
      <c r="EP42" s="36" t="s">
        <v>159</v>
      </c>
      <c r="EQ42" s="36" t="s">
        <v>159</v>
      </c>
      <c r="ER42" s="36" t="s">
        <v>159</v>
      </c>
      <c r="ES42" s="36" t="s">
        <v>159</v>
      </c>
      <c r="ET42" s="36" t="s">
        <v>159</v>
      </c>
      <c r="EU42" s="36" t="s">
        <v>159</v>
      </c>
    </row>
    <row r="43" spans="2:151" x14ac:dyDescent="0.25">
      <c r="B43" t="str">
        <f>IF(Q43="ja",XPlan_raw[[#This Row],[EKA_kode2]],"")</f>
        <v>T630002402</v>
      </c>
      <c r="C43" t="str">
        <f>XPlan_raw[[#This Row],[eka_langtnavn]]</f>
        <v>Semester Project: Development of Software programs</v>
      </c>
      <c r="D43" t="str">
        <f>IF(XPlan_raw[[#This Row],[Interne-kode]]&lt;&gt;"(tom)",XPlan_raw[[#This Row],[Interne-kode]],"")</f>
        <v>SI1S-PRO</v>
      </c>
      <c r="E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43" t="str">
        <f>IF(XPlan_raw[[#This Row],[Campus]]&lt;&gt;"(tom)",XPlan_raw[[#This Row],[Campus]],"")</f>
        <v>Sønderborg</v>
      </c>
      <c r="H43" t="str">
        <f>IF(OR(XPlan_raw[[#This Row],[Prøveform]]="(tom)",XPlan_raw[[#This Row],[Prøveform]]=""),"",XPlan_raw[[#This Row],[Prøveform]])</f>
        <v>Takehome assignment with oral defend</v>
      </c>
      <c r="I43" t="str">
        <f>IF(XPlan_raw[[#This Row],[Eksaminator_samlet]]&lt;&gt;"",XPlan_raw[[#This Row],[Eksaminator_samlet]],"")</f>
        <v>Adam Alami, Qusai Ramadan</v>
      </c>
      <c r="J43" t="str">
        <f>IF(OR(XPlan_raw[[#This Row],[Censur]]="(tom)",XPlan_raw[[#This Row],[Censur]]=""),"",XPlan_raw[[#This Row],[Censur]])</f>
        <v/>
      </c>
      <c r="K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" s="4" t="str">
        <f>IF(XPlan_raw[[#This Row],[Udbudstpe]]="3.prøveforsøg",XPlan_raw[[#This Row],[Udbudstpe]],"")</f>
        <v/>
      </c>
      <c r="M43" s="4" t="str">
        <f>IF(XPlan_raw[[#This Row],[Prøveform]]="Skriftlig prøve",XPlan_raw[[#This Row],[DATO: Start eksamen]]+21,"")</f>
        <v/>
      </c>
      <c r="N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43" s="28" t="s">
        <v>517</v>
      </c>
      <c r="R43" t="s">
        <v>645</v>
      </c>
      <c r="S43" t="s">
        <v>664</v>
      </c>
      <c r="T43" t="s">
        <v>196</v>
      </c>
      <c r="U43" t="s">
        <v>167</v>
      </c>
      <c r="V43" t="s">
        <v>159</v>
      </c>
      <c r="W43" s="4">
        <v>45803</v>
      </c>
      <c r="Y43" s="4" t="s">
        <v>635</v>
      </c>
      <c r="Z43" t="s">
        <v>663</v>
      </c>
      <c r="AA43" t="s">
        <v>662</v>
      </c>
      <c r="AC43" s="4" t="s">
        <v>159</v>
      </c>
      <c r="AF43" t="s">
        <v>22</v>
      </c>
      <c r="AG43" s="48"/>
      <c r="AH43" s="28"/>
      <c r="AI43" s="48"/>
      <c r="AJ43" s="28"/>
      <c r="AK43" s="48"/>
      <c r="AL43" s="28"/>
      <c r="AM43" s="4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t="s">
        <v>159</v>
      </c>
      <c r="BR43" t="s">
        <v>159</v>
      </c>
      <c r="BS43" t="s">
        <v>159</v>
      </c>
      <c r="BT43" t="s">
        <v>159</v>
      </c>
      <c r="BU43" t="s">
        <v>159</v>
      </c>
      <c r="BV43" t="s">
        <v>27</v>
      </c>
      <c r="BW43" t="s">
        <v>159</v>
      </c>
      <c r="BX43" t="s">
        <v>159</v>
      </c>
      <c r="BY43" t="s">
        <v>159</v>
      </c>
      <c r="BZ43" t="s">
        <v>159</v>
      </c>
      <c r="CA43" t="s">
        <v>159</v>
      </c>
      <c r="CB43" t="s">
        <v>159</v>
      </c>
      <c r="CC43" t="s">
        <v>159</v>
      </c>
      <c r="CD43" t="s">
        <v>159</v>
      </c>
      <c r="CE43" t="s">
        <v>159</v>
      </c>
      <c r="CH43" t="s">
        <v>227</v>
      </c>
      <c r="CI43" t="s">
        <v>228</v>
      </c>
      <c r="CJ43" t="s">
        <v>229</v>
      </c>
      <c r="CK43" t="s">
        <v>205</v>
      </c>
      <c r="CL43" t="s">
        <v>159</v>
      </c>
      <c r="CM43" s="4">
        <v>45810</v>
      </c>
      <c r="CN43" s="4"/>
      <c r="CO43" s="4" t="s">
        <v>633</v>
      </c>
      <c r="CP43" t="s">
        <v>230</v>
      </c>
      <c r="CQ43" t="s">
        <v>639</v>
      </c>
      <c r="CR43" t="s">
        <v>189</v>
      </c>
      <c r="CS43" s="4">
        <v>45880</v>
      </c>
      <c r="CT43" s="4"/>
      <c r="CV43" t="s">
        <v>22</v>
      </c>
      <c r="CW43" s="31"/>
      <c r="CX43" s="33"/>
      <c r="CY43" s="31"/>
      <c r="CZ43" s="33"/>
      <c r="DA43" s="31"/>
      <c r="DB43" s="33"/>
      <c r="DC43" s="31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t="s">
        <v>159</v>
      </c>
      <c r="EH43" t="s">
        <v>159</v>
      </c>
      <c r="EI43" t="s">
        <v>159</v>
      </c>
      <c r="EJ43" t="s">
        <v>159</v>
      </c>
      <c r="EK43" t="s">
        <v>26</v>
      </c>
      <c r="EL43" t="s">
        <v>159</v>
      </c>
      <c r="EM43" t="s">
        <v>159</v>
      </c>
      <c r="EN43" t="s">
        <v>159</v>
      </c>
      <c r="EO43" t="s">
        <v>159</v>
      </c>
      <c r="EP43" t="s">
        <v>159</v>
      </c>
      <c r="EQ43" t="s">
        <v>159</v>
      </c>
      <c r="ER43" t="s">
        <v>159</v>
      </c>
      <c r="ES43" t="s">
        <v>159</v>
      </c>
      <c r="ET43" t="s">
        <v>159</v>
      </c>
      <c r="EU43" t="s">
        <v>159</v>
      </c>
    </row>
    <row r="44" spans="2:151" hidden="1" x14ac:dyDescent="0.25">
      <c r="B44" t="str">
        <f>IF(Q44="ja",XPlan_raw[[#This Row],[EKA_kode2]],"")</f>
        <v>T640007402</v>
      </c>
      <c r="C44" t="str">
        <f>XPlan_raw[[#This Row],[eka_langtnavn]]</f>
        <v xml:space="preserve">Advanced Artificial Intelligence </v>
      </c>
      <c r="D44" t="str">
        <f>IF(XPlan_raw[[#This Row],[Interne-kode]]&lt;&gt;"(tom)",XPlan_raw[[#This Row],[Interne-kode]],"")</f>
        <v>SM2S-AAI</v>
      </c>
      <c r="E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44" t="str">
        <f>IF(XPlan_raw[[#This Row],[Campus]]&lt;&gt;"(tom)",XPlan_raw[[#This Row],[Campus]],"")</f>
        <v>Sønderborg</v>
      </c>
      <c r="H44" t="str">
        <f>IF(OR(XPlan_raw[[#This Row],[Prøveform]]="(tom)",XPlan_raw[[#This Row],[Prøveform]]=""),"",XPlan_raw[[#This Row],[Prøveform]])</f>
        <v>Hand-In</v>
      </c>
      <c r="I44" t="str">
        <f>IF(XPlan_raw[[#This Row],[Eksaminator_samlet]]&lt;&gt;"",XPlan_raw[[#This Row],[Eksaminator_samlet]],"")</f>
        <v>Sadok Ben Yahia</v>
      </c>
      <c r="J44" t="str">
        <f>IF(OR(XPlan_raw[[#This Row],[Censur]]="(tom)",XPlan_raw[[#This Row],[Censur]]=""),"",XPlan_raw[[#This Row],[Censur]])</f>
        <v>Second examiner: Internal</v>
      </c>
      <c r="K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44" s="4" t="str">
        <f>IF(XPlan_raw[[#This Row],[Udbudstpe]]="3.prøveforsøg",XPlan_raw[[#This Row],[Udbudstpe]],"")</f>
        <v/>
      </c>
      <c r="M44" s="4" t="str">
        <f>IF(XPlan_raw[[#This Row],[Prøveform]]="Skriftlig prøve",XPlan_raw[[#This Row],[DATO: Start eksamen]]+21,"")</f>
        <v/>
      </c>
      <c r="N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,,,,,,,,,,,,,,,,,,,,,,,,,,,,,,,,,,,,(tom),(tom),(tom),(tom),(tom),(tom),(tom),(tom),(tom),(tom),MSc in Software Engineering - Sdb.,(tom),(tom),(tom),(tom)</v>
      </c>
      <c r="Q44" s="28" t="s">
        <v>517</v>
      </c>
      <c r="R44" t="s">
        <v>198</v>
      </c>
      <c r="S44" t="s">
        <v>199</v>
      </c>
      <c r="T44" t="s">
        <v>200</v>
      </c>
      <c r="U44" t="s">
        <v>158</v>
      </c>
      <c r="V44" t="s">
        <v>159</v>
      </c>
      <c r="W44" s="4">
        <v>45810</v>
      </c>
      <c r="Y44" s="4" t="s">
        <v>633</v>
      </c>
      <c r="Z44" t="s">
        <v>201</v>
      </c>
      <c r="AA44" t="s">
        <v>639</v>
      </c>
      <c r="AB44" t="s">
        <v>162</v>
      </c>
      <c r="AC44" s="4">
        <v>45880</v>
      </c>
      <c r="AF44" t="s">
        <v>22</v>
      </c>
      <c r="AG44" s="48"/>
      <c r="AH44" s="28"/>
      <c r="AI44" s="48"/>
      <c r="AJ44" s="28"/>
      <c r="AK44" s="48"/>
      <c r="AL44" s="28"/>
      <c r="AM44" s="4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t="s">
        <v>159</v>
      </c>
      <c r="BR44" t="s">
        <v>159</v>
      </c>
      <c r="BS44" t="s">
        <v>159</v>
      </c>
      <c r="BT44" t="s">
        <v>159</v>
      </c>
      <c r="BU44" t="s">
        <v>159</v>
      </c>
      <c r="BV44" t="s">
        <v>159</v>
      </c>
      <c r="BW44" t="s">
        <v>159</v>
      </c>
      <c r="BX44" t="s">
        <v>159</v>
      </c>
      <c r="BY44" t="s">
        <v>159</v>
      </c>
      <c r="BZ44" t="s">
        <v>159</v>
      </c>
      <c r="CA44" t="s">
        <v>32</v>
      </c>
      <c r="CB44" t="s">
        <v>159</v>
      </c>
      <c r="CC44" t="s">
        <v>159</v>
      </c>
      <c r="CD44" t="s">
        <v>159</v>
      </c>
      <c r="CE44" t="s">
        <v>159</v>
      </c>
      <c r="CH44" s="29" t="s">
        <v>269</v>
      </c>
      <c r="CI44" s="29" t="s">
        <v>270</v>
      </c>
      <c r="CJ44" s="36" t="s">
        <v>271</v>
      </c>
      <c r="CK44" s="29" t="s">
        <v>158</v>
      </c>
      <c r="CL44" s="36" t="s">
        <v>159</v>
      </c>
      <c r="CM44" s="40">
        <v>45810</v>
      </c>
      <c r="CN44" s="41"/>
      <c r="CO44" s="41" t="s">
        <v>633</v>
      </c>
      <c r="CP44" s="29" t="s">
        <v>272</v>
      </c>
      <c r="CQ44" s="36" t="s">
        <v>639</v>
      </c>
      <c r="CR44" s="29" t="s">
        <v>162</v>
      </c>
      <c r="CS44" s="41">
        <v>45880</v>
      </c>
      <c r="CT44" s="40"/>
      <c r="CU44" s="36"/>
      <c r="CV44" t="s">
        <v>22</v>
      </c>
      <c r="CW44" s="31"/>
      <c r="CX44" s="33"/>
      <c r="CY44" s="31"/>
      <c r="CZ44" s="33"/>
      <c r="DA44" s="31"/>
      <c r="DB44" s="33"/>
      <c r="DC44" s="31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6" t="s">
        <v>159</v>
      </c>
      <c r="EH44" s="36" t="s">
        <v>159</v>
      </c>
      <c r="EI44" s="36" t="s">
        <v>159</v>
      </c>
      <c r="EJ44" s="36" t="s">
        <v>159</v>
      </c>
      <c r="EK44" s="36" t="s">
        <v>159</v>
      </c>
      <c r="EL44" s="36" t="s">
        <v>159</v>
      </c>
      <c r="EM44" s="36" t="s">
        <v>159</v>
      </c>
      <c r="EN44" s="36" t="s">
        <v>159</v>
      </c>
      <c r="EO44" s="36" t="s">
        <v>159</v>
      </c>
      <c r="EP44" s="36" t="s">
        <v>31</v>
      </c>
      <c r="EQ44" s="36" t="s">
        <v>159</v>
      </c>
      <c r="ER44" s="36" t="s">
        <v>159</v>
      </c>
      <c r="ES44" s="36" t="s">
        <v>159</v>
      </c>
      <c r="ET44" s="36" t="s">
        <v>159</v>
      </c>
      <c r="EU44" s="36" t="s">
        <v>159</v>
      </c>
    </row>
    <row r="45" spans="2:151" hidden="1" x14ac:dyDescent="0.25">
      <c r="B45" t="str">
        <f>IF(Q45="ja",XPlan_raw[[#This Row],[EKA_kode2]],"")</f>
        <v>T300011402</v>
      </c>
      <c r="C45" t="str">
        <f>XPlan_raw[[#This Row],[eka_langtnavn]]</f>
        <v>Bachelor Project</v>
      </c>
      <c r="D45" t="str">
        <f>IF(XPlan_raw[[#This Row],[Interne-kode]]&lt;&gt;"(tom)",XPlan_raw[[#This Row],[Interne-kode]],"")</f>
        <v>BPRO6IB</v>
      </c>
      <c r="E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45" t="str">
        <f>IF(XPlan_raw[[#This Row],[Campus]]&lt;&gt;"(tom)",XPlan_raw[[#This Row],[Campus]],"")</f>
        <v>Sønderborg</v>
      </c>
      <c r="H45" t="str">
        <f>IF(OR(XPlan_raw[[#This Row],[Prøveform]]="(tom)",XPlan_raw[[#This Row],[Prøveform]]=""),"",XPlan_raw[[#This Row],[Prøveform]])</f>
        <v>Hand-In</v>
      </c>
      <c r="I45" t="str">
        <f>IF(XPlan_raw[[#This Row],[Eksaminator_samlet]]&lt;&gt;"",XPlan_raw[[#This Row],[Eksaminator_samlet]],"")</f>
        <v>Supervisor</v>
      </c>
      <c r="J45" t="str">
        <f>IF(OR(XPlan_raw[[#This Row],[Censur]]="(tom)",XPlan_raw[[#This Row],[Censur]]=""),"",XPlan_raw[[#This Row],[Censur]])</f>
        <v>Second examiner: External</v>
      </c>
      <c r="K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5" s="4" t="str">
        <f>IF(XPlan_raw[[#This Row],[Udbudstpe]]="3.prøveforsøg",XPlan_raw[[#This Row],[Udbudstpe]],"")</f>
        <v/>
      </c>
      <c r="M45" s="4" t="str">
        <f>IF(XPlan_raw[[#This Row],[Prøveform]]="Skriftlig prøve",XPlan_raw[[#This Row],[DATO: Start eksamen]]+21,"")</f>
        <v/>
      </c>
      <c r="N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45" s="28" t="s">
        <v>517</v>
      </c>
      <c r="R45" s="5" t="s">
        <v>217</v>
      </c>
      <c r="S45" s="5" t="s">
        <v>208</v>
      </c>
      <c r="T45" t="s">
        <v>218</v>
      </c>
      <c r="U45" s="5" t="s">
        <v>210</v>
      </c>
      <c r="V45" t="s">
        <v>159</v>
      </c>
      <c r="W45" s="46">
        <v>45810</v>
      </c>
      <c r="Y45" s="4" t="s">
        <v>633</v>
      </c>
      <c r="Z45" s="5" t="s">
        <v>211</v>
      </c>
      <c r="AA45" t="s">
        <v>639</v>
      </c>
      <c r="AB45" s="5" t="s">
        <v>189</v>
      </c>
      <c r="AC45" s="4" t="s">
        <v>159</v>
      </c>
      <c r="AD45" s="46"/>
      <c r="AE45" t="s">
        <v>163</v>
      </c>
      <c r="AF45" t="s">
        <v>22</v>
      </c>
      <c r="AG45" s="48"/>
      <c r="AH45" s="28"/>
      <c r="AI45" s="48"/>
      <c r="AJ45" s="28"/>
      <c r="AK45" s="48"/>
      <c r="AL45" s="28"/>
      <c r="AM45" s="4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t="s">
        <v>159</v>
      </c>
      <c r="BR45" t="s">
        <v>159</v>
      </c>
      <c r="BS45" t="s">
        <v>159</v>
      </c>
      <c r="BT45" t="s">
        <v>159</v>
      </c>
      <c r="BU45" t="s">
        <v>646</v>
      </c>
      <c r="BV45" t="s">
        <v>159</v>
      </c>
      <c r="BW45" t="s">
        <v>159</v>
      </c>
      <c r="BX45" t="s">
        <v>159</v>
      </c>
      <c r="BY45" t="s">
        <v>159</v>
      </c>
      <c r="BZ45" t="s">
        <v>159</v>
      </c>
      <c r="CA45" t="s">
        <v>159</v>
      </c>
      <c r="CB45" t="s">
        <v>159</v>
      </c>
      <c r="CC45" t="s">
        <v>159</v>
      </c>
      <c r="CD45" t="s">
        <v>159</v>
      </c>
      <c r="CE45" t="s">
        <v>159</v>
      </c>
      <c r="CH45" s="29" t="s">
        <v>286</v>
      </c>
      <c r="CI45" s="29" t="s">
        <v>287</v>
      </c>
      <c r="CJ45" s="36" t="s">
        <v>288</v>
      </c>
      <c r="CK45" s="29" t="s">
        <v>158</v>
      </c>
      <c r="CL45" s="36" t="s">
        <v>159</v>
      </c>
      <c r="CM45" s="40">
        <v>45810</v>
      </c>
      <c r="CN45" s="41"/>
      <c r="CO45" s="41" t="s">
        <v>633</v>
      </c>
      <c r="CP45" s="29" t="s">
        <v>289</v>
      </c>
      <c r="CQ45" s="36" t="s">
        <v>639</v>
      </c>
      <c r="CR45" s="29" t="s">
        <v>162</v>
      </c>
      <c r="CS45" s="41">
        <v>45880</v>
      </c>
      <c r="CT45" s="40"/>
      <c r="CU45" s="36" t="s">
        <v>163</v>
      </c>
      <c r="CV45" t="s">
        <v>22</v>
      </c>
      <c r="CW45" s="31"/>
      <c r="CX45" s="33"/>
      <c r="CY45" s="31"/>
      <c r="CZ45" s="33"/>
      <c r="DA45" s="31"/>
      <c r="DB45" s="33"/>
      <c r="DC45" s="31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6" t="s">
        <v>159</v>
      </c>
      <c r="EH45" s="36" t="s">
        <v>159</v>
      </c>
      <c r="EI45" s="36" t="s">
        <v>159</v>
      </c>
      <c r="EJ45" s="36" t="s">
        <v>159</v>
      </c>
      <c r="EK45" s="36" t="s">
        <v>159</v>
      </c>
      <c r="EL45" s="36" t="s">
        <v>159</v>
      </c>
      <c r="EM45" s="36" t="s">
        <v>28</v>
      </c>
      <c r="EN45" s="36" t="s">
        <v>159</v>
      </c>
      <c r="EO45" s="36" t="s">
        <v>159</v>
      </c>
      <c r="EP45" s="36" t="s">
        <v>159</v>
      </c>
      <c r="EQ45" s="36" t="s">
        <v>159</v>
      </c>
      <c r="ER45" s="36" t="s">
        <v>159</v>
      </c>
      <c r="ES45" s="36" t="s">
        <v>159</v>
      </c>
      <c r="ET45" s="36" t="s">
        <v>159</v>
      </c>
      <c r="EU45" s="36" t="s">
        <v>159</v>
      </c>
    </row>
    <row r="46" spans="2:151" hidden="1" x14ac:dyDescent="0.25">
      <c r="B46" t="str">
        <f>IF(Q46="ja",XPlan_raw[[#This Row],[EKA_kode2]],"")</f>
        <v>T340039402</v>
      </c>
      <c r="C46" t="str">
        <f>XPlan_raw[[#This Row],[eka_langtnavn]]</f>
        <v>Bachelor Project</v>
      </c>
      <c r="D46" t="str">
        <f>IF(XPlan_raw[[#This Row],[Interne-kode]]&lt;&gt;"(tom)",XPlan_raw[[#This Row],[Interne-kode]],"")</f>
        <v>MC-BPRO</v>
      </c>
      <c r="E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46" t="str">
        <f>IF(XPlan_raw[[#This Row],[Campus]]&lt;&gt;"(tom)",XPlan_raw[[#This Row],[Campus]],"")</f>
        <v>Sønderborg</v>
      </c>
      <c r="H46" t="str">
        <f>IF(OR(XPlan_raw[[#This Row],[Prøveform]]="(tom)",XPlan_raw[[#This Row],[Prøveform]]=""),"",XPlan_raw[[#This Row],[Prøveform]])</f>
        <v>Hand-In</v>
      </c>
      <c r="I46" t="str">
        <f>IF(XPlan_raw[[#This Row],[Eksaminator_samlet]]&lt;&gt;"",XPlan_raw[[#This Row],[Eksaminator_samlet]],"")</f>
        <v>Supervisor</v>
      </c>
      <c r="J46" t="str">
        <f>IF(OR(XPlan_raw[[#This Row],[Censur]]="(tom)",XPlan_raw[[#This Row],[Censur]]=""),"",XPlan_raw[[#This Row],[Censur]])</f>
        <v>Second examiner: External</v>
      </c>
      <c r="K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6" s="4" t="str">
        <f>IF(XPlan_raw[[#This Row],[Udbudstpe]]="3.prøveforsøg",XPlan_raw[[#This Row],[Udbudstpe]],"")</f>
        <v/>
      </c>
      <c r="M46" s="4" t="str">
        <f>IF(XPlan_raw[[#This Row],[Prøveform]]="Skriftlig prøve",XPlan_raw[[#This Row],[DATO: Start eksamen]]+21,"")</f>
        <v/>
      </c>
      <c r="N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Sdb.,(tom),(tom),BSc in Mechanical Engineering - Sdb.,BSc in Mechatronic Engineering - Sdb.,(tom),(tom),(tom),(tom),(tom),(tom),(tom)</v>
      </c>
      <c r="Q46" s="28" t="s">
        <v>517</v>
      </c>
      <c r="R46" s="5" t="s">
        <v>207</v>
      </c>
      <c r="S46" s="5" t="s">
        <v>208</v>
      </c>
      <c r="T46" t="s">
        <v>209</v>
      </c>
      <c r="U46" s="5" t="s">
        <v>210</v>
      </c>
      <c r="V46" t="s">
        <v>159</v>
      </c>
      <c r="W46" s="46">
        <v>45810</v>
      </c>
      <c r="Y46" s="4" t="s">
        <v>633</v>
      </c>
      <c r="Z46" s="5" t="s">
        <v>211</v>
      </c>
      <c r="AA46" t="s">
        <v>639</v>
      </c>
      <c r="AB46" s="5" t="s">
        <v>189</v>
      </c>
      <c r="AC46" s="4" t="s">
        <v>159</v>
      </c>
      <c r="AD46" s="46"/>
      <c r="AE46" t="s">
        <v>163</v>
      </c>
      <c r="AF46" t="s">
        <v>22</v>
      </c>
      <c r="AG46" s="48"/>
      <c r="AH46" s="28"/>
      <c r="AI46" s="48"/>
      <c r="AJ46" s="28"/>
      <c r="AK46" s="48"/>
      <c r="AL46" s="28"/>
      <c r="AM46" s="4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t="s">
        <v>159</v>
      </c>
      <c r="BR46" t="s">
        <v>159</v>
      </c>
      <c r="BS46" t="s">
        <v>159</v>
      </c>
      <c r="BT46" t="s">
        <v>25</v>
      </c>
      <c r="BU46" t="s">
        <v>159</v>
      </c>
      <c r="BV46" t="s">
        <v>159</v>
      </c>
      <c r="BW46" t="s">
        <v>28</v>
      </c>
      <c r="BX46" t="s">
        <v>29</v>
      </c>
      <c r="BY46" t="s">
        <v>159</v>
      </c>
      <c r="BZ46" t="s">
        <v>159</v>
      </c>
      <c r="CA46" t="s">
        <v>159</v>
      </c>
      <c r="CB46" t="s">
        <v>159</v>
      </c>
      <c r="CC46" t="s">
        <v>159</v>
      </c>
      <c r="CD46" t="s">
        <v>159</v>
      </c>
      <c r="CE46" t="s">
        <v>159</v>
      </c>
      <c r="CH46" t="s">
        <v>283</v>
      </c>
      <c r="CI46" t="s">
        <v>284</v>
      </c>
      <c r="CJ46" t="s">
        <v>285</v>
      </c>
      <c r="CK46" t="s">
        <v>205</v>
      </c>
      <c r="CL46" t="s">
        <v>159</v>
      </c>
      <c r="CM46" s="4">
        <v>45810</v>
      </c>
      <c r="CN46" s="4"/>
      <c r="CO46" s="4" t="s">
        <v>633</v>
      </c>
      <c r="CP46" t="s">
        <v>206</v>
      </c>
      <c r="CQ46" t="s">
        <v>639</v>
      </c>
      <c r="CR46" t="s">
        <v>189</v>
      </c>
      <c r="CS46" s="4">
        <v>45880</v>
      </c>
      <c r="CT46" s="4"/>
      <c r="CU46" t="s">
        <v>163</v>
      </c>
      <c r="CV46" t="s">
        <v>22</v>
      </c>
      <c r="CW46" s="31"/>
      <c r="CX46" s="33"/>
      <c r="CY46" s="31"/>
      <c r="CZ46" s="33"/>
      <c r="DA46" s="31"/>
      <c r="DB46" s="33"/>
      <c r="DC46" s="31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t="s">
        <v>159</v>
      </c>
      <c r="EH46" t="s">
        <v>159</v>
      </c>
      <c r="EI46" t="s">
        <v>159</v>
      </c>
      <c r="EJ46" t="s">
        <v>159</v>
      </c>
      <c r="EK46" t="s">
        <v>159</v>
      </c>
      <c r="EL46" t="s">
        <v>159</v>
      </c>
      <c r="EM46" t="s">
        <v>28</v>
      </c>
      <c r="EN46" t="s">
        <v>159</v>
      </c>
      <c r="EO46" t="s">
        <v>159</v>
      </c>
      <c r="EP46" t="s">
        <v>159</v>
      </c>
      <c r="EQ46" t="s">
        <v>159</v>
      </c>
      <c r="ER46" t="s">
        <v>159</v>
      </c>
      <c r="ES46" t="s">
        <v>159</v>
      </c>
      <c r="ET46" t="s">
        <v>159</v>
      </c>
      <c r="EU46" t="s">
        <v>159</v>
      </c>
    </row>
    <row r="47" spans="2:151" hidden="1" x14ac:dyDescent="0.25">
      <c r="B47" t="str">
        <f>IF(Q47="ja",XPlan_raw[[#This Row],[EKA_kode2]],"")</f>
        <v>T300028402</v>
      </c>
      <c r="C47" t="str">
        <f>XPlan_raw[[#This Row],[eka_langtnavn]]</f>
        <v>EIB Semester Project 2</v>
      </c>
      <c r="D47" t="str">
        <f>IF(XPlan_raw[[#This Row],[Interne-kode]]&lt;&gt;"(tom)",XPlan_raw[[#This Row],[Interne-kode]],"")</f>
        <v>EIB-SPRO2</v>
      </c>
      <c r="E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47" t="str">
        <f>IF(XPlan_raw[[#This Row],[Campus]]&lt;&gt;"(tom)",XPlan_raw[[#This Row],[Campus]],"")</f>
        <v>Sønderborg</v>
      </c>
      <c r="H47" t="str">
        <f>IF(OR(XPlan_raw[[#This Row],[Prøveform]]="(tom)",XPlan_raw[[#This Row],[Prøveform]]=""),"",XPlan_raw[[#This Row],[Prøveform]])</f>
        <v>Hand-In</v>
      </c>
      <c r="I47" t="str">
        <f>IF(XPlan_raw[[#This Row],[Eksaminator_samlet]]&lt;&gt;"",XPlan_raw[[#This Row],[Eksaminator_samlet]],"")</f>
        <v>Matthias König, Marianne Stenger</v>
      </c>
      <c r="J47" t="str">
        <f>IF(OR(XPlan_raw[[#This Row],[Censur]]="(tom)",XPlan_raw[[#This Row],[Censur]]=""),"",XPlan_raw[[#This Row],[Censur]])</f>
        <v>Second examiner: External</v>
      </c>
      <c r="K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47" s="4" t="str">
        <f>IF(XPlan_raw[[#This Row],[Udbudstpe]]="3.prøveforsøg",XPlan_raw[[#This Row],[Udbudstpe]],"")</f>
        <v/>
      </c>
      <c r="M47" s="4" t="str">
        <f>IF(XPlan_raw[[#This Row],[Prøveform]]="Skriftlig prøve",XPlan_raw[[#This Row],[DATO: Start eksamen]]+21,"")</f>
        <v/>
      </c>
      <c r="N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47" s="28" t="s">
        <v>517</v>
      </c>
      <c r="R47" s="5" t="s">
        <v>219</v>
      </c>
      <c r="S47" s="5" t="s">
        <v>220</v>
      </c>
      <c r="T47" t="s">
        <v>221</v>
      </c>
      <c r="U47" s="5" t="s">
        <v>158</v>
      </c>
      <c r="V47" t="s">
        <v>159</v>
      </c>
      <c r="W47" s="46">
        <v>45810</v>
      </c>
      <c r="Y47" s="4" t="s">
        <v>633</v>
      </c>
      <c r="Z47" s="5" t="s">
        <v>660</v>
      </c>
      <c r="AA47" t="s">
        <v>639</v>
      </c>
      <c r="AB47" s="5" t="s">
        <v>189</v>
      </c>
      <c r="AC47" s="4">
        <v>45880</v>
      </c>
      <c r="AD47" s="46"/>
      <c r="AF47" t="s">
        <v>22</v>
      </c>
      <c r="AG47" s="48"/>
      <c r="AH47" s="28"/>
      <c r="AI47" s="48"/>
      <c r="AJ47" s="28"/>
      <c r="AK47" s="48"/>
      <c r="AL47" s="28"/>
      <c r="AM47" s="4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t="s">
        <v>159</v>
      </c>
      <c r="BR47" t="s">
        <v>159</v>
      </c>
      <c r="BS47" t="s">
        <v>159</v>
      </c>
      <c r="BT47" t="s">
        <v>159</v>
      </c>
      <c r="BU47" t="s">
        <v>646</v>
      </c>
      <c r="BV47" t="s">
        <v>159</v>
      </c>
      <c r="BW47" t="s">
        <v>159</v>
      </c>
      <c r="BX47" t="s">
        <v>159</v>
      </c>
      <c r="BY47" t="s">
        <v>159</v>
      </c>
      <c r="BZ47" t="s">
        <v>159</v>
      </c>
      <c r="CA47" t="s">
        <v>159</v>
      </c>
      <c r="CB47" t="s">
        <v>159</v>
      </c>
      <c r="CC47" t="s">
        <v>159</v>
      </c>
      <c r="CD47" t="s">
        <v>159</v>
      </c>
      <c r="CE47" t="s">
        <v>159</v>
      </c>
      <c r="CH47" t="s">
        <v>290</v>
      </c>
      <c r="CI47" t="s">
        <v>291</v>
      </c>
      <c r="CJ47" t="s">
        <v>292</v>
      </c>
      <c r="CK47" t="s">
        <v>158</v>
      </c>
      <c r="CL47" t="s">
        <v>159</v>
      </c>
      <c r="CM47" s="4">
        <v>45810</v>
      </c>
      <c r="CN47" s="4"/>
      <c r="CO47" s="4" t="s">
        <v>633</v>
      </c>
      <c r="CP47" t="s">
        <v>289</v>
      </c>
      <c r="CQ47" t="s">
        <v>639</v>
      </c>
      <c r="CR47" t="s">
        <v>162</v>
      </c>
      <c r="CS47" s="4">
        <v>45880</v>
      </c>
      <c r="CT47" s="4"/>
      <c r="CU47" t="s">
        <v>163</v>
      </c>
      <c r="CV47" t="s">
        <v>22</v>
      </c>
      <c r="CW47" s="31"/>
      <c r="CX47" s="33"/>
      <c r="CY47" s="31"/>
      <c r="CZ47" s="33"/>
      <c r="DA47" s="31"/>
      <c r="DB47" s="33"/>
      <c r="DC47" s="31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t="s">
        <v>159</v>
      </c>
      <c r="EH47" t="s">
        <v>23</v>
      </c>
      <c r="EI47" t="s">
        <v>159</v>
      </c>
      <c r="EJ47" t="s">
        <v>159</v>
      </c>
      <c r="EK47" t="s">
        <v>159</v>
      </c>
      <c r="EL47" t="s">
        <v>159</v>
      </c>
      <c r="EM47" t="s">
        <v>159</v>
      </c>
      <c r="EN47" t="s">
        <v>159</v>
      </c>
      <c r="EO47" t="s">
        <v>159</v>
      </c>
      <c r="EP47" t="s">
        <v>159</v>
      </c>
      <c r="EQ47" t="s">
        <v>159</v>
      </c>
      <c r="ER47" t="s">
        <v>159</v>
      </c>
      <c r="ES47" t="s">
        <v>159</v>
      </c>
      <c r="ET47" t="s">
        <v>159</v>
      </c>
      <c r="EU47" t="s">
        <v>159</v>
      </c>
    </row>
    <row r="48" spans="2:151" hidden="1" x14ac:dyDescent="0.25">
      <c r="B48" t="str">
        <f>IF(Q48="ja",XPlan_raw[[#This Row],[EKA_kode2]],"")</f>
        <v>T300031402</v>
      </c>
      <c r="C48" t="str">
        <f>XPlan_raw[[#This Row],[eka_langtnavn]]</f>
        <v>EIB Semester Project 4 - Digital Manufacturing</v>
      </c>
      <c r="D48" t="str">
        <f>IF(XPlan_raw[[#This Row],[Interne-kode]]&lt;&gt;"(tom)",XPlan_raw[[#This Row],[Interne-kode]],"")</f>
        <v>EIB-SPRO4</v>
      </c>
      <c r="E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48" t="str">
        <f>IF(XPlan_raw[[#This Row],[Campus]]&lt;&gt;"(tom)",XPlan_raw[[#This Row],[Campus]],"")</f>
        <v>Sønderborg</v>
      </c>
      <c r="H48" t="str">
        <f>IF(OR(XPlan_raw[[#This Row],[Prøveform]]="(tom)",XPlan_raw[[#This Row],[Prøveform]]=""),"",XPlan_raw[[#This Row],[Prøveform]])</f>
        <v>Hand-In</v>
      </c>
      <c r="I48" t="str">
        <f>IF(XPlan_raw[[#This Row],[Eksaminator_samlet]]&lt;&gt;"",XPlan_raw[[#This Row],[Eksaminator_samlet]],"")</f>
        <v>Elias  Ribeiro da Silva</v>
      </c>
      <c r="J48" t="str">
        <f>IF(OR(XPlan_raw[[#This Row],[Censur]]="(tom)",XPlan_raw[[#This Row],[Censur]]=""),"",XPlan_raw[[#This Row],[Censur]])</f>
        <v>Second examiner: External</v>
      </c>
      <c r="K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48" s="4" t="str">
        <f>IF(XPlan_raw[[#This Row],[Udbudstpe]]="3.prøveforsøg",XPlan_raw[[#This Row],[Udbudstpe]],"")</f>
        <v/>
      </c>
      <c r="M48" s="4" t="str">
        <f>IF(XPlan_raw[[#This Row],[Prøveform]]="Skriftlig prøve",XPlan_raw[[#This Row],[DATO: Start eksamen]]+21,"")</f>
        <v/>
      </c>
      <c r="N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48" s="28" t="s">
        <v>517</v>
      </c>
      <c r="R48" s="5" t="s">
        <v>227</v>
      </c>
      <c r="S48" s="5" t="s">
        <v>228</v>
      </c>
      <c r="T48" t="s">
        <v>229</v>
      </c>
      <c r="U48" s="5" t="s">
        <v>205</v>
      </c>
      <c r="V48" t="s">
        <v>159</v>
      </c>
      <c r="W48" s="46">
        <v>45810</v>
      </c>
      <c r="Y48" s="4" t="s">
        <v>633</v>
      </c>
      <c r="Z48" s="5" t="s">
        <v>230</v>
      </c>
      <c r="AA48" t="s">
        <v>639</v>
      </c>
      <c r="AB48" s="5" t="s">
        <v>189</v>
      </c>
      <c r="AC48" s="4">
        <v>45880</v>
      </c>
      <c r="AD48" s="46"/>
      <c r="AF48" t="s">
        <v>22</v>
      </c>
      <c r="AG48" s="48"/>
      <c r="AH48" s="28"/>
      <c r="AI48" s="48"/>
      <c r="AJ48" s="28"/>
      <c r="AK48" s="48"/>
      <c r="AL48" s="28"/>
      <c r="AM48" s="4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t="s">
        <v>159</v>
      </c>
      <c r="BR48" t="s">
        <v>159</v>
      </c>
      <c r="BS48" t="s">
        <v>159</v>
      </c>
      <c r="BT48" t="s">
        <v>159</v>
      </c>
      <c r="BU48" t="s">
        <v>646</v>
      </c>
      <c r="BV48" t="s">
        <v>159</v>
      </c>
      <c r="BW48" t="s">
        <v>159</v>
      </c>
      <c r="BX48" t="s">
        <v>159</v>
      </c>
      <c r="BY48" t="s">
        <v>159</v>
      </c>
      <c r="BZ48" t="s">
        <v>159</v>
      </c>
      <c r="CA48" t="s">
        <v>159</v>
      </c>
      <c r="CB48" t="s">
        <v>159</v>
      </c>
      <c r="CC48" t="s">
        <v>159</v>
      </c>
      <c r="CD48" t="s">
        <v>159</v>
      </c>
      <c r="CE48" t="s">
        <v>159</v>
      </c>
      <c r="CH48" t="s">
        <v>202</v>
      </c>
      <c r="CI48" t="s">
        <v>203</v>
      </c>
      <c r="CJ48" t="s">
        <v>204</v>
      </c>
      <c r="CK48" t="s">
        <v>205</v>
      </c>
      <c r="CL48" t="s">
        <v>159</v>
      </c>
      <c r="CM48" s="4">
        <v>45810</v>
      </c>
      <c r="CN48" s="4"/>
      <c r="CO48" s="4" t="s">
        <v>633</v>
      </c>
      <c r="CP48" t="s">
        <v>206</v>
      </c>
      <c r="CQ48" t="s">
        <v>639</v>
      </c>
      <c r="CR48" t="s">
        <v>189</v>
      </c>
      <c r="CS48" s="4">
        <v>45880</v>
      </c>
      <c r="CT48" s="4"/>
      <c r="CU48" t="s">
        <v>163</v>
      </c>
      <c r="CV48" t="s">
        <v>22</v>
      </c>
      <c r="CW48" s="31"/>
      <c r="CX48" s="33"/>
      <c r="CY48" s="31"/>
      <c r="CZ48" s="33"/>
      <c r="DA48" s="31"/>
      <c r="DB48" s="33"/>
      <c r="DC48" s="31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t="s">
        <v>159</v>
      </c>
      <c r="EH48" t="s">
        <v>23</v>
      </c>
      <c r="EI48" t="s">
        <v>159</v>
      </c>
      <c r="EJ48" t="s">
        <v>159</v>
      </c>
      <c r="EK48" t="s">
        <v>159</v>
      </c>
      <c r="EL48" t="s">
        <v>159</v>
      </c>
      <c r="EM48" t="s">
        <v>159</v>
      </c>
      <c r="EN48" t="s">
        <v>159</v>
      </c>
      <c r="EO48" t="s">
        <v>159</v>
      </c>
      <c r="EP48" t="s">
        <v>159</v>
      </c>
      <c r="EQ48" t="s">
        <v>159</v>
      </c>
      <c r="ER48" t="s">
        <v>159</v>
      </c>
      <c r="ES48" t="s">
        <v>159</v>
      </c>
      <c r="ET48" t="s">
        <v>159</v>
      </c>
      <c r="EU48" t="s">
        <v>82</v>
      </c>
    </row>
    <row r="49" spans="2:151" hidden="1" x14ac:dyDescent="0.25">
      <c r="B49" t="str">
        <f>IF(Q49="ja",XPlan_raw[[#This Row],[EKA_kode2]],"")</f>
        <v>T380020402</v>
      </c>
      <c r="C49" t="str">
        <f>XPlan_raw[[#This Row],[eka_langtnavn]]</f>
        <v>Electronics Design and Build 2</v>
      </c>
      <c r="D49" t="str">
        <f>IF(XPlan_raw[[#This Row],[Interne-kode]]&lt;&gt;"(tom)",XPlan_raw[[#This Row],[Interne-kode]],"")</f>
        <v>EE-EDB2</v>
      </c>
      <c r="E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49" t="str">
        <f>IF(XPlan_raw[[#This Row],[Campus]]&lt;&gt;"(tom)",XPlan_raw[[#This Row],[Campus]],"")</f>
        <v>Sønderborg</v>
      </c>
      <c r="H49" t="str">
        <f>IF(OR(XPlan_raw[[#This Row],[Prøveform]]="(tom)",XPlan_raw[[#This Row],[Prøveform]]=""),"",XPlan_raw[[#This Row],[Prøveform]])</f>
        <v>Hand-In</v>
      </c>
      <c r="I49" t="str">
        <f>IF(XPlan_raw[[#This Row],[Eksaminator_samlet]]&lt;&gt;"",XPlan_raw[[#This Row],[Eksaminator_samlet]],"")</f>
        <v>Wai Keung Mo</v>
      </c>
      <c r="J49" t="str">
        <f>IF(OR(XPlan_raw[[#This Row],[Censur]]="(tom)",XPlan_raw[[#This Row],[Censur]]=""),"",XPlan_raw[[#This Row],[Censur]])</f>
        <v>Second examiner: External</v>
      </c>
      <c r="K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49" s="4" t="str">
        <f>IF(XPlan_raw[[#This Row],[Udbudstpe]]="3.prøveforsøg",XPlan_raw[[#This Row],[Udbudstpe]],"")</f>
        <v/>
      </c>
      <c r="M49" s="4" t="str">
        <f>IF(XPlan_raw[[#This Row],[Prøveform]]="Skriftlig prøve",XPlan_raw[[#This Row],[DATO: Start eksamen]]+21,"")</f>
        <v/>
      </c>
      <c r="N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Sdb.,(tom),(tom),(tom),(tom),(tom),(tom)</v>
      </c>
      <c r="Q49" s="28" t="s">
        <v>517</v>
      </c>
      <c r="R49" t="s">
        <v>233</v>
      </c>
      <c r="S49" t="s">
        <v>234</v>
      </c>
      <c r="T49" t="s">
        <v>235</v>
      </c>
      <c r="U49" t="s">
        <v>158</v>
      </c>
      <c r="V49" t="s">
        <v>159</v>
      </c>
      <c r="W49" s="4">
        <v>45810</v>
      </c>
      <c r="Y49" s="4" t="s">
        <v>636</v>
      </c>
      <c r="Z49" t="s">
        <v>236</v>
      </c>
      <c r="AA49" t="s">
        <v>639</v>
      </c>
      <c r="AB49" t="s">
        <v>189</v>
      </c>
      <c r="AC49" s="4">
        <v>45880</v>
      </c>
      <c r="AF49" t="s">
        <v>22</v>
      </c>
      <c r="AG49" s="48"/>
      <c r="AH49" s="28"/>
      <c r="AI49" s="48"/>
      <c r="AJ49" s="28"/>
      <c r="AK49" s="48"/>
      <c r="AL49" s="28"/>
      <c r="AM49" s="4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t="s">
        <v>159</v>
      </c>
      <c r="BR49" t="s">
        <v>159</v>
      </c>
      <c r="BS49" t="s">
        <v>159</v>
      </c>
      <c r="BT49" t="s">
        <v>159</v>
      </c>
      <c r="BU49" t="s">
        <v>159</v>
      </c>
      <c r="BV49" t="s">
        <v>159</v>
      </c>
      <c r="BW49" t="s">
        <v>159</v>
      </c>
      <c r="BX49" t="s">
        <v>159</v>
      </c>
      <c r="BY49" t="s">
        <v>30</v>
      </c>
      <c r="BZ49" t="s">
        <v>159</v>
      </c>
      <c r="CA49" t="s">
        <v>159</v>
      </c>
      <c r="CB49" t="s">
        <v>159</v>
      </c>
      <c r="CC49" t="s">
        <v>159</v>
      </c>
      <c r="CD49" t="s">
        <v>159</v>
      </c>
      <c r="CE49" t="s">
        <v>159</v>
      </c>
      <c r="CH49" t="s">
        <v>251</v>
      </c>
      <c r="CI49" t="s">
        <v>252</v>
      </c>
      <c r="CJ49" t="s">
        <v>253</v>
      </c>
      <c r="CK49" t="s">
        <v>158</v>
      </c>
      <c r="CL49" t="s">
        <v>159</v>
      </c>
      <c r="CM49" s="4">
        <v>45810</v>
      </c>
      <c r="CN49" s="4"/>
      <c r="CO49" s="4" t="s">
        <v>636</v>
      </c>
      <c r="CP49" t="s">
        <v>254</v>
      </c>
      <c r="CQ49" t="s">
        <v>639</v>
      </c>
      <c r="CR49" t="s">
        <v>189</v>
      </c>
      <c r="CS49" s="4">
        <v>45880</v>
      </c>
      <c r="CT49" s="4"/>
      <c r="CV49" t="s">
        <v>22</v>
      </c>
      <c r="CW49" s="31"/>
      <c r="CX49" s="33"/>
      <c r="CY49" s="31"/>
      <c r="CZ49" s="33"/>
      <c r="DA49" s="31"/>
      <c r="DB49" s="33"/>
      <c r="DC49" s="31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t="s">
        <v>159</v>
      </c>
      <c r="EH49" t="s">
        <v>159</v>
      </c>
      <c r="EI49" t="s">
        <v>159</v>
      </c>
      <c r="EJ49" t="s">
        <v>159</v>
      </c>
      <c r="EK49" t="s">
        <v>159</v>
      </c>
      <c r="EL49" t="s">
        <v>159</v>
      </c>
      <c r="EM49" t="s">
        <v>159</v>
      </c>
      <c r="EN49" t="s">
        <v>159</v>
      </c>
      <c r="EO49" t="s">
        <v>159</v>
      </c>
      <c r="EP49" t="s">
        <v>159</v>
      </c>
      <c r="EQ49" t="s">
        <v>159</v>
      </c>
      <c r="ER49" t="s">
        <v>159</v>
      </c>
      <c r="ES49" t="s">
        <v>34</v>
      </c>
      <c r="ET49" t="s">
        <v>159</v>
      </c>
      <c r="EU49" t="s">
        <v>159</v>
      </c>
    </row>
    <row r="50" spans="2:151" hidden="1" x14ac:dyDescent="0.25">
      <c r="B50" t="str">
        <f>IF(Q50="ja",XPlan_raw[[#This Row],[EKA_kode2]],"")</f>
        <v>T370083402</v>
      </c>
      <c r="C50" t="str">
        <f>XPlan_raw[[#This Row],[eka_langtnavn]]</f>
        <v>Electronics Semester Project 2 C</v>
      </c>
      <c r="D50" t="str">
        <f>IF(XPlan_raw[[#This Row],[Interne-kode]]&lt;&gt;"(tom)",XPlan_raw[[#This Row],[Interne-kode]],"")</f>
        <v>EE-SPRO2C</v>
      </c>
      <c r="E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0" t="str">
        <f>IF(XPlan_raw[[#This Row],[Campus]]&lt;&gt;"(tom)",XPlan_raw[[#This Row],[Campus]],"")</f>
        <v>Sønderborg</v>
      </c>
      <c r="H50" t="str">
        <f>IF(OR(XPlan_raw[[#This Row],[Prøveform]]="(tom)",XPlan_raw[[#This Row],[Prøveform]]=""),"",XPlan_raw[[#This Row],[Prøveform]])</f>
        <v>Hand-In</v>
      </c>
      <c r="I50" t="str">
        <f>IF(XPlan_raw[[#This Row],[Eksaminator_samlet]]&lt;&gt;"",XPlan_raw[[#This Row],[Eksaminator_samlet]],"")</f>
        <v>Bente Olsen, William Greenbank</v>
      </c>
      <c r="J50" t="str">
        <f>IF(OR(XPlan_raw[[#This Row],[Censur]]="(tom)",XPlan_raw[[#This Row],[Censur]]=""),"",XPlan_raw[[#This Row],[Censur]])</f>
        <v>Second examiner: Internal</v>
      </c>
      <c r="K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0" s="4" t="str">
        <f>IF(XPlan_raw[[#This Row],[Udbudstpe]]="3.prøveforsøg",XPlan_raw[[#This Row],[Udbudstpe]],"")</f>
        <v/>
      </c>
      <c r="M50" s="4" t="str">
        <f>IF(XPlan_raw[[#This Row],[Prøveform]]="Skriftlig prøve",XPlan_raw[[#This Row],[DATO: Start eksamen]]+21,"")</f>
        <v/>
      </c>
      <c r="N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Sdb.,(tom),(tom),(tom),(tom),(tom),(tom),(tom),(tom),(tom),(tom),(tom)</v>
      </c>
      <c r="Q50" s="28" t="s">
        <v>517</v>
      </c>
      <c r="R50" t="s">
        <v>240</v>
      </c>
      <c r="S50" t="s">
        <v>241</v>
      </c>
      <c r="T50" t="s">
        <v>242</v>
      </c>
      <c r="U50" t="s">
        <v>158</v>
      </c>
      <c r="V50" t="s">
        <v>159</v>
      </c>
      <c r="W50" s="4">
        <v>45810</v>
      </c>
      <c r="Y50" s="4" t="s">
        <v>633</v>
      </c>
      <c r="Z50" t="s">
        <v>243</v>
      </c>
      <c r="AA50" t="s">
        <v>639</v>
      </c>
      <c r="AB50" t="s">
        <v>162</v>
      </c>
      <c r="AC50" s="4">
        <v>45880</v>
      </c>
      <c r="AE50" t="s">
        <v>163</v>
      </c>
      <c r="AF50" t="s">
        <v>22</v>
      </c>
      <c r="AG50" s="48"/>
      <c r="AH50" s="28"/>
      <c r="AI50" s="48"/>
      <c r="AJ50" s="28"/>
      <c r="AK50" s="48"/>
      <c r="AL50" s="28"/>
      <c r="AM50" s="4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t="s">
        <v>159</v>
      </c>
      <c r="BR50" t="s">
        <v>159</v>
      </c>
      <c r="BS50" t="s">
        <v>159</v>
      </c>
      <c r="BT50" t="s">
        <v>25</v>
      </c>
      <c r="BU50" t="s">
        <v>159</v>
      </c>
      <c r="BV50" t="s">
        <v>159</v>
      </c>
      <c r="BW50" t="s">
        <v>159</v>
      </c>
      <c r="BX50" t="s">
        <v>159</v>
      </c>
      <c r="BY50" t="s">
        <v>159</v>
      </c>
      <c r="BZ50" t="s">
        <v>159</v>
      </c>
      <c r="CA50" t="s">
        <v>159</v>
      </c>
      <c r="CB50" t="s">
        <v>159</v>
      </c>
      <c r="CC50" t="s">
        <v>159</v>
      </c>
      <c r="CD50" t="s">
        <v>159</v>
      </c>
      <c r="CE50" t="s">
        <v>159</v>
      </c>
      <c r="CH50" t="s">
        <v>207</v>
      </c>
      <c r="CI50" t="s">
        <v>208</v>
      </c>
      <c r="CJ50" t="s">
        <v>209</v>
      </c>
      <c r="CK50" t="s">
        <v>210</v>
      </c>
      <c r="CL50" t="s">
        <v>159</v>
      </c>
      <c r="CM50" s="4">
        <v>45810</v>
      </c>
      <c r="CN50" s="4"/>
      <c r="CO50" s="4" t="s">
        <v>633</v>
      </c>
      <c r="CP50" t="s">
        <v>211</v>
      </c>
      <c r="CQ50" t="s">
        <v>639</v>
      </c>
      <c r="CR50" t="s">
        <v>189</v>
      </c>
      <c r="CS50" s="4" t="s">
        <v>159</v>
      </c>
      <c r="CT50" s="4"/>
      <c r="CU50" t="s">
        <v>163</v>
      </c>
      <c r="CV50" t="s">
        <v>22</v>
      </c>
      <c r="CW50" s="31"/>
      <c r="CX50" s="33"/>
      <c r="CY50" s="31"/>
      <c r="CZ50" s="33"/>
      <c r="DA50" s="31"/>
      <c r="DB50" s="33"/>
      <c r="DC50" s="31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t="s">
        <v>159</v>
      </c>
      <c r="EH50" t="s">
        <v>159</v>
      </c>
      <c r="EI50" t="s">
        <v>159</v>
      </c>
      <c r="EJ50" t="s">
        <v>25</v>
      </c>
      <c r="EK50" t="s">
        <v>159</v>
      </c>
      <c r="EL50" t="s">
        <v>159</v>
      </c>
      <c r="EM50" t="s">
        <v>28</v>
      </c>
      <c r="EN50" t="s">
        <v>29</v>
      </c>
      <c r="EO50" t="s">
        <v>159</v>
      </c>
      <c r="EP50" t="s">
        <v>159</v>
      </c>
      <c r="EQ50" t="s">
        <v>159</v>
      </c>
      <c r="ER50" t="s">
        <v>159</v>
      </c>
      <c r="ES50" t="s">
        <v>159</v>
      </c>
      <c r="ET50" t="s">
        <v>159</v>
      </c>
      <c r="EU50" t="s">
        <v>159</v>
      </c>
    </row>
    <row r="51" spans="2:151" hidden="1" x14ac:dyDescent="0.25">
      <c r="B51" t="str">
        <f>IF(Q51="ja",XPlan_raw[[#This Row],[EKA_kode2]],"")</f>
        <v>T370082402</v>
      </c>
      <c r="C51" t="str">
        <f>XPlan_raw[[#This Row],[eka_langtnavn]]</f>
        <v>Electronics Semester Project 2 D</v>
      </c>
      <c r="D51" t="str">
        <f>IF(XPlan_raw[[#This Row],[Interne-kode]]&lt;&gt;"(tom)",XPlan_raw[[#This Row],[Interne-kode]],"")</f>
        <v>EE-SPRO2D</v>
      </c>
      <c r="E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1" t="str">
        <f>IF(XPlan_raw[[#This Row],[Campus]]&lt;&gt;"(tom)",XPlan_raw[[#This Row],[Campus]],"")</f>
        <v>Sønderborg</v>
      </c>
      <c r="H51" t="str">
        <f>IF(OR(XPlan_raw[[#This Row],[Prøveform]]="(tom)",XPlan_raw[[#This Row],[Prøveform]]=""),"",XPlan_raw[[#This Row],[Prøveform]])</f>
        <v>Hand-In</v>
      </c>
      <c r="I51" t="str">
        <f>IF(XPlan_raw[[#This Row],[Eksaminator_samlet]]&lt;&gt;"",XPlan_raw[[#This Row],[Eksaminator_samlet]],"")</f>
        <v>Bente Olsen, William Greenbank</v>
      </c>
      <c r="J51" t="str">
        <f>IF(OR(XPlan_raw[[#This Row],[Censur]]="(tom)",XPlan_raw[[#This Row],[Censur]]=""),"",XPlan_raw[[#This Row],[Censur]])</f>
        <v>Second examiner: Internal</v>
      </c>
      <c r="K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1" s="4" t="str">
        <f>IF(XPlan_raw[[#This Row],[Udbudstpe]]="3.prøveforsøg",XPlan_raw[[#This Row],[Udbudstpe]],"")</f>
        <v/>
      </c>
      <c r="M51" s="4" t="str">
        <f>IF(XPlan_raw[[#This Row],[Prøveform]]="Skriftlig prøve",XPlan_raw[[#This Row],[DATO: Start eksamen]]+21,"")</f>
        <v/>
      </c>
      <c r="N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Sdb.,(tom),(tom),(tom),(tom),(tom),(tom),(tom),(tom),(tom),(tom),(tom),(tom),(tom),(tom)</v>
      </c>
      <c r="Q51" s="28" t="s">
        <v>517</v>
      </c>
      <c r="R51" t="s">
        <v>248</v>
      </c>
      <c r="S51" t="s">
        <v>249</v>
      </c>
      <c r="T51" t="s">
        <v>250</v>
      </c>
      <c r="U51" t="s">
        <v>158</v>
      </c>
      <c r="V51" t="s">
        <v>159</v>
      </c>
      <c r="W51" s="4">
        <v>45810</v>
      </c>
      <c r="Y51" s="4" t="s">
        <v>633</v>
      </c>
      <c r="Z51" t="s">
        <v>243</v>
      </c>
      <c r="AA51" t="s">
        <v>639</v>
      </c>
      <c r="AB51" t="s">
        <v>162</v>
      </c>
      <c r="AC51" s="4">
        <v>45880</v>
      </c>
      <c r="AE51" t="s">
        <v>163</v>
      </c>
      <c r="AF51" t="s">
        <v>22</v>
      </c>
      <c r="AG51" s="48"/>
      <c r="AH51" s="28"/>
      <c r="AI51" s="48"/>
      <c r="AJ51" s="28"/>
      <c r="AK51" s="48"/>
      <c r="AL51" s="28"/>
      <c r="AM51" s="4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t="s">
        <v>21</v>
      </c>
      <c r="BR51" t="s">
        <v>159</v>
      </c>
      <c r="BS51" t="s">
        <v>159</v>
      </c>
      <c r="BT51" t="s">
        <v>159</v>
      </c>
      <c r="BU51" t="s">
        <v>159</v>
      </c>
      <c r="BV51" t="s">
        <v>159</v>
      </c>
      <c r="BW51" t="s">
        <v>159</v>
      </c>
      <c r="BX51" t="s">
        <v>159</v>
      </c>
      <c r="BY51" t="s">
        <v>159</v>
      </c>
      <c r="BZ51" t="s">
        <v>159</v>
      </c>
      <c r="CA51" t="s">
        <v>159</v>
      </c>
      <c r="CB51" t="s">
        <v>159</v>
      </c>
      <c r="CC51" t="s">
        <v>159</v>
      </c>
      <c r="CD51" t="s">
        <v>159</v>
      </c>
      <c r="CE51" t="s">
        <v>159</v>
      </c>
      <c r="CH51" t="s">
        <v>261</v>
      </c>
      <c r="CI51" t="s">
        <v>262</v>
      </c>
      <c r="CJ51" t="s">
        <v>263</v>
      </c>
      <c r="CK51" t="s">
        <v>264</v>
      </c>
      <c r="CL51" t="s">
        <v>159</v>
      </c>
      <c r="CM51" s="4">
        <v>45810</v>
      </c>
      <c r="CN51" s="4"/>
      <c r="CO51" s="4" t="s">
        <v>633</v>
      </c>
      <c r="CP51" t="s">
        <v>211</v>
      </c>
      <c r="CQ51" t="s">
        <v>639</v>
      </c>
      <c r="CR51" t="s">
        <v>189</v>
      </c>
      <c r="CS51" s="4" t="s">
        <v>159</v>
      </c>
      <c r="CT51" s="4"/>
      <c r="CU51" t="s">
        <v>163</v>
      </c>
      <c r="CV51" t="s">
        <v>22</v>
      </c>
      <c r="CW51" s="31"/>
      <c r="CX51" s="33"/>
      <c r="CY51" s="31"/>
      <c r="CZ51" s="33"/>
      <c r="DA51" s="31"/>
      <c r="DB51" s="33"/>
      <c r="DC51" s="31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t="s">
        <v>21</v>
      </c>
      <c r="EH51" t="s">
        <v>23</v>
      </c>
      <c r="EI51" t="s">
        <v>24</v>
      </c>
      <c r="EJ51" t="s">
        <v>159</v>
      </c>
      <c r="EK51" t="s">
        <v>159</v>
      </c>
      <c r="EL51" t="s">
        <v>159</v>
      </c>
      <c r="EM51" t="s">
        <v>159</v>
      </c>
      <c r="EN51" t="s">
        <v>159</v>
      </c>
      <c r="EO51" t="s">
        <v>159</v>
      </c>
      <c r="EP51" t="s">
        <v>159</v>
      </c>
      <c r="EQ51" t="s">
        <v>159</v>
      </c>
      <c r="ER51" t="s">
        <v>159</v>
      </c>
      <c r="ES51" t="s">
        <v>159</v>
      </c>
      <c r="ET51" t="s">
        <v>159</v>
      </c>
      <c r="EU51" t="s">
        <v>159</v>
      </c>
    </row>
    <row r="52" spans="2:151" hidden="1" x14ac:dyDescent="0.25">
      <c r="B52" t="str">
        <f>IF(Q52="ja",XPlan_raw[[#This Row],[EKA_kode2]],"")</f>
        <v>T370058402</v>
      </c>
      <c r="C52" t="str">
        <f>XPlan_raw[[#This Row],[eka_langtnavn]]</f>
        <v>Electronics Semester Project 4 C</v>
      </c>
      <c r="D52" t="str">
        <f>IF(XPlan_raw[[#This Row],[Interne-kode]]&lt;&gt;"(tom)",XPlan_raw[[#This Row],[Interne-kode]],"")</f>
        <v>EE-SPRO4C</v>
      </c>
      <c r="E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2" t="str">
        <f>IF(XPlan_raw[[#This Row],[Campus]]&lt;&gt;"(tom)",XPlan_raw[[#This Row],[Campus]],"")</f>
        <v>Sønderborg</v>
      </c>
      <c r="H52" t="str">
        <f>IF(OR(XPlan_raw[[#This Row],[Prøveform]]="(tom)",XPlan_raw[[#This Row],[Prøveform]]=""),"",XPlan_raw[[#This Row],[Prøveform]])</f>
        <v>Hand-In</v>
      </c>
      <c r="I52" t="str">
        <f>IF(XPlan_raw[[#This Row],[Eksaminator_samlet]]&lt;&gt;"",XPlan_raw[[#This Row],[Eksaminator_samlet]],"")</f>
        <v xml:space="preserve">Mohammed Ali Khan, Navid Bayati </v>
      </c>
      <c r="J52" t="str">
        <f>IF(OR(XPlan_raw[[#This Row],[Censur]]="(tom)",XPlan_raw[[#This Row],[Censur]]=""),"",XPlan_raw[[#This Row],[Censur]])</f>
        <v>Second examiner: External</v>
      </c>
      <c r="K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2" s="4" t="str">
        <f>IF(XPlan_raw[[#This Row],[Udbudstpe]]="3.prøveforsøg",XPlan_raw[[#This Row],[Udbudstpe]],"")</f>
        <v/>
      </c>
      <c r="M52" s="4" t="str">
        <f>IF(XPlan_raw[[#This Row],[Prøveform]]="Skriftlig prøve",XPlan_raw[[#This Row],[DATO: Start eksamen]]+21,"")</f>
        <v/>
      </c>
      <c r="N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Sdb.,(tom),(tom),(tom),(tom),(tom),(tom),(tom),(tom),(tom),(tom),Exchange students - Sønderborg</v>
      </c>
      <c r="Q52" s="28" t="s">
        <v>517</v>
      </c>
      <c r="R52" s="5" t="s">
        <v>223</v>
      </c>
      <c r="S52" s="5" t="s">
        <v>224</v>
      </c>
      <c r="T52" t="s">
        <v>225</v>
      </c>
      <c r="U52" s="5" t="s">
        <v>205</v>
      </c>
      <c r="V52" t="s">
        <v>159</v>
      </c>
      <c r="W52" s="4">
        <v>45810</v>
      </c>
      <c r="Y52" s="4" t="s">
        <v>633</v>
      </c>
      <c r="Z52" s="5" t="s">
        <v>226</v>
      </c>
      <c r="AA52" t="s">
        <v>639</v>
      </c>
      <c r="AB52" s="5" t="s">
        <v>189</v>
      </c>
      <c r="AC52" s="4">
        <v>45880</v>
      </c>
      <c r="AD52" s="46"/>
      <c r="AF52" t="s">
        <v>22</v>
      </c>
      <c r="AG52" s="48"/>
      <c r="AH52" s="28"/>
      <c r="AI52" s="48"/>
      <c r="AJ52" s="28"/>
      <c r="AK52" s="48"/>
      <c r="AL52" s="28"/>
      <c r="AM52" s="4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t="s">
        <v>159</v>
      </c>
      <c r="BR52" t="s">
        <v>159</v>
      </c>
      <c r="BS52" t="s">
        <v>159</v>
      </c>
      <c r="BT52" t="s">
        <v>25</v>
      </c>
      <c r="BU52" t="s">
        <v>159</v>
      </c>
      <c r="BV52" t="s">
        <v>159</v>
      </c>
      <c r="BW52" t="s">
        <v>159</v>
      </c>
      <c r="BX52" t="s">
        <v>159</v>
      </c>
      <c r="BY52" t="s">
        <v>159</v>
      </c>
      <c r="BZ52" t="s">
        <v>159</v>
      </c>
      <c r="CA52" t="s">
        <v>159</v>
      </c>
      <c r="CB52" t="s">
        <v>159</v>
      </c>
      <c r="CC52" t="s">
        <v>159</v>
      </c>
      <c r="CD52" t="s">
        <v>159</v>
      </c>
      <c r="CE52" t="s">
        <v>82</v>
      </c>
      <c r="CH52" t="s">
        <v>279</v>
      </c>
      <c r="CI52" t="s">
        <v>280</v>
      </c>
      <c r="CJ52" t="s">
        <v>281</v>
      </c>
      <c r="CK52" t="s">
        <v>158</v>
      </c>
      <c r="CL52" t="s">
        <v>159</v>
      </c>
      <c r="CM52" s="4">
        <v>45810</v>
      </c>
      <c r="CN52" s="4"/>
      <c r="CO52" s="4" t="s">
        <v>633</v>
      </c>
      <c r="CP52" t="s">
        <v>282</v>
      </c>
      <c r="CQ52" t="s">
        <v>639</v>
      </c>
      <c r="CR52" t="s">
        <v>162</v>
      </c>
      <c r="CS52" s="4">
        <v>45880</v>
      </c>
      <c r="CT52" s="4"/>
      <c r="CU52" t="s">
        <v>163</v>
      </c>
      <c r="CV52" t="s">
        <v>22</v>
      </c>
      <c r="CW52" s="31"/>
      <c r="CX52" s="33"/>
      <c r="CY52" s="31"/>
      <c r="CZ52" s="33"/>
      <c r="DA52" s="31"/>
      <c r="DB52" s="33"/>
      <c r="DC52" s="31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t="s">
        <v>159</v>
      </c>
      <c r="EH52" t="s">
        <v>159</v>
      </c>
      <c r="EI52" t="s">
        <v>159</v>
      </c>
      <c r="EJ52" t="s">
        <v>159</v>
      </c>
      <c r="EK52" t="s">
        <v>159</v>
      </c>
      <c r="EL52" t="s">
        <v>159</v>
      </c>
      <c r="EM52" t="s">
        <v>159</v>
      </c>
      <c r="EN52" t="s">
        <v>29</v>
      </c>
      <c r="EO52" t="s">
        <v>159</v>
      </c>
      <c r="EP52" t="s">
        <v>159</v>
      </c>
      <c r="EQ52" t="s">
        <v>159</v>
      </c>
      <c r="ER52" t="s">
        <v>159</v>
      </c>
      <c r="ES52" t="s">
        <v>159</v>
      </c>
      <c r="ET52" t="s">
        <v>159</v>
      </c>
      <c r="EU52" t="s">
        <v>159</v>
      </c>
    </row>
    <row r="53" spans="2:151" hidden="1" x14ac:dyDescent="0.25">
      <c r="B53" t="str">
        <f>IF(Q53="ja",XPlan_raw[[#This Row],[EKA_kode2]],"")</f>
        <v>T370055402</v>
      </c>
      <c r="C53" t="str">
        <f>XPlan_raw[[#This Row],[eka_langtnavn]]</f>
        <v>Electronics Semester Project 4 D</v>
      </c>
      <c r="D53" t="str">
        <f>IF(XPlan_raw[[#This Row],[Interne-kode]]&lt;&gt;"(tom)",XPlan_raw[[#This Row],[Interne-kode]],"")</f>
        <v>EE-SPRO4D</v>
      </c>
      <c r="E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3" t="str">
        <f>IF(XPlan_raw[[#This Row],[Campus]]&lt;&gt;"(tom)",XPlan_raw[[#This Row],[Campus]],"")</f>
        <v>Sønderborg</v>
      </c>
      <c r="H53" t="str">
        <f>IF(OR(XPlan_raw[[#This Row],[Prøveform]]="(tom)",XPlan_raw[[#This Row],[Prøveform]]=""),"",XPlan_raw[[#This Row],[Prøveform]])</f>
        <v>Hand-In</v>
      </c>
      <c r="I53" t="str">
        <f>IF(XPlan_raw[[#This Row],[Eksaminator_samlet]]&lt;&gt;"",XPlan_raw[[#This Row],[Eksaminator_samlet]],"")</f>
        <v xml:space="preserve">Mohammed Ali Khan, Navid Bayati </v>
      </c>
      <c r="J53" t="str">
        <f>IF(OR(XPlan_raw[[#This Row],[Censur]]="(tom)",XPlan_raw[[#This Row],[Censur]]=""),"",XPlan_raw[[#This Row],[Censur]])</f>
        <v>Second examiner: External</v>
      </c>
      <c r="K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3" s="4" t="str">
        <f>IF(XPlan_raw[[#This Row],[Udbudstpe]]="3.prøveforsøg",XPlan_raw[[#This Row],[Udbudstpe]],"")</f>
        <v/>
      </c>
      <c r="M53" s="4" t="str">
        <f>IF(XPlan_raw[[#This Row],[Prøveform]]="Skriftlig prøve",XPlan_raw[[#This Row],[DATO: Start eksamen]]+21,"")</f>
        <v/>
      </c>
      <c r="N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Sdb.,(tom),(tom),(tom),(tom),(tom),(tom),(tom),(tom),(tom),(tom),(tom),(tom),(tom),(tom)</v>
      </c>
      <c r="Q53" s="28" t="s">
        <v>517</v>
      </c>
      <c r="R53" t="s">
        <v>258</v>
      </c>
      <c r="S53" t="s">
        <v>259</v>
      </c>
      <c r="T53" t="s">
        <v>260</v>
      </c>
      <c r="U53" t="s">
        <v>205</v>
      </c>
      <c r="V53" t="s">
        <v>159</v>
      </c>
      <c r="W53" s="4">
        <v>45810</v>
      </c>
      <c r="Y53" s="4" t="s">
        <v>633</v>
      </c>
      <c r="Z53" t="s">
        <v>226</v>
      </c>
      <c r="AA53" t="s">
        <v>639</v>
      </c>
      <c r="AB53" t="s">
        <v>189</v>
      </c>
      <c r="AC53" s="4">
        <v>45880</v>
      </c>
      <c r="AF53" t="s">
        <v>22</v>
      </c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t="s">
        <v>21</v>
      </c>
      <c r="BR53" t="s">
        <v>159</v>
      </c>
      <c r="BS53" t="s">
        <v>159</v>
      </c>
      <c r="BT53" t="s">
        <v>159</v>
      </c>
      <c r="BU53" t="s">
        <v>159</v>
      </c>
      <c r="BV53" t="s">
        <v>159</v>
      </c>
      <c r="BW53" t="s">
        <v>159</v>
      </c>
      <c r="BX53" t="s">
        <v>159</v>
      </c>
      <c r="BY53" t="s">
        <v>159</v>
      </c>
      <c r="BZ53" t="s">
        <v>159</v>
      </c>
      <c r="CA53" t="s">
        <v>159</v>
      </c>
      <c r="CB53" t="s">
        <v>159</v>
      </c>
      <c r="CC53" t="s">
        <v>159</v>
      </c>
      <c r="CD53" t="s">
        <v>159</v>
      </c>
      <c r="CE53" t="s">
        <v>159</v>
      </c>
      <c r="CH53" s="29" t="s">
        <v>297</v>
      </c>
      <c r="CI53" s="29" t="s">
        <v>298</v>
      </c>
      <c r="CJ53" s="36" t="s">
        <v>299</v>
      </c>
      <c r="CK53" s="29" t="s">
        <v>158</v>
      </c>
      <c r="CL53" s="36" t="s">
        <v>159</v>
      </c>
      <c r="CM53" s="40">
        <v>45810</v>
      </c>
      <c r="CN53" s="41"/>
      <c r="CO53" s="41" t="s">
        <v>633</v>
      </c>
      <c r="CP53" s="29" t="s">
        <v>282</v>
      </c>
      <c r="CQ53" s="36" t="s">
        <v>639</v>
      </c>
      <c r="CR53" s="29" t="s">
        <v>162</v>
      </c>
      <c r="CS53" s="41">
        <v>45880</v>
      </c>
      <c r="CT53" s="40"/>
      <c r="CU53" s="36" t="s">
        <v>163</v>
      </c>
      <c r="CV53" t="s">
        <v>22</v>
      </c>
      <c r="CW53" s="31"/>
      <c r="CX53" s="33"/>
      <c r="CY53" s="31"/>
      <c r="CZ53" s="33"/>
      <c r="DA53" s="31"/>
      <c r="DB53" s="33"/>
      <c r="DC53" s="31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6" t="s">
        <v>159</v>
      </c>
      <c r="EH53" s="36" t="s">
        <v>159</v>
      </c>
      <c r="EI53" s="36" t="s">
        <v>24</v>
      </c>
      <c r="EJ53" s="36" t="s">
        <v>159</v>
      </c>
      <c r="EK53" s="36" t="s">
        <v>159</v>
      </c>
      <c r="EL53" s="36" t="s">
        <v>159</v>
      </c>
      <c r="EM53" s="36" t="s">
        <v>159</v>
      </c>
      <c r="EN53" s="36" t="s">
        <v>159</v>
      </c>
      <c r="EO53" s="36" t="s">
        <v>159</v>
      </c>
      <c r="EP53" s="36" t="s">
        <v>159</v>
      </c>
      <c r="EQ53" s="36" t="s">
        <v>159</v>
      </c>
      <c r="ER53" s="36" t="s">
        <v>159</v>
      </c>
      <c r="ES53" s="36" t="s">
        <v>159</v>
      </c>
      <c r="ET53" s="36" t="s">
        <v>159</v>
      </c>
      <c r="EU53" s="36" t="s">
        <v>159</v>
      </c>
    </row>
    <row r="54" spans="2:151" hidden="1" x14ac:dyDescent="0.25">
      <c r="B54" t="str">
        <f>IF(Q54="ja",XPlan_raw[[#This Row],[EKA_kode2]],"")</f>
        <v>T350043402</v>
      </c>
      <c r="C54" t="str">
        <f>XPlan_raw[[#This Row],[eka_langtnavn]]</f>
        <v>Experimental Control Systems</v>
      </c>
      <c r="D54" t="str">
        <f>IF(XPlan_raw[[#This Row],[Interne-kode]]&lt;&gt;"(tom)",XPlan_raw[[#This Row],[Interne-kode]],"")</f>
        <v>MC-XCOS</v>
      </c>
      <c r="E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4" t="str">
        <f>IF(XPlan_raw[[#This Row],[Campus]]&lt;&gt;"(tom)",XPlan_raw[[#This Row],[Campus]],"")</f>
        <v>Sønderborg</v>
      </c>
      <c r="H54" t="str">
        <f>IF(OR(XPlan_raw[[#This Row],[Prøveform]]="(tom)",XPlan_raw[[#This Row],[Prøveform]]=""),"",XPlan_raw[[#This Row],[Prøveform]])</f>
        <v>Hand-In</v>
      </c>
      <c r="I54" t="str">
        <f>IF(XPlan_raw[[#This Row],[Eksaminator_samlet]]&lt;&gt;"",XPlan_raw[[#This Row],[Eksaminator_samlet]],"")</f>
        <v>Shouvik Chaudhuri</v>
      </c>
      <c r="J54" t="str">
        <f>IF(OR(XPlan_raw[[#This Row],[Censur]]="(tom)",XPlan_raw[[#This Row],[Censur]]=""),"",XPlan_raw[[#This Row],[Censur]])</f>
        <v>Second examiner: Internal</v>
      </c>
      <c r="K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4" s="4" t="str">
        <f>IF(XPlan_raw[[#This Row],[Udbudstpe]]="3.prøveforsøg",XPlan_raw[[#This Row],[Udbudstpe]],"")</f>
        <v/>
      </c>
      <c r="M54" s="4" t="str">
        <f>IF(XPlan_raw[[#This Row],[Prøveform]]="Skriftlig prøve",XPlan_raw[[#This Row],[DATO: Start eksamen]]+21,"")</f>
        <v/>
      </c>
      <c r="N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,,,,,,,,,,,,,,,,,,,,,,,,,,,,,,,,,,,,(tom),(tom),(tom),(tom),(tom),(tom),(tom),(tom),(tom),(tom),(tom),(tom),(tom),MSc in Mechatronic Engineering - Sdb.,(tom)</v>
      </c>
      <c r="Q54" s="28" t="s">
        <v>517</v>
      </c>
      <c r="R54" s="5" t="s">
        <v>244</v>
      </c>
      <c r="S54" s="5" t="s">
        <v>245</v>
      </c>
      <c r="T54" t="s">
        <v>246</v>
      </c>
      <c r="U54" s="5" t="s">
        <v>158</v>
      </c>
      <c r="V54" t="s">
        <v>159</v>
      </c>
      <c r="W54" s="46">
        <v>45810</v>
      </c>
      <c r="Y54" s="4" t="s">
        <v>636</v>
      </c>
      <c r="Z54" s="5" t="s">
        <v>247</v>
      </c>
      <c r="AA54" t="s">
        <v>639</v>
      </c>
      <c r="AB54" s="5" t="s">
        <v>162</v>
      </c>
      <c r="AC54" s="4">
        <v>45880</v>
      </c>
      <c r="AD54" s="46"/>
      <c r="AF54" t="s">
        <v>22</v>
      </c>
      <c r="AG54" s="48"/>
      <c r="AH54" s="28"/>
      <c r="AI54" s="48"/>
      <c r="AJ54" s="28"/>
      <c r="AK54" s="48"/>
      <c r="AL54" s="28"/>
      <c r="AM54" s="4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t="s">
        <v>159</v>
      </c>
      <c r="BR54" t="s">
        <v>159</v>
      </c>
      <c r="BS54" t="s">
        <v>159</v>
      </c>
      <c r="BT54" t="s">
        <v>159</v>
      </c>
      <c r="BU54" t="s">
        <v>159</v>
      </c>
      <c r="BV54" t="s">
        <v>159</v>
      </c>
      <c r="BW54" t="s">
        <v>159</v>
      </c>
      <c r="BX54" t="s">
        <v>159</v>
      </c>
      <c r="BY54" t="s">
        <v>159</v>
      </c>
      <c r="BZ54" t="s">
        <v>159</v>
      </c>
      <c r="CA54" t="s">
        <v>159</v>
      </c>
      <c r="CB54" t="s">
        <v>159</v>
      </c>
      <c r="CC54" t="s">
        <v>159</v>
      </c>
      <c r="CD54" t="s">
        <v>35</v>
      </c>
      <c r="CE54" t="s">
        <v>159</v>
      </c>
      <c r="CH54" s="29" t="s">
        <v>300</v>
      </c>
      <c r="CI54" s="29" t="s">
        <v>301</v>
      </c>
      <c r="CJ54" s="36" t="s">
        <v>302</v>
      </c>
      <c r="CK54" s="29" t="s">
        <v>205</v>
      </c>
      <c r="CL54" s="36" t="s">
        <v>159</v>
      </c>
      <c r="CM54" s="4">
        <v>45810</v>
      </c>
      <c r="CN54" s="41"/>
      <c r="CO54" s="41" t="s">
        <v>633</v>
      </c>
      <c r="CP54" s="29" t="s">
        <v>278</v>
      </c>
      <c r="CQ54" s="36" t="s">
        <v>639</v>
      </c>
      <c r="CR54" s="29" t="s">
        <v>189</v>
      </c>
      <c r="CS54" s="41">
        <v>45880</v>
      </c>
      <c r="CT54" s="40"/>
      <c r="CU54" s="36" t="s">
        <v>163</v>
      </c>
      <c r="CV54" t="s">
        <v>22</v>
      </c>
      <c r="CW54" s="31"/>
      <c r="CX54" s="33"/>
      <c r="CY54" s="31"/>
      <c r="CZ54" s="33"/>
      <c r="DA54" s="31"/>
      <c r="DB54" s="33"/>
      <c r="DC54" s="31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6" t="s">
        <v>159</v>
      </c>
      <c r="EH54" s="36" t="s">
        <v>159</v>
      </c>
      <c r="EI54" s="36" t="s">
        <v>24</v>
      </c>
      <c r="EJ54" s="36" t="s">
        <v>159</v>
      </c>
      <c r="EK54" s="36" t="s">
        <v>159</v>
      </c>
      <c r="EL54" s="36" t="s">
        <v>159</v>
      </c>
      <c r="EM54" s="36" t="s">
        <v>159</v>
      </c>
      <c r="EN54" s="36" t="s">
        <v>159</v>
      </c>
      <c r="EO54" s="36" t="s">
        <v>159</v>
      </c>
      <c r="EP54" s="36" t="s">
        <v>159</v>
      </c>
      <c r="EQ54" s="36" t="s">
        <v>159</v>
      </c>
      <c r="ER54" s="36" t="s">
        <v>159</v>
      </c>
      <c r="ES54" s="36" t="s">
        <v>159</v>
      </c>
      <c r="ET54" s="36" t="s">
        <v>159</v>
      </c>
      <c r="EU54" s="36" t="s">
        <v>159</v>
      </c>
    </row>
    <row r="55" spans="2:151" hidden="1" x14ac:dyDescent="0.25">
      <c r="B55" t="str">
        <f>IF(Q55="ja",XPlan_raw[[#This Row],[EKA_kode2]],"")</f>
        <v>T340055402</v>
      </c>
      <c r="C55" t="str">
        <f>XPlan_raw[[#This Row],[eka_langtnavn]]</f>
        <v>Final Project</v>
      </c>
      <c r="D55" t="str">
        <f>IF(XPlan_raw[[#This Row],[Interne-kode]]&lt;&gt;"(tom)",XPlan_raw[[#This Row],[Interne-kode]],"")</f>
        <v>MC-PROJ</v>
      </c>
      <c r="E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5" t="str">
        <f>IF(XPlan_raw[[#This Row],[Campus]]&lt;&gt;"(tom)",XPlan_raw[[#This Row],[Campus]],"")</f>
        <v>Sønderborg</v>
      </c>
      <c r="H55" t="str">
        <f>IF(OR(XPlan_raw[[#This Row],[Prøveform]]="(tom)",XPlan_raw[[#This Row],[Prøveform]]=""),"",XPlan_raw[[#This Row],[Prøveform]])</f>
        <v>Hand-In</v>
      </c>
      <c r="I55" t="str">
        <f>IF(XPlan_raw[[#This Row],[Eksaminator_samlet]]&lt;&gt;"",XPlan_raw[[#This Row],[Eksaminator_samlet]],"")</f>
        <v>Supervisor</v>
      </c>
      <c r="J55" t="str">
        <f>IF(OR(XPlan_raw[[#This Row],[Censur]]="(tom)",XPlan_raw[[#This Row],[Censur]]=""),"",XPlan_raw[[#This Row],[Censur]])</f>
        <v>Second examiner: External</v>
      </c>
      <c r="K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5" s="4" t="str">
        <f>IF(XPlan_raw[[#This Row],[Udbudstpe]]="3.prøveforsøg",XPlan_raw[[#This Row],[Udbudstpe]],"")</f>
        <v/>
      </c>
      <c r="M55" s="4" t="str">
        <f>IF(XPlan_raw[[#This Row],[Prøveform]]="Skriftlig prøve",XPlan_raw[[#This Row],[DATO: Start eksamen]]+21,"")</f>
        <v/>
      </c>
      <c r="N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Sdb.,(tom),(tom),(tom),(tom),(tom),(tom),(tom),(tom),(tom),(tom),(tom),(tom)</v>
      </c>
      <c r="Q55" s="28" t="s">
        <v>517</v>
      </c>
      <c r="R55" s="5" t="s">
        <v>261</v>
      </c>
      <c r="S55" s="5" t="s">
        <v>262</v>
      </c>
      <c r="T55" t="s">
        <v>263</v>
      </c>
      <c r="U55" s="5" t="s">
        <v>264</v>
      </c>
      <c r="V55" t="s">
        <v>159</v>
      </c>
      <c r="W55" s="46">
        <v>45810</v>
      </c>
      <c r="Y55" s="4" t="s">
        <v>633</v>
      </c>
      <c r="Z55" s="5" t="s">
        <v>211</v>
      </c>
      <c r="AA55" t="s">
        <v>639</v>
      </c>
      <c r="AB55" s="5" t="s">
        <v>189</v>
      </c>
      <c r="AC55" s="4" t="s">
        <v>159</v>
      </c>
      <c r="AD55" s="46"/>
      <c r="AE55" t="s">
        <v>163</v>
      </c>
      <c r="AF55" t="s">
        <v>22</v>
      </c>
      <c r="AG55" s="48"/>
      <c r="AH55" s="28"/>
      <c r="AI55" s="48"/>
      <c r="AJ55" s="28"/>
      <c r="AK55" s="48"/>
      <c r="AL55" s="28"/>
      <c r="AM55" s="4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t="s">
        <v>21</v>
      </c>
      <c r="BR55" t="s">
        <v>23</v>
      </c>
      <c r="BS55" t="s">
        <v>24</v>
      </c>
      <c r="BT55" t="s">
        <v>159</v>
      </c>
      <c r="BU55" t="s">
        <v>159</v>
      </c>
      <c r="BV55" t="s">
        <v>159</v>
      </c>
      <c r="BW55" t="s">
        <v>159</v>
      </c>
      <c r="BX55" t="s">
        <v>159</v>
      </c>
      <c r="BY55" t="s">
        <v>159</v>
      </c>
      <c r="BZ55" t="s">
        <v>159</v>
      </c>
      <c r="CA55" t="s">
        <v>159</v>
      </c>
      <c r="CB55" t="s">
        <v>159</v>
      </c>
      <c r="CC55" t="s">
        <v>159</v>
      </c>
      <c r="CD55" t="s">
        <v>159</v>
      </c>
      <c r="CE55" t="s">
        <v>159</v>
      </c>
      <c r="CH55" s="29" t="s">
        <v>275</v>
      </c>
      <c r="CI55" s="29" t="s">
        <v>276</v>
      </c>
      <c r="CJ55" s="36" t="s">
        <v>277</v>
      </c>
      <c r="CK55" s="29" t="s">
        <v>205</v>
      </c>
      <c r="CL55" s="36" t="s">
        <v>159</v>
      </c>
      <c r="CM55" s="4">
        <v>45810</v>
      </c>
      <c r="CN55" s="41"/>
      <c r="CO55" s="41" t="s">
        <v>633</v>
      </c>
      <c r="CP55" s="29" t="s">
        <v>278</v>
      </c>
      <c r="CQ55" s="36" t="s">
        <v>639</v>
      </c>
      <c r="CR55" s="29" t="s">
        <v>189</v>
      </c>
      <c r="CS55" s="41">
        <v>45880</v>
      </c>
      <c r="CT55" s="40"/>
      <c r="CU55" s="36" t="s">
        <v>163</v>
      </c>
      <c r="CV55" t="s">
        <v>22</v>
      </c>
      <c r="CW55" s="31"/>
      <c r="CX55" s="33"/>
      <c r="CY55" s="31"/>
      <c r="CZ55" s="33"/>
      <c r="DA55" s="31"/>
      <c r="DB55" s="33"/>
      <c r="DC55" s="31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6" t="s">
        <v>159</v>
      </c>
      <c r="EH55" s="36" t="s">
        <v>159</v>
      </c>
      <c r="EI55" s="36" t="s">
        <v>159</v>
      </c>
      <c r="EJ55" s="36" t="s">
        <v>159</v>
      </c>
      <c r="EK55" s="36" t="s">
        <v>159</v>
      </c>
      <c r="EL55" s="36" t="s">
        <v>159</v>
      </c>
      <c r="EM55" s="36" t="s">
        <v>159</v>
      </c>
      <c r="EN55" s="36" t="s">
        <v>29</v>
      </c>
      <c r="EO55" s="36" t="s">
        <v>159</v>
      </c>
      <c r="EP55" s="36" t="s">
        <v>159</v>
      </c>
      <c r="EQ55" s="36" t="s">
        <v>159</v>
      </c>
      <c r="ER55" s="36" t="s">
        <v>159</v>
      </c>
      <c r="ES55" s="36" t="s">
        <v>159</v>
      </c>
      <c r="ET55" s="36" t="s">
        <v>159</v>
      </c>
      <c r="EU55" s="36" t="s">
        <v>159</v>
      </c>
    </row>
    <row r="56" spans="2:151" hidden="1" x14ac:dyDescent="0.25">
      <c r="B56" t="str">
        <f>IF(Q56="ja",XPlan_raw[[#This Row],[EKA_kode2]],"")</f>
        <v>T310005402</v>
      </c>
      <c r="C56" t="str">
        <f>XPlan_raw[[#This Row],[eka_langtnavn]]</f>
        <v>High-Tech Business Venturing</v>
      </c>
      <c r="D56" t="str">
        <f>IF(XPlan_raw[[#This Row],[Interne-kode]]&lt;&gt;"(tom)",XPlan_raw[[#This Row],[Interne-kode]],"")</f>
        <v>EIBHTBV</v>
      </c>
      <c r="E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6" t="str">
        <f>IF(XPlan_raw[[#This Row],[Campus]]&lt;&gt;"(tom)",XPlan_raw[[#This Row],[Campus]],"")</f>
        <v>Sønderborg</v>
      </c>
      <c r="H56" t="str">
        <f>IF(OR(XPlan_raw[[#This Row],[Prøveform]]="(tom)",XPlan_raw[[#This Row],[Prøveform]]=""),"",XPlan_raw[[#This Row],[Prøveform]])</f>
        <v>Hand-In</v>
      </c>
      <c r="I56" t="str">
        <f>IF(XPlan_raw[[#This Row],[Eksaminator_samlet]]&lt;&gt;"",XPlan_raw[[#This Row],[Eksaminator_samlet]],"")</f>
        <v>Silke Tegtmeier, Ken Holm Thomsen</v>
      </c>
      <c r="J56" t="str">
        <f>IF(OR(XPlan_raw[[#This Row],[Censur]]="(tom)",XPlan_raw[[#This Row],[Censur]]=""),"",XPlan_raw[[#This Row],[Censur]])</f>
        <v>Second examiner: Internal</v>
      </c>
      <c r="K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6" s="4" t="str">
        <f>IF(XPlan_raw[[#This Row],[Udbudstpe]]="3.prøveforsøg",XPlan_raw[[#This Row],[Udbudstpe]],"")</f>
        <v/>
      </c>
      <c r="M56" s="4" t="str">
        <f>IF(XPlan_raw[[#This Row],[Prøveform]]="Skriftlig prøve",XPlan_raw[[#This Row],[DATO: Start eksamen]]+21,"")</f>
        <v/>
      </c>
      <c r="N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Sdb.,(tom),(tom),(tom),(tom),(tom)</v>
      </c>
      <c r="Q56" s="28" t="s">
        <v>517</v>
      </c>
      <c r="R56" t="s">
        <v>269</v>
      </c>
      <c r="S56" t="s">
        <v>270</v>
      </c>
      <c r="T56" t="s">
        <v>271</v>
      </c>
      <c r="U56" t="s">
        <v>158</v>
      </c>
      <c r="V56" t="s">
        <v>159</v>
      </c>
      <c r="W56" s="4">
        <v>45810</v>
      </c>
      <c r="Y56" s="4" t="s">
        <v>633</v>
      </c>
      <c r="Z56" t="s">
        <v>272</v>
      </c>
      <c r="AA56" t="s">
        <v>639</v>
      </c>
      <c r="AB56" t="s">
        <v>162</v>
      </c>
      <c r="AC56" s="4">
        <v>45880</v>
      </c>
      <c r="AF56" t="s">
        <v>22</v>
      </c>
      <c r="AG56" s="48"/>
      <c r="AH56" s="28"/>
      <c r="AI56" s="48"/>
      <c r="AJ56" s="28"/>
      <c r="AK56" s="48"/>
      <c r="AL56" s="28"/>
      <c r="AM56" s="4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t="s">
        <v>159</v>
      </c>
      <c r="BR56" t="s">
        <v>159</v>
      </c>
      <c r="BS56" t="s">
        <v>159</v>
      </c>
      <c r="BT56" t="s">
        <v>159</v>
      </c>
      <c r="BU56" t="s">
        <v>159</v>
      </c>
      <c r="BV56" t="s">
        <v>159</v>
      </c>
      <c r="BW56" t="s">
        <v>159</v>
      </c>
      <c r="BX56" t="s">
        <v>159</v>
      </c>
      <c r="BY56" t="s">
        <v>159</v>
      </c>
      <c r="BZ56" t="s">
        <v>647</v>
      </c>
      <c r="CA56" t="s">
        <v>159</v>
      </c>
      <c r="CB56" t="s">
        <v>159</v>
      </c>
      <c r="CC56" t="s">
        <v>159</v>
      </c>
      <c r="CD56" t="s">
        <v>159</v>
      </c>
      <c r="CE56" t="s">
        <v>159</v>
      </c>
      <c r="CH56" s="29" t="s">
        <v>237</v>
      </c>
      <c r="CI56" s="29" t="s">
        <v>238</v>
      </c>
      <c r="CJ56" s="36" t="s">
        <v>239</v>
      </c>
      <c r="CK56" s="29" t="s">
        <v>205</v>
      </c>
      <c r="CL56" s="36" t="s">
        <v>159</v>
      </c>
      <c r="CM56" s="40">
        <v>45810</v>
      </c>
      <c r="CN56" s="41"/>
      <c r="CO56" s="41" t="s">
        <v>633</v>
      </c>
      <c r="CP56" s="29" t="s">
        <v>211</v>
      </c>
      <c r="CQ56" s="36" t="s">
        <v>639</v>
      </c>
      <c r="CR56" s="29" t="s">
        <v>189</v>
      </c>
      <c r="CS56" s="41" t="s">
        <v>159</v>
      </c>
      <c r="CT56" s="40"/>
      <c r="CU56" s="36" t="s">
        <v>163</v>
      </c>
      <c r="CV56" t="s">
        <v>22</v>
      </c>
      <c r="CW56" s="31"/>
      <c r="CX56" s="33"/>
      <c r="CY56" s="31"/>
      <c r="CZ56" s="33"/>
      <c r="DA56" s="31"/>
      <c r="DB56" s="33"/>
      <c r="DC56" s="31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6" t="s">
        <v>159</v>
      </c>
      <c r="EH56" s="36" t="s">
        <v>159</v>
      </c>
      <c r="EI56" s="36" t="s">
        <v>159</v>
      </c>
      <c r="EJ56" s="36" t="s">
        <v>159</v>
      </c>
      <c r="EK56" s="36" t="s">
        <v>159</v>
      </c>
      <c r="EL56" s="36" t="s">
        <v>159</v>
      </c>
      <c r="EM56" s="36" t="s">
        <v>159</v>
      </c>
      <c r="EN56" s="36" t="s">
        <v>159</v>
      </c>
      <c r="EO56" s="36" t="s">
        <v>30</v>
      </c>
      <c r="EP56" s="36" t="s">
        <v>31</v>
      </c>
      <c r="EQ56" s="36" t="s">
        <v>159</v>
      </c>
      <c r="ER56" s="36" t="s">
        <v>159</v>
      </c>
      <c r="ES56" s="36" t="s">
        <v>159</v>
      </c>
      <c r="ET56" s="36" t="s">
        <v>35</v>
      </c>
      <c r="EU56" s="36" t="s">
        <v>159</v>
      </c>
    </row>
    <row r="57" spans="2:151" hidden="1" x14ac:dyDescent="0.25">
      <c r="B57" t="str">
        <f>IF(Q57="ja",XPlan_raw[[#This Row],[EKA_kode2]],"")</f>
        <v>T993100402</v>
      </c>
      <c r="C57" t="str">
        <f>XPlan_raw[[#This Row],[eka_langtnavn]]</f>
        <v>Individual Study Activity</v>
      </c>
      <c r="D57" t="str">
        <f>IF(XPlan_raw[[#This Row],[Interne-kode]]&lt;&gt;"(tom)",XPlan_raw[[#This Row],[Interne-kode]],"")</f>
        <v/>
      </c>
      <c r="E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7" t="str">
        <f>IF(XPlan_raw[[#This Row],[Campus]]&lt;&gt;"(tom)",XPlan_raw[[#This Row],[Campus]],"")</f>
        <v>Sønderborg</v>
      </c>
      <c r="H57" t="str">
        <f>IF(OR(XPlan_raw[[#This Row],[Prøveform]]="(tom)",XPlan_raw[[#This Row],[Prøveform]]=""),"",XPlan_raw[[#This Row],[Prøveform]])</f>
        <v>Take-home assignment</v>
      </c>
      <c r="I57" t="str">
        <f>IF(XPlan_raw[[#This Row],[Eksaminator_samlet]]&lt;&gt;"",XPlan_raw[[#This Row],[Eksaminator_samlet]],"")</f>
        <v>Supervisor</v>
      </c>
      <c r="J57" t="str">
        <f>IF(OR(XPlan_raw[[#This Row],[Censur]]="(tom)",XPlan_raw[[#This Row],[Censur]]=""),"",XPlan_raw[[#This Row],[Censur]])</f>
        <v>Second examiner: None</v>
      </c>
      <c r="K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7" s="4" t="str">
        <f>IF(XPlan_raw[[#This Row],[Udbudstpe]]="3.prøveforsøg",XPlan_raw[[#This Row],[Udbudstpe]],"")</f>
        <v/>
      </c>
      <c r="M57" s="4" t="str">
        <f>IF(XPlan_raw[[#This Row],[Prøveform]]="Skriftlig prøve",XPlan_raw[[#This Row],[DATO: Start eksamen]]+21,"")</f>
        <v/>
      </c>
      <c r="N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Sdb.,(tom),(tom),(tom),(tom),(tom)</v>
      </c>
      <c r="Q57" s="28" t="s">
        <v>517</v>
      </c>
      <c r="R57" s="5" t="s">
        <v>273</v>
      </c>
      <c r="S57" s="5" t="s">
        <v>256</v>
      </c>
      <c r="T57" t="s">
        <v>159</v>
      </c>
      <c r="U57" s="5" t="s">
        <v>205</v>
      </c>
      <c r="V57" t="s">
        <v>159</v>
      </c>
      <c r="W57" s="46">
        <v>45810</v>
      </c>
      <c r="Y57" s="4" t="s">
        <v>159</v>
      </c>
      <c r="Z57" s="5" t="s">
        <v>211</v>
      </c>
      <c r="AA57" t="s">
        <v>257</v>
      </c>
      <c r="AB57" s="5" t="s">
        <v>169</v>
      </c>
      <c r="AC57" s="4">
        <v>45880</v>
      </c>
      <c r="AD57" s="46"/>
      <c r="AF57" t="s">
        <v>22</v>
      </c>
      <c r="AG57" s="48"/>
      <c r="AH57" s="28"/>
      <c r="AI57" s="48"/>
      <c r="AJ57" s="28"/>
      <c r="AK57" s="48"/>
      <c r="AL57" s="28"/>
      <c r="AM57" s="4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t="s">
        <v>159</v>
      </c>
      <c r="BR57" t="s">
        <v>159</v>
      </c>
      <c r="BS57" t="s">
        <v>159</v>
      </c>
      <c r="BT57" t="s">
        <v>159</v>
      </c>
      <c r="BU57" t="s">
        <v>159</v>
      </c>
      <c r="BV57" t="s">
        <v>159</v>
      </c>
      <c r="BW57" t="s">
        <v>159</v>
      </c>
      <c r="BX57" t="s">
        <v>159</v>
      </c>
      <c r="BY57" t="s">
        <v>159</v>
      </c>
      <c r="BZ57" t="s">
        <v>647</v>
      </c>
      <c r="CA57" t="s">
        <v>159</v>
      </c>
      <c r="CB57" t="s">
        <v>159</v>
      </c>
      <c r="CC57" t="s">
        <v>159</v>
      </c>
      <c r="CD57" t="s">
        <v>159</v>
      </c>
      <c r="CE57" t="s">
        <v>159</v>
      </c>
      <c r="CH57" s="29" t="s">
        <v>231</v>
      </c>
      <c r="CI57" s="29" t="s">
        <v>232</v>
      </c>
      <c r="CJ57" s="36" t="s">
        <v>159</v>
      </c>
      <c r="CK57" s="29" t="s">
        <v>205</v>
      </c>
      <c r="CL57" s="36" t="s">
        <v>159</v>
      </c>
      <c r="CM57" s="40">
        <v>45810</v>
      </c>
      <c r="CN57" s="41"/>
      <c r="CO57" s="41" t="s">
        <v>633</v>
      </c>
      <c r="CP57" s="29" t="s">
        <v>211</v>
      </c>
      <c r="CQ57" s="36" t="s">
        <v>639</v>
      </c>
      <c r="CR57" s="29" t="s">
        <v>189</v>
      </c>
      <c r="CS57" s="41" t="s">
        <v>159</v>
      </c>
      <c r="CT57" s="40"/>
      <c r="CU57" s="36" t="s">
        <v>163</v>
      </c>
      <c r="CV57" t="s">
        <v>22</v>
      </c>
      <c r="CW57" s="31"/>
      <c r="CX57" s="33"/>
      <c r="CY57" s="31"/>
      <c r="CZ57" s="33"/>
      <c r="DA57" s="31"/>
      <c r="DB57" s="33"/>
      <c r="DC57" s="31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6" t="s">
        <v>159</v>
      </c>
      <c r="EH57" s="36" t="s">
        <v>159</v>
      </c>
      <c r="EI57" s="36" t="s">
        <v>159</v>
      </c>
      <c r="EJ57" s="36" t="s">
        <v>159</v>
      </c>
      <c r="EK57" s="36" t="s">
        <v>159</v>
      </c>
      <c r="EL57" s="36" t="s">
        <v>159</v>
      </c>
      <c r="EM57" s="36" t="s">
        <v>159</v>
      </c>
      <c r="EN57" s="36" t="s">
        <v>159</v>
      </c>
      <c r="EO57" s="36" t="s">
        <v>30</v>
      </c>
      <c r="EP57" s="36" t="s">
        <v>31</v>
      </c>
      <c r="EQ57" s="36" t="s">
        <v>159</v>
      </c>
      <c r="ER57" s="36" t="s">
        <v>159</v>
      </c>
      <c r="ES57" s="36" t="s">
        <v>159</v>
      </c>
      <c r="ET57" s="36" t="s">
        <v>35</v>
      </c>
      <c r="EU57" s="36" t="s">
        <v>159</v>
      </c>
    </row>
    <row r="58" spans="2:151" hidden="1" x14ac:dyDescent="0.25">
      <c r="B58" t="str">
        <f>IF(Q58="ja",XPlan_raw[[#This Row],[EKA_kode2]],"")</f>
        <v>T993202402</v>
      </c>
      <c r="C58" t="str">
        <f>XPlan_raw[[#This Row],[eka_langtnavn]]</f>
        <v>Individual Study Activity</v>
      </c>
      <c r="D58" t="str">
        <f>IF(XPlan_raw[[#This Row],[Interne-kode]]&lt;&gt;"(tom)",XPlan_raw[[#This Row],[Interne-kode]],"")</f>
        <v/>
      </c>
      <c r="E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8" t="str">
        <f>IF(XPlan_raw[[#This Row],[Campus]]&lt;&gt;"(tom)",XPlan_raw[[#This Row],[Campus]],"")</f>
        <v>Sønderborg</v>
      </c>
      <c r="H58" t="str">
        <f>IF(OR(XPlan_raw[[#This Row],[Prøveform]]="(tom)",XPlan_raw[[#This Row],[Prøveform]]=""),"",XPlan_raw[[#This Row],[Prøveform]])</f>
        <v>Hand-In</v>
      </c>
      <c r="I58" t="str">
        <f>IF(XPlan_raw[[#This Row],[Eksaminator_samlet]]&lt;&gt;"",XPlan_raw[[#This Row],[Eksaminator_samlet]],"")</f>
        <v/>
      </c>
      <c r="J58" t="str">
        <f>IF(OR(XPlan_raw[[#This Row],[Censur]]="(tom)",XPlan_raw[[#This Row],[Censur]]=""),"",XPlan_raw[[#This Row],[Censur]])</f>
        <v/>
      </c>
      <c r="K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8" s="4" t="str">
        <f>IF(XPlan_raw[[#This Row],[Udbudstpe]]="3.prøveforsøg",XPlan_raw[[#This Row],[Udbudstpe]],"")</f>
        <v/>
      </c>
      <c r="M58" s="4" t="str">
        <f>IF(XPlan_raw[[#This Row],[Prøveform]]="Skriftlig prøve",XPlan_raw[[#This Row],[DATO: Start eksamen]]+21,"")</f>
        <v/>
      </c>
      <c r="N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Sdb.,(tom),(tom),(tom),(tom),(tom),(tom),(tom),(tom),(tom),(tom),(tom),(tom),(tom)</v>
      </c>
      <c r="Q58" s="28" t="s">
        <v>517</v>
      </c>
      <c r="R58" t="s">
        <v>274</v>
      </c>
      <c r="S58" t="s">
        <v>256</v>
      </c>
      <c r="T58" t="s">
        <v>159</v>
      </c>
      <c r="U58" t="s">
        <v>159</v>
      </c>
      <c r="V58" t="s">
        <v>159</v>
      </c>
      <c r="W58" s="4">
        <v>45810</v>
      </c>
      <c r="Y58" s="4" t="s">
        <v>159</v>
      </c>
      <c r="AA58" t="s">
        <v>639</v>
      </c>
      <c r="AC58" s="4" t="s">
        <v>159</v>
      </c>
      <c r="AF58" t="s">
        <v>22</v>
      </c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t="s">
        <v>159</v>
      </c>
      <c r="BR58" t="s">
        <v>23</v>
      </c>
      <c r="BS58" t="s">
        <v>159</v>
      </c>
      <c r="BT58" t="s">
        <v>159</v>
      </c>
      <c r="BU58" t="s">
        <v>159</v>
      </c>
      <c r="BV58" t="s">
        <v>159</v>
      </c>
      <c r="BW58" t="s">
        <v>159</v>
      </c>
      <c r="BX58" t="s">
        <v>159</v>
      </c>
      <c r="BY58" t="s">
        <v>159</v>
      </c>
      <c r="BZ58" t="s">
        <v>159</v>
      </c>
      <c r="CA58" t="s">
        <v>159</v>
      </c>
      <c r="CB58" t="s">
        <v>159</v>
      </c>
      <c r="CC58" t="s">
        <v>159</v>
      </c>
      <c r="CD58" t="s">
        <v>159</v>
      </c>
      <c r="CE58" t="s">
        <v>159</v>
      </c>
      <c r="CH58" s="29" t="s">
        <v>244</v>
      </c>
      <c r="CI58" s="29" t="s">
        <v>245</v>
      </c>
      <c r="CJ58" s="36" t="s">
        <v>246</v>
      </c>
      <c r="CK58" s="29" t="s">
        <v>158</v>
      </c>
      <c r="CL58" s="36" t="s">
        <v>159</v>
      </c>
      <c r="CM58" s="40">
        <v>45810</v>
      </c>
      <c r="CN58" s="41"/>
      <c r="CO58" s="41" t="s">
        <v>636</v>
      </c>
      <c r="CP58" s="29" t="s">
        <v>247</v>
      </c>
      <c r="CQ58" s="36" t="s">
        <v>639</v>
      </c>
      <c r="CR58" s="29" t="s">
        <v>162</v>
      </c>
      <c r="CS58" s="41">
        <v>45880</v>
      </c>
      <c r="CT58" s="40"/>
      <c r="CU58" s="36"/>
      <c r="CV58" t="s">
        <v>22</v>
      </c>
      <c r="CW58" s="31"/>
      <c r="CX58" s="33"/>
      <c r="CY58" s="31"/>
      <c r="CZ58" s="33"/>
      <c r="DA58" s="31"/>
      <c r="DB58" s="33"/>
      <c r="DC58" s="31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6" t="s">
        <v>159</v>
      </c>
      <c r="EH58" s="36" t="s">
        <v>159</v>
      </c>
      <c r="EI58" s="36" t="s">
        <v>159</v>
      </c>
      <c r="EJ58" s="36" t="s">
        <v>159</v>
      </c>
      <c r="EK58" s="36" t="s">
        <v>159</v>
      </c>
      <c r="EL58" s="36" t="s">
        <v>159</v>
      </c>
      <c r="EM58" s="36" t="s">
        <v>159</v>
      </c>
      <c r="EN58" s="36" t="s">
        <v>159</v>
      </c>
      <c r="EO58" s="36" t="s">
        <v>159</v>
      </c>
      <c r="EP58" s="36" t="s">
        <v>159</v>
      </c>
      <c r="EQ58" s="36" t="s">
        <v>159</v>
      </c>
      <c r="ER58" s="36" t="s">
        <v>159</v>
      </c>
      <c r="ES58" s="36" t="s">
        <v>159</v>
      </c>
      <c r="ET58" s="36" t="s">
        <v>35</v>
      </c>
      <c r="EU58" s="36" t="s">
        <v>159</v>
      </c>
    </row>
    <row r="59" spans="2:151" hidden="1" x14ac:dyDescent="0.25">
      <c r="B59" t="str">
        <f>IF(Q59="ja",XPlan_raw[[#This Row],[EKA_kode2]],"")</f>
        <v>T994802402</v>
      </c>
      <c r="C59" t="str">
        <f>XPlan_raw[[#This Row],[eka_langtnavn]]</f>
        <v>Individual Study Activity</v>
      </c>
      <c r="D59" t="str">
        <f>IF(XPlan_raw[[#This Row],[Interne-kode]]&lt;&gt;"(tom)",XPlan_raw[[#This Row],[Interne-kode]],"")</f>
        <v/>
      </c>
      <c r="E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59" t="str">
        <f>IF(XPlan_raw[[#This Row],[Campus]]&lt;&gt;"(tom)",XPlan_raw[[#This Row],[Campus]],"")</f>
        <v>Sønderborg</v>
      </c>
      <c r="H59" t="str">
        <f>IF(OR(XPlan_raw[[#This Row],[Prøveform]]="(tom)",XPlan_raw[[#This Row],[Prøveform]]=""),"",XPlan_raw[[#This Row],[Prøveform]])</f>
        <v>Hand-In</v>
      </c>
      <c r="I59" t="str">
        <f>IF(XPlan_raw[[#This Row],[Eksaminator_samlet]]&lt;&gt;"",XPlan_raw[[#This Row],[Eksaminator_samlet]],"")</f>
        <v>Roana Melina de Oliviera Hansen</v>
      </c>
      <c r="J59" t="str">
        <f>IF(OR(XPlan_raw[[#This Row],[Censur]]="(tom)",XPlan_raw[[#This Row],[Censur]]=""),"",XPlan_raw[[#This Row],[Censur]])</f>
        <v>Second examiner: Internal</v>
      </c>
      <c r="K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59" s="4" t="str">
        <f>IF(XPlan_raw[[#This Row],[Udbudstpe]]="3.prøveforsøg",XPlan_raw[[#This Row],[Udbudstpe]],"")</f>
        <v/>
      </c>
      <c r="M59" s="4" t="str">
        <f>IF(XPlan_raw[[#This Row],[Prøveform]]="Skriftlig prøve",XPlan_raw[[#This Row],[DATO: Start eksamen]]+21,"")</f>
        <v/>
      </c>
      <c r="N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Sdb.,(tom),(tom),(tom)</v>
      </c>
      <c r="Q59" s="28" t="s">
        <v>517</v>
      </c>
      <c r="R59" s="5" t="s">
        <v>255</v>
      </c>
      <c r="S59" s="5" t="s">
        <v>256</v>
      </c>
      <c r="T59" t="s">
        <v>159</v>
      </c>
      <c r="U59" s="5" t="s">
        <v>205</v>
      </c>
      <c r="V59" t="s">
        <v>159</v>
      </c>
      <c r="W59" s="46">
        <v>45810</v>
      </c>
      <c r="Y59" s="4" t="s">
        <v>159</v>
      </c>
      <c r="Z59" s="5" t="s">
        <v>638</v>
      </c>
      <c r="AA59" t="s">
        <v>639</v>
      </c>
      <c r="AB59" s="5" t="s">
        <v>162</v>
      </c>
      <c r="AC59" s="4">
        <v>45880</v>
      </c>
      <c r="AD59" s="46"/>
      <c r="AF59" t="s">
        <v>22</v>
      </c>
      <c r="AG59" s="48"/>
      <c r="AH59" s="28"/>
      <c r="AI59" s="48"/>
      <c r="AJ59" s="28"/>
      <c r="AK59" s="48"/>
      <c r="AL59" s="28"/>
      <c r="AM59" s="4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t="s">
        <v>159</v>
      </c>
      <c r="BR59" t="s">
        <v>159</v>
      </c>
      <c r="BS59" t="s">
        <v>159</v>
      </c>
      <c r="BT59" t="s">
        <v>159</v>
      </c>
      <c r="BU59" t="s">
        <v>159</v>
      </c>
      <c r="BV59" t="s">
        <v>159</v>
      </c>
      <c r="BW59" t="s">
        <v>159</v>
      </c>
      <c r="BX59" t="s">
        <v>159</v>
      </c>
      <c r="BY59" t="s">
        <v>159</v>
      </c>
      <c r="BZ59" t="s">
        <v>159</v>
      </c>
      <c r="CA59" t="s">
        <v>159</v>
      </c>
      <c r="CB59" t="s">
        <v>33</v>
      </c>
      <c r="CC59" t="s">
        <v>159</v>
      </c>
      <c r="CD59" t="s">
        <v>159</v>
      </c>
      <c r="CE59" t="s">
        <v>159</v>
      </c>
      <c r="CH59" t="s">
        <v>258</v>
      </c>
      <c r="CI59" t="s">
        <v>259</v>
      </c>
      <c r="CJ59" t="s">
        <v>260</v>
      </c>
      <c r="CK59" t="s">
        <v>205</v>
      </c>
      <c r="CL59" t="s">
        <v>159</v>
      </c>
      <c r="CM59" s="4">
        <v>45810</v>
      </c>
      <c r="CN59" s="4"/>
      <c r="CO59" s="4" t="s">
        <v>633</v>
      </c>
      <c r="CP59" t="s">
        <v>226</v>
      </c>
      <c r="CQ59" t="s">
        <v>639</v>
      </c>
      <c r="CR59" t="s">
        <v>189</v>
      </c>
      <c r="CS59" s="4">
        <v>45880</v>
      </c>
      <c r="CT59" s="4"/>
      <c r="CV59" t="s">
        <v>22</v>
      </c>
      <c r="CW59" s="31"/>
      <c r="CX59" s="33"/>
      <c r="CY59" s="31"/>
      <c r="CZ59" s="33"/>
      <c r="DA59" s="31"/>
      <c r="DB59" s="33"/>
      <c r="DC59" s="31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t="s">
        <v>21</v>
      </c>
      <c r="EH59" t="s">
        <v>159</v>
      </c>
      <c r="EI59" t="s">
        <v>159</v>
      </c>
      <c r="EJ59" t="s">
        <v>159</v>
      </c>
      <c r="EK59" t="s">
        <v>159</v>
      </c>
      <c r="EL59" t="s">
        <v>159</v>
      </c>
      <c r="EM59" t="s">
        <v>159</v>
      </c>
      <c r="EN59" t="s">
        <v>159</v>
      </c>
      <c r="EO59" t="s">
        <v>159</v>
      </c>
      <c r="EP59" t="s">
        <v>159</v>
      </c>
      <c r="EQ59" t="s">
        <v>159</v>
      </c>
      <c r="ER59" t="s">
        <v>159</v>
      </c>
      <c r="ES59" t="s">
        <v>159</v>
      </c>
      <c r="ET59" t="s">
        <v>159</v>
      </c>
      <c r="EU59" t="s">
        <v>159</v>
      </c>
    </row>
    <row r="60" spans="2:151" hidden="1" x14ac:dyDescent="0.25">
      <c r="B60" t="str">
        <f>IF(Q60="ja",XPlan_raw[[#This Row],[EKA_kode2]],"")</f>
        <v>T350029402</v>
      </c>
      <c r="C60" t="str">
        <f>XPlan_raw[[#This Row],[eka_langtnavn]]</f>
        <v>Master Thesis 40 ects</v>
      </c>
      <c r="D60" t="str">
        <f>IF(XPlan_raw[[#This Row],[Interne-kode]]&lt;&gt;"(tom)",XPlan_raw[[#This Row],[Interne-kode]],"")</f>
        <v/>
      </c>
      <c r="E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0" t="str">
        <f>IF(XPlan_raw[[#This Row],[Campus]]&lt;&gt;"(tom)",XPlan_raw[[#This Row],[Campus]],"")</f>
        <v>Sønderborg</v>
      </c>
      <c r="H60" t="str">
        <f>IF(OR(XPlan_raw[[#This Row],[Prøveform]]="(tom)",XPlan_raw[[#This Row],[Prøveform]]=""),"",XPlan_raw[[#This Row],[Prøveform]])</f>
        <v>Hand-In</v>
      </c>
      <c r="I60" t="str">
        <f>IF(XPlan_raw[[#This Row],[Eksaminator_samlet]]&lt;&gt;"",XPlan_raw[[#This Row],[Eksaminator_samlet]],"")</f>
        <v>Supervisor</v>
      </c>
      <c r="J60" t="str">
        <f>IF(OR(XPlan_raw[[#This Row],[Censur]]="(tom)",XPlan_raw[[#This Row],[Censur]]=""),"",XPlan_raw[[#This Row],[Censur]])</f>
        <v>Second examiner: External</v>
      </c>
      <c r="K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0" s="4" t="str">
        <f>IF(XPlan_raw[[#This Row],[Udbudstpe]]="3.prøveforsøg",XPlan_raw[[#This Row],[Udbudstpe]],"")</f>
        <v/>
      </c>
      <c r="M60" s="4" t="str">
        <f>IF(XPlan_raw[[#This Row],[Prøveform]]="Skriftlig prøve",XPlan_raw[[#This Row],[DATO: Start eksamen]]+21,"")</f>
        <v/>
      </c>
      <c r="N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Sdb.,MSc in Engineering, Innovation and Business - Sdb.,(tom),(tom),(tom),MSc in Mechatronic Engineering - Sdb.,(tom)</v>
      </c>
      <c r="Q60" s="28" t="s">
        <v>517</v>
      </c>
      <c r="R60" s="5" t="s">
        <v>231</v>
      </c>
      <c r="S60" s="5" t="s">
        <v>232</v>
      </c>
      <c r="T60" t="s">
        <v>159</v>
      </c>
      <c r="U60" s="5" t="s">
        <v>205</v>
      </c>
      <c r="V60" t="s">
        <v>159</v>
      </c>
      <c r="W60" s="46">
        <v>45810</v>
      </c>
      <c r="Y60" s="4" t="s">
        <v>633</v>
      </c>
      <c r="Z60" s="5" t="s">
        <v>211</v>
      </c>
      <c r="AA60" t="s">
        <v>639</v>
      </c>
      <c r="AB60" s="5" t="s">
        <v>189</v>
      </c>
      <c r="AC60" s="4" t="s">
        <v>159</v>
      </c>
      <c r="AD60" s="46"/>
      <c r="AE60" t="s">
        <v>163</v>
      </c>
      <c r="AF60" t="s">
        <v>22</v>
      </c>
      <c r="AG60" s="48"/>
      <c r="AH60" s="28"/>
      <c r="AI60" s="48"/>
      <c r="AJ60" s="28"/>
      <c r="AK60" s="48"/>
      <c r="AL60" s="28"/>
      <c r="AM60" s="4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t="s">
        <v>159</v>
      </c>
      <c r="BR60" t="s">
        <v>159</v>
      </c>
      <c r="BS60" t="s">
        <v>159</v>
      </c>
      <c r="BT60" t="s">
        <v>159</v>
      </c>
      <c r="BU60" t="s">
        <v>159</v>
      </c>
      <c r="BV60" t="s">
        <v>159</v>
      </c>
      <c r="BW60" t="s">
        <v>159</v>
      </c>
      <c r="BX60" t="s">
        <v>159</v>
      </c>
      <c r="BY60" t="s">
        <v>30</v>
      </c>
      <c r="BZ60" t="s">
        <v>647</v>
      </c>
      <c r="CA60" t="s">
        <v>159</v>
      </c>
      <c r="CB60" t="s">
        <v>159</v>
      </c>
      <c r="CC60" t="s">
        <v>159</v>
      </c>
      <c r="CD60" t="s">
        <v>35</v>
      </c>
      <c r="CE60" t="s">
        <v>159</v>
      </c>
      <c r="CH60" s="29" t="s">
        <v>223</v>
      </c>
      <c r="CI60" s="29" t="s">
        <v>224</v>
      </c>
      <c r="CJ60" s="36" t="s">
        <v>225</v>
      </c>
      <c r="CK60" s="29" t="s">
        <v>205</v>
      </c>
      <c r="CL60" s="36" t="s">
        <v>159</v>
      </c>
      <c r="CM60" s="40">
        <v>45810</v>
      </c>
      <c r="CN60" s="41"/>
      <c r="CO60" s="41" t="s">
        <v>633</v>
      </c>
      <c r="CP60" s="29" t="s">
        <v>226</v>
      </c>
      <c r="CQ60" s="36" t="s">
        <v>639</v>
      </c>
      <c r="CR60" s="29" t="s">
        <v>189</v>
      </c>
      <c r="CS60" s="41">
        <v>45880</v>
      </c>
      <c r="CT60" s="40"/>
      <c r="CU60" s="36"/>
      <c r="CV60" t="s">
        <v>22</v>
      </c>
      <c r="CW60" s="31"/>
      <c r="CX60" s="33"/>
      <c r="CY60" s="31"/>
      <c r="CZ60" s="33"/>
      <c r="DA60" s="31"/>
      <c r="DB60" s="33"/>
      <c r="DC60" s="31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6" t="s">
        <v>159</v>
      </c>
      <c r="EH60" s="36" t="s">
        <v>159</v>
      </c>
      <c r="EI60" s="36" t="s">
        <v>159</v>
      </c>
      <c r="EJ60" s="36" t="s">
        <v>25</v>
      </c>
      <c r="EK60" s="36" t="s">
        <v>159</v>
      </c>
      <c r="EL60" s="36" t="s">
        <v>159</v>
      </c>
      <c r="EM60" s="36" t="s">
        <v>159</v>
      </c>
      <c r="EN60" s="36" t="s">
        <v>159</v>
      </c>
      <c r="EO60" s="36" t="s">
        <v>159</v>
      </c>
      <c r="EP60" s="36" t="s">
        <v>159</v>
      </c>
      <c r="EQ60" s="36" t="s">
        <v>159</v>
      </c>
      <c r="ER60" s="36" t="s">
        <v>159</v>
      </c>
      <c r="ES60" s="36" t="s">
        <v>159</v>
      </c>
      <c r="ET60" s="36" t="s">
        <v>159</v>
      </c>
      <c r="EU60" s="36" t="s">
        <v>82</v>
      </c>
    </row>
    <row r="61" spans="2:151" hidden="1" x14ac:dyDescent="0.25">
      <c r="B61" t="str">
        <f>IF(Q61="ja",XPlan_raw[[#This Row],[EKA_kode2]],"")</f>
        <v>T350027402</v>
      </c>
      <c r="C61" t="str">
        <f>XPlan_raw[[#This Row],[eka_langtnavn]]</f>
        <v>Master's Thesis - 30 ECTS</v>
      </c>
      <c r="D61" t="str">
        <f>IF(XPlan_raw[[#This Row],[Interne-kode]]&lt;&gt;"(tom)",XPlan_raw[[#This Row],[Interne-kode]],"")</f>
        <v>THS</v>
      </c>
      <c r="E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1" t="str">
        <f>IF(XPlan_raw[[#This Row],[Campus]]&lt;&gt;"(tom)",XPlan_raw[[#This Row],[Campus]],"")</f>
        <v>Sønderborg</v>
      </c>
      <c r="H61" t="str">
        <f>IF(OR(XPlan_raw[[#This Row],[Prøveform]]="(tom)",XPlan_raw[[#This Row],[Prøveform]]=""),"",XPlan_raw[[#This Row],[Prøveform]])</f>
        <v>Hand-In</v>
      </c>
      <c r="I61" t="str">
        <f>IF(XPlan_raw[[#This Row],[Eksaminator_samlet]]&lt;&gt;"",XPlan_raw[[#This Row],[Eksaminator_samlet]],"")</f>
        <v>Supervisor</v>
      </c>
      <c r="J61" t="str">
        <f>IF(OR(XPlan_raw[[#This Row],[Censur]]="(tom)",XPlan_raw[[#This Row],[Censur]]=""),"",XPlan_raw[[#This Row],[Censur]])</f>
        <v>Second examiner: External</v>
      </c>
      <c r="K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1" s="4" t="str">
        <f>IF(XPlan_raw[[#This Row],[Udbudstpe]]="3.prøveforsøg",XPlan_raw[[#This Row],[Udbudstpe]],"")</f>
        <v/>
      </c>
      <c r="M61" s="4" t="str">
        <f>IF(XPlan_raw[[#This Row],[Prøveform]]="Skriftlig prøve",XPlan_raw[[#This Row],[DATO: Start eksamen]]+21,"")</f>
        <v/>
      </c>
      <c r="N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Sdb.,MSc in Engineering, Innovation and Business - Sdb.,(tom),(tom),(tom),MSc in Mechatronic Engineering - Sdb.,(tom)</v>
      </c>
      <c r="Q61" s="28" t="s">
        <v>517</v>
      </c>
      <c r="R61" s="5" t="s">
        <v>237</v>
      </c>
      <c r="S61" s="5" t="s">
        <v>238</v>
      </c>
      <c r="T61" t="s">
        <v>239</v>
      </c>
      <c r="U61" s="5" t="s">
        <v>205</v>
      </c>
      <c r="V61" t="s">
        <v>159</v>
      </c>
      <c r="W61" s="4">
        <v>45810</v>
      </c>
      <c r="Y61" s="4" t="s">
        <v>633</v>
      </c>
      <c r="Z61" s="5" t="s">
        <v>211</v>
      </c>
      <c r="AA61" t="s">
        <v>639</v>
      </c>
      <c r="AB61" s="5" t="s">
        <v>189</v>
      </c>
      <c r="AC61" s="4" t="s">
        <v>159</v>
      </c>
      <c r="AD61" s="46"/>
      <c r="AE61" t="s">
        <v>163</v>
      </c>
      <c r="AF61" t="s">
        <v>22</v>
      </c>
      <c r="AG61" s="48"/>
      <c r="AH61" s="28"/>
      <c r="AI61" s="48"/>
      <c r="AJ61" s="28"/>
      <c r="AK61" s="48"/>
      <c r="AL61" s="28"/>
      <c r="AM61" s="4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t="s">
        <v>159</v>
      </c>
      <c r="BR61" t="s">
        <v>159</v>
      </c>
      <c r="BS61" t="s">
        <v>159</v>
      </c>
      <c r="BT61" t="s">
        <v>159</v>
      </c>
      <c r="BU61" t="s">
        <v>159</v>
      </c>
      <c r="BV61" t="s">
        <v>159</v>
      </c>
      <c r="BW61" t="s">
        <v>159</v>
      </c>
      <c r="BX61" t="s">
        <v>159</v>
      </c>
      <c r="BY61" t="s">
        <v>30</v>
      </c>
      <c r="BZ61" t="s">
        <v>647</v>
      </c>
      <c r="CA61" t="s">
        <v>159</v>
      </c>
      <c r="CB61" t="s">
        <v>159</v>
      </c>
      <c r="CC61" t="s">
        <v>159</v>
      </c>
      <c r="CD61" t="s">
        <v>35</v>
      </c>
      <c r="CE61" t="s">
        <v>159</v>
      </c>
      <c r="CH61" s="29" t="s">
        <v>248</v>
      </c>
      <c r="CI61" s="29" t="s">
        <v>249</v>
      </c>
      <c r="CJ61" s="36" t="s">
        <v>250</v>
      </c>
      <c r="CK61" s="29" t="s">
        <v>158</v>
      </c>
      <c r="CL61" s="36" t="s">
        <v>159</v>
      </c>
      <c r="CM61" s="40">
        <v>45810</v>
      </c>
      <c r="CN61" s="41"/>
      <c r="CO61" s="41" t="s">
        <v>633</v>
      </c>
      <c r="CP61" s="29" t="s">
        <v>243</v>
      </c>
      <c r="CQ61" s="36" t="s">
        <v>639</v>
      </c>
      <c r="CR61" s="29" t="s">
        <v>162</v>
      </c>
      <c r="CS61" s="41">
        <v>45880</v>
      </c>
      <c r="CT61" s="40"/>
      <c r="CU61" s="36" t="s">
        <v>163</v>
      </c>
      <c r="CV61" t="s">
        <v>22</v>
      </c>
      <c r="CW61" s="31"/>
      <c r="CX61" s="33"/>
      <c r="CY61" s="31"/>
      <c r="CZ61" s="33"/>
      <c r="DA61" s="31"/>
      <c r="DB61" s="33"/>
      <c r="DC61" s="31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6" t="s">
        <v>21</v>
      </c>
      <c r="EH61" s="36" t="s">
        <v>159</v>
      </c>
      <c r="EI61" s="36" t="s">
        <v>159</v>
      </c>
      <c r="EJ61" s="36" t="s">
        <v>159</v>
      </c>
      <c r="EK61" s="36" t="s">
        <v>159</v>
      </c>
      <c r="EL61" s="36" t="s">
        <v>159</v>
      </c>
      <c r="EM61" s="36" t="s">
        <v>159</v>
      </c>
      <c r="EN61" s="36" t="s">
        <v>159</v>
      </c>
      <c r="EO61" s="36" t="s">
        <v>159</v>
      </c>
      <c r="EP61" s="36" t="s">
        <v>159</v>
      </c>
      <c r="EQ61" s="36" t="s">
        <v>159</v>
      </c>
      <c r="ER61" s="36" t="s">
        <v>159</v>
      </c>
      <c r="ES61" s="36" t="s">
        <v>159</v>
      </c>
      <c r="ET61" s="36" t="s">
        <v>159</v>
      </c>
      <c r="EU61" s="36" t="s">
        <v>159</v>
      </c>
    </row>
    <row r="62" spans="2:151" hidden="1" x14ac:dyDescent="0.25">
      <c r="B62" t="str">
        <f>IF(Q62="ja",XPlan_raw[[#This Row],[EKA_kode2]],"")</f>
        <v>T320016402</v>
      </c>
      <c r="C62" t="str">
        <f>XPlan_raw[[#This Row],[eka_langtnavn]]</f>
        <v>Mechanical Semester Project 2 C</v>
      </c>
      <c r="D62" t="str">
        <f>IF(XPlan_raw[[#This Row],[Interne-kode]]&lt;&gt;"(tom)",XPlan_raw[[#This Row],[Interne-kode]],"")</f>
        <v>ME-SPRO2C</v>
      </c>
      <c r="E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2" t="str">
        <f>IF(XPlan_raw[[#This Row],[Campus]]&lt;&gt;"(tom)",XPlan_raw[[#This Row],[Campus]],"")</f>
        <v>Sønderborg</v>
      </c>
      <c r="H62" t="str">
        <f>IF(OR(XPlan_raw[[#This Row],[Prøveform]]="(tom)",XPlan_raw[[#This Row],[Prøveform]]=""),"",XPlan_raw[[#This Row],[Prøveform]])</f>
        <v>Hand-In</v>
      </c>
      <c r="I62" t="str">
        <f>IF(XPlan_raw[[#This Row],[Eksaminator_samlet]]&lt;&gt;"",XPlan_raw[[#This Row],[Eksaminator_samlet]],"")</f>
        <v>Andrei-Alexandru Popa</v>
      </c>
      <c r="J62" t="str">
        <f>IF(OR(XPlan_raw[[#This Row],[Censur]]="(tom)",XPlan_raw[[#This Row],[Censur]]=""),"",XPlan_raw[[#This Row],[Censur]])</f>
        <v>Second examiner: Internal</v>
      </c>
      <c r="K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2" s="4" t="str">
        <f>IF(XPlan_raw[[#This Row],[Udbudstpe]]="3.prøveforsøg",XPlan_raw[[#This Row],[Udbudstpe]],"")</f>
        <v/>
      </c>
      <c r="M62" s="4" t="str">
        <f>IF(XPlan_raw[[#This Row],[Prøveform]]="Skriftlig prøve",XPlan_raw[[#This Row],[DATO: Start eksamen]]+21,"")</f>
        <v/>
      </c>
      <c r="N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62" s="28" t="s">
        <v>517</v>
      </c>
      <c r="R62" s="5" t="s">
        <v>286</v>
      </c>
      <c r="S62" s="5" t="s">
        <v>287</v>
      </c>
      <c r="T62" t="s">
        <v>288</v>
      </c>
      <c r="U62" s="5" t="s">
        <v>158</v>
      </c>
      <c r="V62" t="s">
        <v>159</v>
      </c>
      <c r="W62" s="46">
        <v>45810</v>
      </c>
      <c r="Y62" s="4" t="s">
        <v>633</v>
      </c>
      <c r="Z62" s="5" t="s">
        <v>289</v>
      </c>
      <c r="AA62" t="s">
        <v>639</v>
      </c>
      <c r="AB62" s="5" t="s">
        <v>162</v>
      </c>
      <c r="AC62" s="4">
        <v>45880</v>
      </c>
      <c r="AD62" s="46"/>
      <c r="AE62" t="s">
        <v>163</v>
      </c>
      <c r="AF62" t="s">
        <v>22</v>
      </c>
      <c r="AG62" s="48"/>
      <c r="AH62" s="28"/>
      <c r="AI62" s="48"/>
      <c r="AJ62" s="28"/>
      <c r="AK62" s="48"/>
      <c r="AL62" s="28"/>
      <c r="AM62" s="4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t="s">
        <v>159</v>
      </c>
      <c r="BR62" t="s">
        <v>159</v>
      </c>
      <c r="BS62" t="s">
        <v>159</v>
      </c>
      <c r="BT62" t="s">
        <v>159</v>
      </c>
      <c r="BU62" t="s">
        <v>159</v>
      </c>
      <c r="BV62" t="s">
        <v>159</v>
      </c>
      <c r="BW62" t="s">
        <v>28</v>
      </c>
      <c r="BX62" t="s">
        <v>159</v>
      </c>
      <c r="BY62" t="s">
        <v>159</v>
      </c>
      <c r="BZ62" t="s">
        <v>159</v>
      </c>
      <c r="CA62" t="s">
        <v>159</v>
      </c>
      <c r="CB62" t="s">
        <v>159</v>
      </c>
      <c r="CC62" t="s">
        <v>159</v>
      </c>
      <c r="CD62" t="s">
        <v>159</v>
      </c>
      <c r="CE62" t="s">
        <v>159</v>
      </c>
      <c r="CH62" t="s">
        <v>240</v>
      </c>
      <c r="CI62" t="s">
        <v>241</v>
      </c>
      <c r="CJ62" t="s">
        <v>242</v>
      </c>
      <c r="CK62" t="s">
        <v>158</v>
      </c>
      <c r="CL62" t="s">
        <v>159</v>
      </c>
      <c r="CM62" s="4">
        <v>45810</v>
      </c>
      <c r="CN62" s="4"/>
      <c r="CO62" s="4" t="s">
        <v>633</v>
      </c>
      <c r="CP62" t="s">
        <v>243</v>
      </c>
      <c r="CQ62" t="s">
        <v>639</v>
      </c>
      <c r="CR62" t="s">
        <v>162</v>
      </c>
      <c r="CS62" s="4">
        <v>45880</v>
      </c>
      <c r="CT62" s="4"/>
      <c r="CU62" t="s">
        <v>163</v>
      </c>
      <c r="CV62" t="s">
        <v>22</v>
      </c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t="s">
        <v>159</v>
      </c>
      <c r="EH62" t="s">
        <v>159</v>
      </c>
      <c r="EI62" t="s">
        <v>159</v>
      </c>
      <c r="EJ62" t="s">
        <v>25</v>
      </c>
      <c r="EK62" t="s">
        <v>159</v>
      </c>
      <c r="EL62" t="s">
        <v>159</v>
      </c>
      <c r="EM62" t="s">
        <v>159</v>
      </c>
      <c r="EN62" t="s">
        <v>159</v>
      </c>
      <c r="EO62" t="s">
        <v>159</v>
      </c>
      <c r="EP62" t="s">
        <v>159</v>
      </c>
      <c r="EQ62" t="s">
        <v>159</v>
      </c>
      <c r="ER62" t="s">
        <v>159</v>
      </c>
      <c r="ES62" t="s">
        <v>159</v>
      </c>
      <c r="ET62" t="s">
        <v>159</v>
      </c>
      <c r="EU62" t="s">
        <v>159</v>
      </c>
    </row>
    <row r="63" spans="2:151" hidden="1" x14ac:dyDescent="0.25">
      <c r="B63" t="str">
        <f>IF(Q63="ja",XPlan_raw[[#This Row],[EKA_kode2]],"")</f>
        <v>T320021402</v>
      </c>
      <c r="C63" t="str">
        <f>XPlan_raw[[#This Row],[eka_langtnavn]]</f>
        <v>Mechanical Semester Project 2 D</v>
      </c>
      <c r="D63" t="str">
        <f>IF(XPlan_raw[[#This Row],[Interne-kode]]&lt;&gt;"(tom)",XPlan_raw[[#This Row],[Interne-kode]],"")</f>
        <v>ME-SPRO2D</v>
      </c>
      <c r="E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3" t="str">
        <f>IF(XPlan_raw[[#This Row],[Campus]]&lt;&gt;"(tom)",XPlan_raw[[#This Row],[Campus]],"")</f>
        <v>Sønderborg</v>
      </c>
      <c r="H63" t="str">
        <f>IF(OR(XPlan_raw[[#This Row],[Prøveform]]="(tom)",XPlan_raw[[#This Row],[Prøveform]]=""),"",XPlan_raw[[#This Row],[Prøveform]])</f>
        <v>Hand-In</v>
      </c>
      <c r="I63" t="str">
        <f>IF(XPlan_raw[[#This Row],[Eksaminator_samlet]]&lt;&gt;"",XPlan_raw[[#This Row],[Eksaminator_samlet]],"")</f>
        <v>Andrei-Alexandru Popa</v>
      </c>
      <c r="J63" t="str">
        <f>IF(OR(XPlan_raw[[#This Row],[Censur]]="(tom)",XPlan_raw[[#This Row],[Censur]]=""),"",XPlan_raw[[#This Row],[Censur]])</f>
        <v>Second examiner: Internal</v>
      </c>
      <c r="K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3" s="4" t="str">
        <f>IF(XPlan_raw[[#This Row],[Udbudstpe]]="3.prøveforsøg",XPlan_raw[[#This Row],[Udbudstpe]],"")</f>
        <v/>
      </c>
      <c r="M63" s="4" t="str">
        <f>IF(XPlan_raw[[#This Row],[Prøveform]]="Skriftlig prøve",XPlan_raw[[#This Row],[DATO: Start eksamen]]+21,"")</f>
        <v/>
      </c>
      <c r="N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Sdb.,(tom),(tom),(tom),(tom),(tom),(tom),(tom),(tom),(tom),(tom),(tom),(tom),(tom)</v>
      </c>
      <c r="Q63" s="28" t="s">
        <v>517</v>
      </c>
      <c r="R63" t="s">
        <v>290</v>
      </c>
      <c r="S63" t="s">
        <v>291</v>
      </c>
      <c r="T63" t="s">
        <v>292</v>
      </c>
      <c r="U63" t="s">
        <v>158</v>
      </c>
      <c r="V63" t="s">
        <v>159</v>
      </c>
      <c r="W63" s="4">
        <v>45810</v>
      </c>
      <c r="Y63" s="4" t="s">
        <v>633</v>
      </c>
      <c r="Z63" t="s">
        <v>289</v>
      </c>
      <c r="AA63" t="s">
        <v>639</v>
      </c>
      <c r="AB63" t="s">
        <v>162</v>
      </c>
      <c r="AC63" s="4">
        <v>45880</v>
      </c>
      <c r="AE63" t="s">
        <v>163</v>
      </c>
      <c r="AF63" t="s">
        <v>22</v>
      </c>
      <c r="AG63" s="48"/>
      <c r="AH63" s="28"/>
      <c r="AI63" s="48"/>
      <c r="AJ63" s="28"/>
      <c r="AK63" s="48"/>
      <c r="AL63" s="28"/>
      <c r="AM63" s="4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t="s">
        <v>159</v>
      </c>
      <c r="BR63" t="s">
        <v>23</v>
      </c>
      <c r="BS63" t="s">
        <v>159</v>
      </c>
      <c r="BT63" t="s">
        <v>159</v>
      </c>
      <c r="BU63" t="s">
        <v>159</v>
      </c>
      <c r="BV63" t="s">
        <v>159</v>
      </c>
      <c r="BW63" t="s">
        <v>159</v>
      </c>
      <c r="BX63" t="s">
        <v>159</v>
      </c>
      <c r="BY63" t="s">
        <v>159</v>
      </c>
      <c r="BZ63" t="s">
        <v>159</v>
      </c>
      <c r="CA63" t="s">
        <v>159</v>
      </c>
      <c r="CB63" t="s">
        <v>159</v>
      </c>
      <c r="CC63" t="s">
        <v>159</v>
      </c>
      <c r="CD63" t="s">
        <v>159</v>
      </c>
      <c r="CE63" t="s">
        <v>159</v>
      </c>
      <c r="CH63" t="s">
        <v>233</v>
      </c>
      <c r="CI63" t="s">
        <v>234</v>
      </c>
      <c r="CJ63" t="s">
        <v>235</v>
      </c>
      <c r="CK63" t="s">
        <v>158</v>
      </c>
      <c r="CL63" t="s">
        <v>159</v>
      </c>
      <c r="CM63" s="4">
        <v>45810</v>
      </c>
      <c r="CN63" s="4"/>
      <c r="CO63" s="4" t="s">
        <v>636</v>
      </c>
      <c r="CP63" t="s">
        <v>236</v>
      </c>
      <c r="CQ63" t="s">
        <v>639</v>
      </c>
      <c r="CR63" t="s">
        <v>189</v>
      </c>
      <c r="CS63" s="4">
        <v>45880</v>
      </c>
      <c r="CT63" s="4"/>
      <c r="CV63" t="s">
        <v>22</v>
      </c>
      <c r="CW63" s="31"/>
      <c r="CX63" s="33"/>
      <c r="CY63" s="31"/>
      <c r="CZ63" s="33"/>
      <c r="DA63" s="31"/>
      <c r="DB63" s="33"/>
      <c r="DC63" s="31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t="s">
        <v>159</v>
      </c>
      <c r="EH63" t="s">
        <v>159</v>
      </c>
      <c r="EI63" t="s">
        <v>159</v>
      </c>
      <c r="EJ63" t="s">
        <v>159</v>
      </c>
      <c r="EK63" t="s">
        <v>159</v>
      </c>
      <c r="EL63" t="s">
        <v>159</v>
      </c>
      <c r="EM63" t="s">
        <v>159</v>
      </c>
      <c r="EN63" t="s">
        <v>159</v>
      </c>
      <c r="EO63" t="s">
        <v>30</v>
      </c>
      <c r="EP63" t="s">
        <v>159</v>
      </c>
      <c r="EQ63" t="s">
        <v>159</v>
      </c>
      <c r="ER63" t="s">
        <v>159</v>
      </c>
      <c r="ES63" t="s">
        <v>159</v>
      </c>
      <c r="ET63" t="s">
        <v>159</v>
      </c>
      <c r="EU63" t="s">
        <v>159</v>
      </c>
    </row>
    <row r="64" spans="2:151" hidden="1" x14ac:dyDescent="0.25">
      <c r="B64" t="str">
        <f>IF(Q64="ja",XPlan_raw[[#This Row],[EKA_kode2]],"")</f>
        <v>T320019402</v>
      </c>
      <c r="C64" t="str">
        <f>XPlan_raw[[#This Row],[eka_langtnavn]]</f>
        <v>Mechanical Semester Project 4 C - Hydraulic Power Systems</v>
      </c>
      <c r="D64" t="str">
        <f>IF(XPlan_raw[[#This Row],[Interne-kode]]&lt;&gt;"(tom)",XPlan_raw[[#This Row],[Interne-kode]],"")</f>
        <v xml:space="preserve">ME-SPRO4C </v>
      </c>
      <c r="E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4" t="str">
        <f>IF(XPlan_raw[[#This Row],[Campus]]&lt;&gt;"(tom)",XPlan_raw[[#This Row],[Campus]],"")</f>
        <v>Sønderborg</v>
      </c>
      <c r="H64" t="str">
        <f>IF(OR(XPlan_raw[[#This Row],[Prøveform]]="(tom)",XPlan_raw[[#This Row],[Prøveform]]=""),"",XPlan_raw[[#This Row],[Prøveform]])</f>
        <v>Hand-In</v>
      </c>
      <c r="I64" t="str">
        <f>IF(XPlan_raw[[#This Row],[Eksaminator_samlet]]&lt;&gt;"",XPlan_raw[[#This Row],[Eksaminator_samlet]],"")</f>
        <v>Yingguang Chu</v>
      </c>
      <c r="J64" t="str">
        <f>IF(OR(XPlan_raw[[#This Row],[Censur]]="(tom)",XPlan_raw[[#This Row],[Censur]]=""),"",XPlan_raw[[#This Row],[Censur]])</f>
        <v>Second examiner: External</v>
      </c>
      <c r="K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4" s="4" t="str">
        <f>IF(XPlan_raw[[#This Row],[Udbudstpe]]="3.prøveforsøg",XPlan_raw[[#This Row],[Udbudstpe]],"")</f>
        <v/>
      </c>
      <c r="M64" s="4" t="str">
        <f>IF(XPlan_raw[[#This Row],[Prøveform]]="Skriftlig prøve",XPlan_raw[[#This Row],[DATO: Start eksamen]]+21,"")</f>
        <v/>
      </c>
      <c r="N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64" s="28" t="s">
        <v>517</v>
      </c>
      <c r="R64" s="5" t="s">
        <v>283</v>
      </c>
      <c r="S64" s="5" t="s">
        <v>284</v>
      </c>
      <c r="T64" t="s">
        <v>285</v>
      </c>
      <c r="U64" s="5" t="s">
        <v>205</v>
      </c>
      <c r="V64" t="s">
        <v>159</v>
      </c>
      <c r="W64" s="4">
        <v>45810</v>
      </c>
      <c r="Y64" s="4" t="s">
        <v>633</v>
      </c>
      <c r="Z64" s="5" t="s">
        <v>206</v>
      </c>
      <c r="AA64" t="s">
        <v>639</v>
      </c>
      <c r="AB64" s="5" t="s">
        <v>189</v>
      </c>
      <c r="AC64" s="4">
        <v>45880</v>
      </c>
      <c r="AD64" s="46"/>
      <c r="AE64" t="s">
        <v>163</v>
      </c>
      <c r="AF64" t="s">
        <v>22</v>
      </c>
      <c r="AG64" s="48"/>
      <c r="AH64" s="28"/>
      <c r="AI64" s="48"/>
      <c r="AJ64" s="28"/>
      <c r="AK64" s="48"/>
      <c r="AL64" s="28"/>
      <c r="AM64" s="4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t="s">
        <v>159</v>
      </c>
      <c r="BR64" t="s">
        <v>159</v>
      </c>
      <c r="BS64" t="s">
        <v>159</v>
      </c>
      <c r="BT64" t="s">
        <v>159</v>
      </c>
      <c r="BU64" t="s">
        <v>159</v>
      </c>
      <c r="BV64" t="s">
        <v>159</v>
      </c>
      <c r="BW64" t="s">
        <v>28</v>
      </c>
      <c r="BX64" t="s">
        <v>159</v>
      </c>
      <c r="BY64" t="s">
        <v>159</v>
      </c>
      <c r="BZ64" t="s">
        <v>159</v>
      </c>
      <c r="CA64" t="s">
        <v>159</v>
      </c>
      <c r="CB64" t="s">
        <v>159</v>
      </c>
      <c r="CC64" t="s">
        <v>159</v>
      </c>
      <c r="CD64" t="s">
        <v>159</v>
      </c>
      <c r="CE64" t="s">
        <v>159</v>
      </c>
      <c r="CH64" t="s">
        <v>212</v>
      </c>
      <c r="CI64" t="s">
        <v>213</v>
      </c>
      <c r="CJ64" t="s">
        <v>214</v>
      </c>
      <c r="CK64" t="s">
        <v>159</v>
      </c>
      <c r="CL64" t="s">
        <v>159</v>
      </c>
      <c r="CM64" s="4">
        <v>45810</v>
      </c>
      <c r="CN64" s="4"/>
      <c r="CO64" s="4" t="s">
        <v>159</v>
      </c>
      <c r="CP64" t="s">
        <v>215</v>
      </c>
      <c r="CQ64" t="s">
        <v>216</v>
      </c>
      <c r="CR64" t="s">
        <v>162</v>
      </c>
      <c r="CS64" s="4">
        <v>45880</v>
      </c>
      <c r="CT64" s="4"/>
      <c r="CV64" t="s">
        <v>22</v>
      </c>
      <c r="CW64" s="31"/>
      <c r="CX64" s="33"/>
      <c r="CY64" s="31"/>
      <c r="CZ64" s="33"/>
      <c r="DA64" s="31"/>
      <c r="DB64" s="33"/>
      <c r="DC64" s="31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t="s">
        <v>159</v>
      </c>
      <c r="EH64" t="s">
        <v>159</v>
      </c>
      <c r="EI64" t="s">
        <v>159</v>
      </c>
      <c r="EJ64" t="s">
        <v>159</v>
      </c>
      <c r="EK64" t="s">
        <v>159</v>
      </c>
      <c r="EL64" t="s">
        <v>159</v>
      </c>
      <c r="EM64" t="s">
        <v>159</v>
      </c>
      <c r="EN64" t="s">
        <v>159</v>
      </c>
      <c r="EO64" t="s">
        <v>159</v>
      </c>
      <c r="EP64" t="s">
        <v>159</v>
      </c>
      <c r="EQ64" t="s">
        <v>159</v>
      </c>
      <c r="ER64" t="s">
        <v>159</v>
      </c>
      <c r="ES64" t="s">
        <v>159</v>
      </c>
      <c r="ET64" t="s">
        <v>159</v>
      </c>
      <c r="EU64" t="s">
        <v>82</v>
      </c>
    </row>
    <row r="65" spans="2:151" hidden="1" x14ac:dyDescent="0.25">
      <c r="B65" t="str">
        <f>IF(Q65="ja",XPlan_raw[[#This Row],[EKA_kode2]],"")</f>
        <v>T320022402</v>
      </c>
      <c r="C65" t="str">
        <f>XPlan_raw[[#This Row],[eka_langtnavn]]</f>
        <v xml:space="preserve">Mechanical Semester Project 4 D - Hydraulic Power Systems </v>
      </c>
      <c r="D65" t="str">
        <f>IF(XPlan_raw[[#This Row],[Interne-kode]]&lt;&gt;"(tom)",XPlan_raw[[#This Row],[Interne-kode]],"")</f>
        <v xml:space="preserve">ME-SPRO4D </v>
      </c>
      <c r="E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5" t="str">
        <f>IF(XPlan_raw[[#This Row],[Campus]]&lt;&gt;"(tom)",XPlan_raw[[#This Row],[Campus]],"")</f>
        <v>Sønderborg</v>
      </c>
      <c r="H65" t="str">
        <f>IF(OR(XPlan_raw[[#This Row],[Prøveform]]="(tom)",XPlan_raw[[#This Row],[Prøveform]]=""),"",XPlan_raw[[#This Row],[Prøveform]])</f>
        <v>Hand-In</v>
      </c>
      <c r="I65" t="str">
        <f>IF(XPlan_raw[[#This Row],[Eksaminator_samlet]]&lt;&gt;"",XPlan_raw[[#This Row],[Eksaminator_samlet]],"")</f>
        <v>Yingguang Chu</v>
      </c>
      <c r="J65" t="str">
        <f>IF(OR(XPlan_raw[[#This Row],[Censur]]="(tom)",XPlan_raw[[#This Row],[Censur]]=""),"",XPlan_raw[[#This Row],[Censur]])</f>
        <v>Second examiner: External</v>
      </c>
      <c r="K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5" s="4" t="str">
        <f>IF(XPlan_raw[[#This Row],[Udbudstpe]]="3.prøveforsøg",XPlan_raw[[#This Row],[Udbudstpe]],"")</f>
        <v/>
      </c>
      <c r="M65" s="4" t="str">
        <f>IF(XPlan_raw[[#This Row],[Prøveform]]="Skriftlig prøve",XPlan_raw[[#This Row],[DATO: Start eksamen]]+21,"")</f>
        <v/>
      </c>
      <c r="N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Sdb.,(tom),(tom),(tom),(tom),(tom),(tom),(tom),(tom),(tom),(tom),(tom),(tom),Exchange students - Sønderborg</v>
      </c>
      <c r="Q65" s="28" t="s">
        <v>517</v>
      </c>
      <c r="R65" s="5" t="s">
        <v>202</v>
      </c>
      <c r="S65" s="5" t="s">
        <v>203</v>
      </c>
      <c r="T65" t="s">
        <v>204</v>
      </c>
      <c r="U65" s="5" t="s">
        <v>205</v>
      </c>
      <c r="V65" t="s">
        <v>159</v>
      </c>
      <c r="W65" s="46">
        <v>45810</v>
      </c>
      <c r="Y65" s="4" t="s">
        <v>633</v>
      </c>
      <c r="Z65" s="5" t="s">
        <v>206</v>
      </c>
      <c r="AA65" t="s">
        <v>639</v>
      </c>
      <c r="AB65" s="5" t="s">
        <v>189</v>
      </c>
      <c r="AC65" s="4">
        <v>45880</v>
      </c>
      <c r="AD65" s="46"/>
      <c r="AE65" t="s">
        <v>163</v>
      </c>
      <c r="AF65" t="s">
        <v>22</v>
      </c>
      <c r="AG65" s="48"/>
      <c r="AH65" s="28"/>
      <c r="AI65" s="48"/>
      <c r="AJ65" s="28"/>
      <c r="AK65" s="48"/>
      <c r="AL65" s="28"/>
      <c r="AM65" s="4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t="s">
        <v>159</v>
      </c>
      <c r="BR65" t="s">
        <v>23</v>
      </c>
      <c r="BS65" t="s">
        <v>159</v>
      </c>
      <c r="BT65" t="s">
        <v>159</v>
      </c>
      <c r="BU65" t="s">
        <v>159</v>
      </c>
      <c r="BV65" t="s">
        <v>159</v>
      </c>
      <c r="BW65" t="s">
        <v>159</v>
      </c>
      <c r="BX65" t="s">
        <v>159</v>
      </c>
      <c r="BY65" t="s">
        <v>159</v>
      </c>
      <c r="BZ65" t="s">
        <v>159</v>
      </c>
      <c r="CA65" t="s">
        <v>159</v>
      </c>
      <c r="CB65" t="s">
        <v>159</v>
      </c>
      <c r="CC65" t="s">
        <v>159</v>
      </c>
      <c r="CD65" t="s">
        <v>159</v>
      </c>
      <c r="CE65" t="s">
        <v>82</v>
      </c>
      <c r="CH65" t="s">
        <v>212</v>
      </c>
      <c r="CI65" t="s">
        <v>213</v>
      </c>
      <c r="CJ65" t="s">
        <v>214</v>
      </c>
      <c r="CK65" t="s">
        <v>159</v>
      </c>
      <c r="CL65" t="s">
        <v>159</v>
      </c>
      <c r="CM65" s="4">
        <v>45810</v>
      </c>
      <c r="CN65" s="4"/>
      <c r="CO65" s="4" t="s">
        <v>159</v>
      </c>
      <c r="CP65" t="s">
        <v>215</v>
      </c>
      <c r="CQ65" t="s">
        <v>639</v>
      </c>
      <c r="CR65" t="s">
        <v>162</v>
      </c>
      <c r="CS65" s="4" t="s">
        <v>159</v>
      </c>
      <c r="CT65" s="4"/>
      <c r="CV65" t="s">
        <v>22</v>
      </c>
      <c r="CW65" s="31"/>
      <c r="CX65" s="33"/>
      <c r="CY65" s="31"/>
      <c r="CZ65" s="33"/>
      <c r="DA65" s="31"/>
      <c r="DB65" s="33"/>
      <c r="DC65" s="31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t="s">
        <v>159</v>
      </c>
      <c r="EH65" t="s">
        <v>159</v>
      </c>
      <c r="EI65" t="s">
        <v>159</v>
      </c>
      <c r="EJ65" t="s">
        <v>159</v>
      </c>
      <c r="EK65" t="s">
        <v>159</v>
      </c>
      <c r="EL65" t="s">
        <v>159</v>
      </c>
      <c r="EM65" t="s">
        <v>159</v>
      </c>
      <c r="EN65" t="s">
        <v>159</v>
      </c>
      <c r="EO65" t="s">
        <v>159</v>
      </c>
      <c r="EP65" t="s">
        <v>159</v>
      </c>
      <c r="EQ65" t="s">
        <v>159</v>
      </c>
      <c r="ER65" t="s">
        <v>159</v>
      </c>
      <c r="ES65" t="s">
        <v>159</v>
      </c>
      <c r="ET65" t="s">
        <v>159</v>
      </c>
      <c r="EU65" t="s">
        <v>82</v>
      </c>
    </row>
    <row r="66" spans="2:151" hidden="1" x14ac:dyDescent="0.25">
      <c r="B66" t="str">
        <f>IF(Q66="ja",XPlan_raw[[#This Row],[EKA_kode2]],"")</f>
        <v>T340082402</v>
      </c>
      <c r="C66" t="str">
        <f>XPlan_raw[[#This Row],[eka_langtnavn]]</f>
        <v>Mechatronics Semester Project 2 C</v>
      </c>
      <c r="D66" t="str">
        <f>IF(XPlan_raw[[#This Row],[Interne-kode]]&lt;&gt;"(tom)",XPlan_raw[[#This Row],[Interne-kode]],"")</f>
        <v>MC-SPRO2C</v>
      </c>
      <c r="E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6" t="str">
        <f>IF(XPlan_raw[[#This Row],[Campus]]&lt;&gt;"(tom)",XPlan_raw[[#This Row],[Campus]],"")</f>
        <v>Sønderborg</v>
      </c>
      <c r="H66" t="str">
        <f>IF(OR(XPlan_raw[[#This Row],[Prøveform]]="(tom)",XPlan_raw[[#This Row],[Prøveform]]=""),"",XPlan_raw[[#This Row],[Prøveform]])</f>
        <v>Hand-In</v>
      </c>
      <c r="I66" t="str">
        <f>IF(XPlan_raw[[#This Row],[Eksaminator_samlet]]&lt;&gt;"",XPlan_raw[[#This Row],[Eksaminator_samlet]],"")</f>
        <v>Lars Duggen, Casper Kunstmann</v>
      </c>
      <c r="J66" t="str">
        <f>IF(OR(XPlan_raw[[#This Row],[Censur]]="(tom)",XPlan_raw[[#This Row],[Censur]]=""),"",XPlan_raw[[#This Row],[Censur]])</f>
        <v>Second examiner: Internal</v>
      </c>
      <c r="K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6" s="4" t="str">
        <f>IF(XPlan_raw[[#This Row],[Udbudstpe]]="3.prøveforsøg",XPlan_raw[[#This Row],[Udbudstpe]],"")</f>
        <v/>
      </c>
      <c r="M66" s="4" t="str">
        <f>IF(XPlan_raw[[#This Row],[Prøveform]]="Skriftlig prøve",XPlan_raw[[#This Row],[DATO: Start eksamen]]+21,"")</f>
        <v/>
      </c>
      <c r="N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66" s="28" t="s">
        <v>517</v>
      </c>
      <c r="R66" t="s">
        <v>279</v>
      </c>
      <c r="S66" t="s">
        <v>280</v>
      </c>
      <c r="T66" t="s">
        <v>281</v>
      </c>
      <c r="U66" t="s">
        <v>158</v>
      </c>
      <c r="V66" t="s">
        <v>159</v>
      </c>
      <c r="W66" s="4">
        <v>45810</v>
      </c>
      <c r="Y66" s="4" t="s">
        <v>633</v>
      </c>
      <c r="Z66" t="s">
        <v>282</v>
      </c>
      <c r="AA66" t="s">
        <v>639</v>
      </c>
      <c r="AB66" t="s">
        <v>162</v>
      </c>
      <c r="AC66" s="4">
        <v>45880</v>
      </c>
      <c r="AE66" t="s">
        <v>163</v>
      </c>
      <c r="AF66" t="s">
        <v>22</v>
      </c>
      <c r="AG66" s="48"/>
      <c r="AH66" s="28"/>
      <c r="AI66" s="48"/>
      <c r="AJ66" s="28"/>
      <c r="AK66" s="48"/>
      <c r="AL66" s="28"/>
      <c r="AM66" s="4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t="s">
        <v>159</v>
      </c>
      <c r="BR66" t="s">
        <v>159</v>
      </c>
      <c r="BS66" t="s">
        <v>159</v>
      </c>
      <c r="BT66" t="s">
        <v>159</v>
      </c>
      <c r="BU66" t="s">
        <v>159</v>
      </c>
      <c r="BV66" t="s">
        <v>159</v>
      </c>
      <c r="BW66" t="s">
        <v>159</v>
      </c>
      <c r="BX66" t="s">
        <v>29</v>
      </c>
      <c r="BY66" t="s">
        <v>159</v>
      </c>
      <c r="BZ66" t="s">
        <v>159</v>
      </c>
      <c r="CA66" t="s">
        <v>159</v>
      </c>
      <c r="CB66" t="s">
        <v>159</v>
      </c>
      <c r="CC66" t="s">
        <v>159</v>
      </c>
      <c r="CD66" t="s">
        <v>159</v>
      </c>
      <c r="CE66" t="s">
        <v>159</v>
      </c>
      <c r="CH66" t="s">
        <v>293</v>
      </c>
      <c r="CI66" t="s">
        <v>294</v>
      </c>
      <c r="CJ66" t="s">
        <v>295</v>
      </c>
      <c r="CK66" t="s">
        <v>205</v>
      </c>
      <c r="CL66" t="s">
        <v>159</v>
      </c>
      <c r="CM66" s="4">
        <v>45810</v>
      </c>
      <c r="CN66" s="4"/>
      <c r="CO66" s="4" t="s">
        <v>633</v>
      </c>
      <c r="CP66" t="s">
        <v>296</v>
      </c>
      <c r="CQ66" t="s">
        <v>639</v>
      </c>
      <c r="CR66" t="s">
        <v>189</v>
      </c>
      <c r="CS66" s="4">
        <v>45880</v>
      </c>
      <c r="CT66" s="4">
        <v>45894</v>
      </c>
      <c r="CU66" t="s">
        <v>163</v>
      </c>
      <c r="CV66" t="s">
        <v>22</v>
      </c>
      <c r="CW66" s="31"/>
      <c r="CX66" s="33"/>
      <c r="CY66" s="31"/>
      <c r="CZ66" s="33"/>
      <c r="DA66" s="31"/>
      <c r="DB66" s="33"/>
      <c r="DC66" s="31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t="s">
        <v>159</v>
      </c>
      <c r="EH66" t="s">
        <v>159</v>
      </c>
      <c r="EI66" t="s">
        <v>159</v>
      </c>
      <c r="EJ66" t="s">
        <v>159</v>
      </c>
      <c r="EK66" t="s">
        <v>159</v>
      </c>
      <c r="EL66" t="s">
        <v>27</v>
      </c>
      <c r="EM66" t="s">
        <v>159</v>
      </c>
      <c r="EN66" t="s">
        <v>159</v>
      </c>
      <c r="EO66" t="s">
        <v>159</v>
      </c>
      <c r="EP66" t="s">
        <v>159</v>
      </c>
      <c r="EQ66" t="s">
        <v>159</v>
      </c>
      <c r="ER66" t="s">
        <v>159</v>
      </c>
      <c r="ES66" t="s">
        <v>159</v>
      </c>
      <c r="ET66" t="s">
        <v>159</v>
      </c>
      <c r="EU66" t="s">
        <v>159</v>
      </c>
    </row>
    <row r="67" spans="2:151" hidden="1" x14ac:dyDescent="0.25">
      <c r="B67" t="str">
        <f>IF(Q67="ja",XPlan_raw[[#This Row],[EKA_kode2]],"")</f>
        <v>T340085402</v>
      </c>
      <c r="C67" t="str">
        <f>XPlan_raw[[#This Row],[eka_langtnavn]]</f>
        <v>Mechatronics Semester Project 2 D</v>
      </c>
      <c r="D67" t="str">
        <f>IF(XPlan_raw[[#This Row],[Interne-kode]]&lt;&gt;"(tom)",XPlan_raw[[#This Row],[Interne-kode]],"")</f>
        <v>MC-SPRO2D</v>
      </c>
      <c r="E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7" t="str">
        <f>IF(XPlan_raw[[#This Row],[Campus]]&lt;&gt;"(tom)",XPlan_raw[[#This Row],[Campus]],"")</f>
        <v>Sønderborg</v>
      </c>
      <c r="H67" t="str">
        <f>IF(OR(XPlan_raw[[#This Row],[Prøveform]]="(tom)",XPlan_raw[[#This Row],[Prøveform]]=""),"",XPlan_raw[[#This Row],[Prøveform]])</f>
        <v>Hand-In</v>
      </c>
      <c r="I67" t="str">
        <f>IF(XPlan_raw[[#This Row],[Eksaminator_samlet]]&lt;&gt;"",XPlan_raw[[#This Row],[Eksaminator_samlet]],"")</f>
        <v>Lars Duggen, Casper Kunstmann</v>
      </c>
      <c r="J67" t="str">
        <f>IF(OR(XPlan_raw[[#This Row],[Censur]]="(tom)",XPlan_raw[[#This Row],[Censur]]=""),"",XPlan_raw[[#This Row],[Censur]])</f>
        <v>Second examiner: Internal</v>
      </c>
      <c r="K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7" s="4" t="str">
        <f>IF(XPlan_raw[[#This Row],[Udbudstpe]]="3.prøveforsøg",XPlan_raw[[#This Row],[Udbudstpe]],"")</f>
        <v/>
      </c>
      <c r="M67" s="4" t="str">
        <f>IF(XPlan_raw[[#This Row],[Prøveform]]="Skriftlig prøve",XPlan_raw[[#This Row],[DATO: Start eksamen]]+21,"")</f>
        <v/>
      </c>
      <c r="N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67" s="28" t="s">
        <v>517</v>
      </c>
      <c r="R67" s="5" t="s">
        <v>297</v>
      </c>
      <c r="S67" s="5" t="s">
        <v>298</v>
      </c>
      <c r="T67" t="s">
        <v>299</v>
      </c>
      <c r="U67" s="5" t="s">
        <v>158</v>
      </c>
      <c r="V67" t="s">
        <v>159</v>
      </c>
      <c r="W67" s="4">
        <v>45810</v>
      </c>
      <c r="Y67" s="4" t="s">
        <v>633</v>
      </c>
      <c r="Z67" s="5" t="s">
        <v>282</v>
      </c>
      <c r="AA67" t="s">
        <v>639</v>
      </c>
      <c r="AB67" s="5" t="s">
        <v>162</v>
      </c>
      <c r="AC67" s="4">
        <v>45880</v>
      </c>
      <c r="AD67" s="46"/>
      <c r="AE67" t="s">
        <v>163</v>
      </c>
      <c r="AF67" t="s">
        <v>22</v>
      </c>
      <c r="AG67" s="48"/>
      <c r="AH67" s="28"/>
      <c r="AI67" s="48"/>
      <c r="AJ67" s="28"/>
      <c r="AK67" s="48"/>
      <c r="AL67" s="28"/>
      <c r="AM67" s="4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t="s">
        <v>159</v>
      </c>
      <c r="BR67" t="s">
        <v>159</v>
      </c>
      <c r="BS67" t="s">
        <v>24</v>
      </c>
      <c r="BT67" t="s">
        <v>159</v>
      </c>
      <c r="BU67" t="s">
        <v>159</v>
      </c>
      <c r="BV67" t="s">
        <v>159</v>
      </c>
      <c r="BW67" t="s">
        <v>159</v>
      </c>
      <c r="BX67" t="s">
        <v>159</v>
      </c>
      <c r="BY67" t="s">
        <v>159</v>
      </c>
      <c r="BZ67" t="s">
        <v>159</v>
      </c>
      <c r="CA67" t="s">
        <v>159</v>
      </c>
      <c r="CB67" t="s">
        <v>159</v>
      </c>
      <c r="CC67" t="s">
        <v>159</v>
      </c>
      <c r="CD67" t="s">
        <v>159</v>
      </c>
      <c r="CE67" t="s">
        <v>159</v>
      </c>
      <c r="CH67" t="s">
        <v>198</v>
      </c>
      <c r="CI67" t="s">
        <v>199</v>
      </c>
      <c r="CJ67" t="s">
        <v>200</v>
      </c>
      <c r="CK67" t="s">
        <v>158</v>
      </c>
      <c r="CL67" t="s">
        <v>159</v>
      </c>
      <c r="CM67" s="4">
        <v>45810</v>
      </c>
      <c r="CN67" s="4"/>
      <c r="CO67" s="4" t="s">
        <v>633</v>
      </c>
      <c r="CP67" t="s">
        <v>201</v>
      </c>
      <c r="CQ67" t="s">
        <v>639</v>
      </c>
      <c r="CR67" t="s">
        <v>162</v>
      </c>
      <c r="CS67" s="4">
        <v>45880</v>
      </c>
      <c r="CT67" s="4"/>
      <c r="CV67" t="s">
        <v>22</v>
      </c>
      <c r="CW67" s="31"/>
      <c r="CX67" s="33"/>
      <c r="CY67" s="31"/>
      <c r="CZ67" s="33"/>
      <c r="DA67" s="31"/>
      <c r="DB67" s="33"/>
      <c r="DC67" s="31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t="s">
        <v>159</v>
      </c>
      <c r="EH67" t="s">
        <v>159</v>
      </c>
      <c r="EI67" t="s">
        <v>159</v>
      </c>
      <c r="EJ67" t="s">
        <v>159</v>
      </c>
      <c r="EK67" t="s">
        <v>159</v>
      </c>
      <c r="EL67" t="s">
        <v>159</v>
      </c>
      <c r="EM67" t="s">
        <v>159</v>
      </c>
      <c r="EN67" t="s">
        <v>159</v>
      </c>
      <c r="EO67" t="s">
        <v>159</v>
      </c>
      <c r="EP67" t="s">
        <v>159</v>
      </c>
      <c r="EQ67" t="s">
        <v>32</v>
      </c>
      <c r="ER67" t="s">
        <v>159</v>
      </c>
      <c r="ES67" t="s">
        <v>159</v>
      </c>
      <c r="ET67" t="s">
        <v>159</v>
      </c>
      <c r="EU67" t="s">
        <v>159</v>
      </c>
    </row>
    <row r="68" spans="2:151" hidden="1" x14ac:dyDescent="0.25">
      <c r="B68" t="str">
        <f>IF(Q68="ja",XPlan_raw[[#This Row],[EKA_kode2]],"")</f>
        <v>T340087402</v>
      </c>
      <c r="C68" t="str">
        <f>XPlan_raw[[#This Row],[eka_langtnavn]]</f>
        <v>Mechatronics Semester Project 4 C</v>
      </c>
      <c r="D68" t="str">
        <f>IF(XPlan_raw[[#This Row],[Interne-kode]]&lt;&gt;"(tom)",XPlan_raw[[#This Row],[Interne-kode]],"")</f>
        <v>MC-SPRO4C</v>
      </c>
      <c r="E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8" t="str">
        <f>IF(XPlan_raw[[#This Row],[Campus]]&lt;&gt;"(tom)",XPlan_raw[[#This Row],[Campus]],"")</f>
        <v>Sønderborg</v>
      </c>
      <c r="H68" t="str">
        <f>IF(OR(XPlan_raw[[#This Row],[Prøveform]]="(tom)",XPlan_raw[[#This Row],[Prøveform]]=""),"",XPlan_raw[[#This Row],[Prøveform]])</f>
        <v>Hand-In</v>
      </c>
      <c r="I68" t="str">
        <f>IF(XPlan_raw[[#This Row],[Eksaminator_samlet]]&lt;&gt;"",XPlan_raw[[#This Row],[Eksaminator_samlet]],"")</f>
        <v>Lars Duggen, Davi Gonçalves Accioli</v>
      </c>
      <c r="J68" t="str">
        <f>IF(OR(XPlan_raw[[#This Row],[Censur]]="(tom)",XPlan_raw[[#This Row],[Censur]]=""),"",XPlan_raw[[#This Row],[Censur]])</f>
        <v>Second examiner: External</v>
      </c>
      <c r="K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8" s="4" t="str">
        <f>IF(XPlan_raw[[#This Row],[Udbudstpe]]="3.prøveforsøg",XPlan_raw[[#This Row],[Udbudstpe]],"")</f>
        <v/>
      </c>
      <c r="M68" s="4" t="str">
        <f>IF(XPlan_raw[[#This Row],[Prøveform]]="Skriftlig prøve",XPlan_raw[[#This Row],[DATO: Start eksamen]]+21,"")</f>
        <v/>
      </c>
      <c r="N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68" s="28" t="s">
        <v>517</v>
      </c>
      <c r="R68" t="s">
        <v>275</v>
      </c>
      <c r="S68" t="s">
        <v>276</v>
      </c>
      <c r="T68" t="s">
        <v>277</v>
      </c>
      <c r="U68" t="s">
        <v>205</v>
      </c>
      <c r="V68" t="s">
        <v>159</v>
      </c>
      <c r="W68" s="4">
        <v>45810</v>
      </c>
      <c r="Y68" s="4" t="s">
        <v>633</v>
      </c>
      <c r="Z68" t="s">
        <v>278</v>
      </c>
      <c r="AA68" t="s">
        <v>639</v>
      </c>
      <c r="AB68" t="s">
        <v>189</v>
      </c>
      <c r="AC68" s="4">
        <v>45880</v>
      </c>
      <c r="AE68" t="s">
        <v>163</v>
      </c>
      <c r="AF68" t="s">
        <v>22</v>
      </c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t="s">
        <v>159</v>
      </c>
      <c r="BR68" t="s">
        <v>159</v>
      </c>
      <c r="BS68" t="s">
        <v>159</v>
      </c>
      <c r="BT68" t="s">
        <v>159</v>
      </c>
      <c r="BU68" t="s">
        <v>159</v>
      </c>
      <c r="BV68" t="s">
        <v>159</v>
      </c>
      <c r="BW68" t="s">
        <v>159</v>
      </c>
      <c r="BX68" t="s">
        <v>29</v>
      </c>
      <c r="BY68" t="s">
        <v>159</v>
      </c>
      <c r="BZ68" t="s">
        <v>159</v>
      </c>
      <c r="CA68" t="s">
        <v>159</v>
      </c>
      <c r="CB68" t="s">
        <v>159</v>
      </c>
      <c r="CC68" t="s">
        <v>159</v>
      </c>
      <c r="CD68" t="s">
        <v>159</v>
      </c>
      <c r="CE68" t="s">
        <v>159</v>
      </c>
      <c r="CH68" s="29" t="s">
        <v>265</v>
      </c>
      <c r="CI68" s="29" t="s">
        <v>266</v>
      </c>
      <c r="CJ68" s="36" t="s">
        <v>267</v>
      </c>
      <c r="CK68" s="29" t="s">
        <v>158</v>
      </c>
      <c r="CL68" s="36" t="s">
        <v>159</v>
      </c>
      <c r="CM68" s="40">
        <v>45810</v>
      </c>
      <c r="CN68" s="41"/>
      <c r="CO68" s="41" t="s">
        <v>633</v>
      </c>
      <c r="CP68" s="29" t="s">
        <v>268</v>
      </c>
      <c r="CQ68" s="36" t="s">
        <v>639</v>
      </c>
      <c r="CR68" s="29" t="s">
        <v>189</v>
      </c>
      <c r="CS68" s="41">
        <v>45880</v>
      </c>
      <c r="CT68" s="40"/>
      <c r="CU68" s="36"/>
      <c r="CV68" t="s">
        <v>22</v>
      </c>
      <c r="CW68" s="30"/>
      <c r="CX68" s="32"/>
      <c r="CY68" s="30"/>
      <c r="CZ68" s="32"/>
      <c r="DA68" s="30"/>
      <c r="DB68" s="32"/>
      <c r="DC68" s="30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6" t="s">
        <v>159</v>
      </c>
      <c r="EH68" s="36" t="s">
        <v>159</v>
      </c>
      <c r="EI68" s="36" t="s">
        <v>159</v>
      </c>
      <c r="EJ68" s="36" t="s">
        <v>159</v>
      </c>
      <c r="EK68" s="36" t="s">
        <v>159</v>
      </c>
      <c r="EL68" s="36" t="s">
        <v>159</v>
      </c>
      <c r="EM68" s="36" t="s">
        <v>159</v>
      </c>
      <c r="EN68" s="36" t="s">
        <v>159</v>
      </c>
      <c r="EO68" s="36" t="s">
        <v>159</v>
      </c>
      <c r="EP68" s="36" t="s">
        <v>159</v>
      </c>
      <c r="EQ68" s="36" t="s">
        <v>32</v>
      </c>
      <c r="ER68" s="36" t="s">
        <v>159</v>
      </c>
      <c r="ES68" s="36" t="s">
        <v>159</v>
      </c>
      <c r="ET68" s="36" t="s">
        <v>159</v>
      </c>
      <c r="EU68" s="36" t="s">
        <v>159</v>
      </c>
    </row>
    <row r="69" spans="2:151" hidden="1" x14ac:dyDescent="0.25">
      <c r="B69" t="str">
        <f>IF(Q69="ja",XPlan_raw[[#This Row],[EKA_kode2]],"")</f>
        <v>T340086402</v>
      </c>
      <c r="C69" t="str">
        <f>XPlan_raw[[#This Row],[eka_langtnavn]]</f>
        <v>Mechatronics Semester Project 4 D</v>
      </c>
      <c r="D69" t="str">
        <f>IF(XPlan_raw[[#This Row],[Interne-kode]]&lt;&gt;"(tom)",XPlan_raw[[#This Row],[Interne-kode]],"")</f>
        <v>MC-SPRO4D</v>
      </c>
      <c r="E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69" t="str">
        <f>IF(XPlan_raw[[#This Row],[Campus]]&lt;&gt;"(tom)",XPlan_raw[[#This Row],[Campus]],"")</f>
        <v>Sønderborg</v>
      </c>
      <c r="H69" t="str">
        <f>IF(OR(XPlan_raw[[#This Row],[Prøveform]]="(tom)",XPlan_raw[[#This Row],[Prøveform]]=""),"",XPlan_raw[[#This Row],[Prøveform]])</f>
        <v>Hand-In</v>
      </c>
      <c r="I69" t="str">
        <f>IF(XPlan_raw[[#This Row],[Eksaminator_samlet]]&lt;&gt;"",XPlan_raw[[#This Row],[Eksaminator_samlet]],"")</f>
        <v>Lars Duggen, Davi Gonçalves Accioli</v>
      </c>
      <c r="J69" t="str">
        <f>IF(OR(XPlan_raw[[#This Row],[Censur]]="(tom)",XPlan_raw[[#This Row],[Censur]]=""),"",XPlan_raw[[#This Row],[Censur]])</f>
        <v>Second examiner: External</v>
      </c>
      <c r="K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9" s="4" t="str">
        <f>IF(XPlan_raw[[#This Row],[Udbudstpe]]="3.prøveforsøg",XPlan_raw[[#This Row],[Udbudstpe]],"")</f>
        <v/>
      </c>
      <c r="M69" s="4" t="str">
        <f>IF(XPlan_raw[[#This Row],[Prøveform]]="Skriftlig prøve",XPlan_raw[[#This Row],[DATO: Start eksamen]]+21,"")</f>
        <v/>
      </c>
      <c r="N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69" s="28" t="s">
        <v>517</v>
      </c>
      <c r="R69" t="s">
        <v>300</v>
      </c>
      <c r="S69" t="s">
        <v>301</v>
      </c>
      <c r="T69" t="s">
        <v>302</v>
      </c>
      <c r="U69" t="s">
        <v>205</v>
      </c>
      <c r="V69" t="s">
        <v>159</v>
      </c>
      <c r="W69" s="4">
        <v>45810</v>
      </c>
      <c r="Y69" s="4" t="s">
        <v>633</v>
      </c>
      <c r="Z69" t="s">
        <v>278</v>
      </c>
      <c r="AA69" t="s">
        <v>639</v>
      </c>
      <c r="AB69" t="s">
        <v>189</v>
      </c>
      <c r="AC69" s="4">
        <v>45880</v>
      </c>
      <c r="AE69" t="s">
        <v>163</v>
      </c>
      <c r="AF69" t="s">
        <v>22</v>
      </c>
      <c r="AG69" s="48"/>
      <c r="AH69" s="28"/>
      <c r="AI69" s="48"/>
      <c r="AJ69" s="28"/>
      <c r="AK69" s="48"/>
      <c r="AL69" s="28"/>
      <c r="AM69" s="4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t="s">
        <v>159</v>
      </c>
      <c r="BR69" t="s">
        <v>159</v>
      </c>
      <c r="BS69" t="s">
        <v>24</v>
      </c>
      <c r="BT69" t="s">
        <v>159</v>
      </c>
      <c r="BU69" t="s">
        <v>159</v>
      </c>
      <c r="BV69" t="s">
        <v>159</v>
      </c>
      <c r="BW69" t="s">
        <v>159</v>
      </c>
      <c r="BX69" t="s">
        <v>159</v>
      </c>
      <c r="BY69" t="s">
        <v>159</v>
      </c>
      <c r="BZ69" t="s">
        <v>159</v>
      </c>
      <c r="CA69" t="s">
        <v>159</v>
      </c>
      <c r="CB69" t="s">
        <v>159</v>
      </c>
      <c r="CC69" t="s">
        <v>159</v>
      </c>
      <c r="CD69" t="s">
        <v>159</v>
      </c>
      <c r="CE69" t="s">
        <v>159</v>
      </c>
      <c r="CH69" t="s">
        <v>273</v>
      </c>
      <c r="CI69" t="s">
        <v>256</v>
      </c>
      <c r="CJ69" t="s">
        <v>159</v>
      </c>
      <c r="CK69" t="s">
        <v>205</v>
      </c>
      <c r="CL69" t="s">
        <v>159</v>
      </c>
      <c r="CM69" s="4">
        <v>45810</v>
      </c>
      <c r="CN69" s="4"/>
      <c r="CO69" s="4" t="s">
        <v>159</v>
      </c>
      <c r="CP69" t="s">
        <v>211</v>
      </c>
      <c r="CQ69" t="s">
        <v>257</v>
      </c>
      <c r="CR69" t="s">
        <v>169</v>
      </c>
      <c r="CS69" s="4">
        <v>45880</v>
      </c>
      <c r="CT69" s="4"/>
      <c r="CV69" t="s">
        <v>22</v>
      </c>
      <c r="CW69" s="31"/>
      <c r="CX69" s="33"/>
      <c r="CY69" s="31"/>
      <c r="CZ69" s="33"/>
      <c r="DA69" s="31"/>
      <c r="DB69" s="33"/>
      <c r="DC69" s="31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t="s">
        <v>159</v>
      </c>
      <c r="EH69" t="s">
        <v>159</v>
      </c>
      <c r="EI69" t="s">
        <v>159</v>
      </c>
      <c r="EJ69" t="s">
        <v>159</v>
      </c>
      <c r="EK69" t="s">
        <v>159</v>
      </c>
      <c r="EL69" t="s">
        <v>159</v>
      </c>
      <c r="EM69" t="s">
        <v>159</v>
      </c>
      <c r="EN69" t="s">
        <v>159</v>
      </c>
      <c r="EO69" t="s">
        <v>159</v>
      </c>
      <c r="EP69" t="s">
        <v>31</v>
      </c>
      <c r="EQ69" t="s">
        <v>159</v>
      </c>
      <c r="ER69" t="s">
        <v>159</v>
      </c>
      <c r="ES69" t="s">
        <v>159</v>
      </c>
      <c r="ET69" t="s">
        <v>159</v>
      </c>
      <c r="EU69" t="s">
        <v>159</v>
      </c>
    </row>
    <row r="70" spans="2:151" hidden="1" x14ac:dyDescent="0.25">
      <c r="B70" t="str">
        <f>IF(Q70="ja",XPlan_raw[[#This Row],[EKA_kode2]],"")</f>
        <v>T640009402</v>
      </c>
      <c r="C70" t="str">
        <f>XPlan_raw[[#This Row],[eka_langtnavn]]</f>
        <v>Research in Software Engineering</v>
      </c>
      <c r="D70" t="str">
        <f>IF(XPlan_raw[[#This Row],[Interne-kode]]&lt;&gt;"(tom)",XPlan_raw[[#This Row],[Interne-kode]],"")</f>
        <v>SM2S-RSE</v>
      </c>
      <c r="E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70" t="str">
        <f>IF(XPlan_raw[[#This Row],[Campus]]&lt;&gt;"(tom)",XPlan_raw[[#This Row],[Campus]],"")</f>
        <v>Sønderborg</v>
      </c>
      <c r="H70" t="str">
        <f>IF(OR(XPlan_raw[[#This Row],[Prøveform]]="(tom)",XPlan_raw[[#This Row],[Prøveform]]=""),"",XPlan_raw[[#This Row],[Prøveform]])</f>
        <v>Hand-In</v>
      </c>
      <c r="I70" t="str">
        <f>IF(XPlan_raw[[#This Row],[Eksaminator_samlet]]&lt;&gt;"",XPlan_raw[[#This Row],[Eksaminator_samlet]],"")</f>
        <v>Lars Ramkilde Knudsen</v>
      </c>
      <c r="J70" t="str">
        <f>IF(OR(XPlan_raw[[#This Row],[Censur]]="(tom)",XPlan_raw[[#This Row],[Censur]]=""),"",XPlan_raw[[#This Row],[Censur]])</f>
        <v>Second examiner: External</v>
      </c>
      <c r="K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70" s="4" t="str">
        <f>IF(XPlan_raw[[#This Row],[Udbudstpe]]="3.prøveforsøg",XPlan_raw[[#This Row],[Udbudstpe]],"")</f>
        <v/>
      </c>
      <c r="M70" s="4" t="str">
        <f>IF(XPlan_raw[[#This Row],[Prøveform]]="Skriftlig prøve",XPlan_raw[[#This Row],[DATO: Start eksamen]]+21,"")</f>
        <v/>
      </c>
      <c r="N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,,,,,,,,,,,,,,,,,,,,,,,,,,,,,,,,,,,,(tom),(tom),(tom),(tom),(tom),(tom),(tom),(tom),(tom),(tom),MSc in Software Engineering - Sdb.,(tom),(tom),(tom),(tom)</v>
      </c>
      <c r="Q70" s="28" t="s">
        <v>517</v>
      </c>
      <c r="R70" s="5" t="s">
        <v>265</v>
      </c>
      <c r="S70" s="5" t="s">
        <v>266</v>
      </c>
      <c r="T70" t="s">
        <v>267</v>
      </c>
      <c r="U70" s="5" t="s">
        <v>158</v>
      </c>
      <c r="V70" t="s">
        <v>159</v>
      </c>
      <c r="W70" s="4">
        <v>45810</v>
      </c>
      <c r="Y70" s="4" t="s">
        <v>633</v>
      </c>
      <c r="Z70" s="5" t="s">
        <v>268</v>
      </c>
      <c r="AA70" t="s">
        <v>639</v>
      </c>
      <c r="AB70" s="5" t="s">
        <v>189</v>
      </c>
      <c r="AC70" s="4">
        <v>45880</v>
      </c>
      <c r="AD70" s="46"/>
      <c r="AF70" t="s">
        <v>22</v>
      </c>
      <c r="AG70" s="48"/>
      <c r="AH70" s="28"/>
      <c r="AI70" s="48"/>
      <c r="AJ70" s="28"/>
      <c r="AK70" s="48"/>
      <c r="AL70" s="28"/>
      <c r="AM70" s="4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t="s">
        <v>159</v>
      </c>
      <c r="BR70" t="s">
        <v>159</v>
      </c>
      <c r="BS70" t="s">
        <v>159</v>
      </c>
      <c r="BT70" t="s">
        <v>159</v>
      </c>
      <c r="BU70" t="s">
        <v>159</v>
      </c>
      <c r="BV70" t="s">
        <v>159</v>
      </c>
      <c r="BW70" t="s">
        <v>159</v>
      </c>
      <c r="BX70" t="s">
        <v>159</v>
      </c>
      <c r="BY70" t="s">
        <v>159</v>
      </c>
      <c r="BZ70" t="s">
        <v>159</v>
      </c>
      <c r="CA70" t="s">
        <v>32</v>
      </c>
      <c r="CB70" t="s">
        <v>159</v>
      </c>
      <c r="CC70" t="s">
        <v>159</v>
      </c>
      <c r="CD70" t="s">
        <v>159</v>
      </c>
      <c r="CE70" t="s">
        <v>159</v>
      </c>
      <c r="CH70" s="29" t="s">
        <v>274</v>
      </c>
      <c r="CI70" s="29" t="s">
        <v>256</v>
      </c>
      <c r="CJ70" s="36" t="s">
        <v>159</v>
      </c>
      <c r="CK70" s="29" t="s">
        <v>159</v>
      </c>
      <c r="CL70" s="36" t="s">
        <v>159</v>
      </c>
      <c r="CM70" s="40">
        <v>45810</v>
      </c>
      <c r="CN70" s="41"/>
      <c r="CO70" s="41" t="s">
        <v>159</v>
      </c>
      <c r="CP70" s="29"/>
      <c r="CQ70" s="36" t="s">
        <v>639</v>
      </c>
      <c r="CR70" s="29"/>
      <c r="CS70" s="41" t="s">
        <v>159</v>
      </c>
      <c r="CT70" s="40"/>
      <c r="CU70" s="36"/>
      <c r="CV70" t="s">
        <v>22</v>
      </c>
      <c r="CW70" s="31"/>
      <c r="CX70" s="33"/>
      <c r="CY70" s="31"/>
      <c r="CZ70" s="33"/>
      <c r="DA70" s="31"/>
      <c r="DB70" s="33"/>
      <c r="DC70" s="31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6" t="s">
        <v>159</v>
      </c>
      <c r="EH70" s="36" t="s">
        <v>23</v>
      </c>
      <c r="EI70" s="36" t="s">
        <v>159</v>
      </c>
      <c r="EJ70" s="36" t="s">
        <v>159</v>
      </c>
      <c r="EK70" s="36" t="s">
        <v>159</v>
      </c>
      <c r="EL70" s="36" t="s">
        <v>159</v>
      </c>
      <c r="EM70" s="36" t="s">
        <v>159</v>
      </c>
      <c r="EN70" s="36" t="s">
        <v>159</v>
      </c>
      <c r="EO70" s="36" t="s">
        <v>159</v>
      </c>
      <c r="EP70" s="36" t="s">
        <v>159</v>
      </c>
      <c r="EQ70" s="36" t="s">
        <v>159</v>
      </c>
      <c r="ER70" s="36" t="s">
        <v>159</v>
      </c>
      <c r="ES70" s="36" t="s">
        <v>159</v>
      </c>
      <c r="ET70" s="36" t="s">
        <v>159</v>
      </c>
      <c r="EU70" s="36" t="s">
        <v>159</v>
      </c>
    </row>
    <row r="71" spans="2:151" hidden="1" x14ac:dyDescent="0.25">
      <c r="B71" t="str">
        <f>IF(Q71="ja",XPlan_raw[[#This Row],[EKA_kode2]],"")</f>
        <v>T380039402</v>
      </c>
      <c r="C71" t="str">
        <f>XPlan_raw[[#This Row],[eka_langtnavn]]</f>
        <v>Research Work (RPM) exchange</v>
      </c>
      <c r="D71" t="str">
        <f>IF(XPlan_raw[[#This Row],[Interne-kode]]&lt;&gt;"(tom)",XPlan_raw[[#This Row],[Interne-kode]],"")</f>
        <v>EE-XRPM20</v>
      </c>
      <c r="E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71" t="str">
        <f>IF(XPlan_raw[[#This Row],[Campus]]&lt;&gt;"(tom)",XPlan_raw[[#This Row],[Campus]],"")</f>
        <v>Sønderborg</v>
      </c>
      <c r="H71" t="str">
        <f>IF(OR(XPlan_raw[[#This Row],[Prøveform]]="(tom)",XPlan_raw[[#This Row],[Prøveform]]=""),"",XPlan_raw[[#This Row],[Prøveform]])</f>
        <v>Portfolio</v>
      </c>
      <c r="I71" t="str">
        <f>IF(XPlan_raw[[#This Row],[Eksaminator_samlet]]&lt;&gt;"",XPlan_raw[[#This Row],[Eksaminator_samlet]],"")</f>
        <v xml:space="preserve">Navid Bayati </v>
      </c>
      <c r="J71" t="str">
        <f>IF(OR(XPlan_raw[[#This Row],[Censur]]="(tom)",XPlan_raw[[#This Row],[Censur]]=""),"",XPlan_raw[[#This Row],[Censur]])</f>
        <v>Second examiner: Internal</v>
      </c>
      <c r="K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71" s="4" t="str">
        <f>IF(XPlan_raw[[#This Row],[Udbudstpe]]="3.prøveforsøg",XPlan_raw[[#This Row],[Udbudstpe]],"")</f>
        <v/>
      </c>
      <c r="M71" s="4" t="str">
        <f>IF(XPlan_raw[[#This Row],[Prøveform]]="Skriftlig prøve",XPlan_raw[[#This Row],[DATO: Start eksamen]]+21,"")</f>
        <v/>
      </c>
      <c r="N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,,,,,,,,,,,,,,,,,,,,,,,,,,,,,,,,,,,,(tom),(tom),(tom),(tom),(tom),(tom),(tom),(tom),(tom),(tom),(tom),(tom),(tom),(tom),Exchange students - Sønderborg</v>
      </c>
      <c r="Q71" s="28" t="s">
        <v>517</v>
      </c>
      <c r="R71" t="s">
        <v>212</v>
      </c>
      <c r="S71" t="s">
        <v>213</v>
      </c>
      <c r="T71" t="s">
        <v>214</v>
      </c>
      <c r="U71" t="s">
        <v>159</v>
      </c>
      <c r="V71" t="s">
        <v>159</v>
      </c>
      <c r="W71" s="4">
        <v>45810</v>
      </c>
      <c r="Y71" s="4" t="s">
        <v>159</v>
      </c>
      <c r="Z71" t="s">
        <v>215</v>
      </c>
      <c r="AA71" t="s">
        <v>216</v>
      </c>
      <c r="AB71" t="s">
        <v>162</v>
      </c>
      <c r="AC71" s="4">
        <v>45880</v>
      </c>
      <c r="AF71" t="s">
        <v>22</v>
      </c>
      <c r="AG71" s="48"/>
      <c r="AH71" s="28"/>
      <c r="AI71" s="48"/>
      <c r="AJ71" s="28"/>
      <c r="AK71" s="48"/>
      <c r="AL71" s="28"/>
      <c r="AM71" s="4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t="s">
        <v>159</v>
      </c>
      <c r="BR71" t="s">
        <v>159</v>
      </c>
      <c r="BS71" t="s">
        <v>159</v>
      </c>
      <c r="BT71" t="s">
        <v>159</v>
      </c>
      <c r="BU71" t="s">
        <v>159</v>
      </c>
      <c r="BV71" t="s">
        <v>159</v>
      </c>
      <c r="BW71" t="s">
        <v>159</v>
      </c>
      <c r="BX71" t="s">
        <v>159</v>
      </c>
      <c r="BY71" t="s">
        <v>159</v>
      </c>
      <c r="BZ71" t="s">
        <v>159</v>
      </c>
      <c r="CA71" t="s">
        <v>159</v>
      </c>
      <c r="CB71" t="s">
        <v>159</v>
      </c>
      <c r="CC71" t="s">
        <v>159</v>
      </c>
      <c r="CD71" t="s">
        <v>159</v>
      </c>
      <c r="CE71" t="s">
        <v>82</v>
      </c>
      <c r="CH71" s="29" t="s">
        <v>255</v>
      </c>
      <c r="CI71" s="29" t="s">
        <v>256</v>
      </c>
      <c r="CJ71" s="36" t="s">
        <v>159</v>
      </c>
      <c r="CK71" s="29" t="s">
        <v>205</v>
      </c>
      <c r="CL71" s="36" t="s">
        <v>159</v>
      </c>
      <c r="CM71" s="40">
        <v>45810</v>
      </c>
      <c r="CN71" s="41"/>
      <c r="CO71" s="41" t="s">
        <v>159</v>
      </c>
      <c r="CP71" s="29" t="s">
        <v>638</v>
      </c>
      <c r="CQ71" s="36" t="s">
        <v>639</v>
      </c>
      <c r="CR71" s="29" t="s">
        <v>162</v>
      </c>
      <c r="CS71" s="41">
        <v>45880</v>
      </c>
      <c r="CT71" s="40"/>
      <c r="CU71" s="36"/>
      <c r="CV71" t="s">
        <v>22</v>
      </c>
      <c r="CW71" s="31"/>
      <c r="CX71" s="33"/>
      <c r="CY71" s="31"/>
      <c r="CZ71" s="33"/>
      <c r="DA71" s="31"/>
      <c r="DB71" s="33"/>
      <c r="DC71" s="31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6" t="s">
        <v>159</v>
      </c>
      <c r="EH71" s="36" t="s">
        <v>159</v>
      </c>
      <c r="EI71" s="36" t="s">
        <v>159</v>
      </c>
      <c r="EJ71" s="36" t="s">
        <v>159</v>
      </c>
      <c r="EK71" s="36" t="s">
        <v>159</v>
      </c>
      <c r="EL71" s="36" t="s">
        <v>159</v>
      </c>
      <c r="EM71" s="36" t="s">
        <v>159</v>
      </c>
      <c r="EN71" s="36" t="s">
        <v>159</v>
      </c>
      <c r="EO71" s="36" t="s">
        <v>159</v>
      </c>
      <c r="EP71" s="36" t="s">
        <v>159</v>
      </c>
      <c r="EQ71" s="36" t="s">
        <v>159</v>
      </c>
      <c r="ER71" s="36" t="s">
        <v>33</v>
      </c>
      <c r="ES71" s="36" t="s">
        <v>159</v>
      </c>
      <c r="ET71" s="36" t="s">
        <v>159</v>
      </c>
      <c r="EU71" s="36" t="s">
        <v>159</v>
      </c>
    </row>
    <row r="72" spans="2:151" hidden="1" x14ac:dyDescent="0.25">
      <c r="B72" t="str">
        <f>IF(Q72="ja",XPlan_raw[[#This Row],[EKA_kode2]],"")</f>
        <v>T380039402</v>
      </c>
      <c r="C72" t="str">
        <f>XPlan_raw[[#This Row],[eka_langtnavn]]</f>
        <v>Research Work (RPM) exchange</v>
      </c>
      <c r="D72" t="str">
        <f>IF(XPlan_raw[[#This Row],[Interne-kode]]&lt;&gt;"(tom)",XPlan_raw[[#This Row],[Interne-kode]],"")</f>
        <v>EE-XRPM20</v>
      </c>
      <c r="E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72" t="str">
        <f>IF(XPlan_raw[[#This Row],[Campus]]&lt;&gt;"(tom)",XPlan_raw[[#This Row],[Campus]],"")</f>
        <v>Sønderborg</v>
      </c>
      <c r="H72" t="str">
        <f>IF(OR(XPlan_raw[[#This Row],[Prøveform]]="(tom)",XPlan_raw[[#This Row],[Prøveform]]=""),"",XPlan_raw[[#This Row],[Prøveform]])</f>
        <v>Hand-In</v>
      </c>
      <c r="I72" t="str">
        <f>IF(XPlan_raw[[#This Row],[Eksaminator_samlet]]&lt;&gt;"",XPlan_raw[[#This Row],[Eksaminator_samlet]],"")</f>
        <v xml:space="preserve">Navid Bayati </v>
      </c>
      <c r="J72" t="str">
        <f>IF(OR(XPlan_raw[[#This Row],[Censur]]="(tom)",XPlan_raw[[#This Row],[Censur]]=""),"",XPlan_raw[[#This Row],[Censur]])</f>
        <v>Second examiner: Internal</v>
      </c>
      <c r="K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2" s="4" t="str">
        <f>IF(XPlan_raw[[#This Row],[Udbudstpe]]="3.prøveforsøg",XPlan_raw[[#This Row],[Udbudstpe]],"")</f>
        <v/>
      </c>
      <c r="M72" s="4" t="str">
        <f>IF(XPlan_raw[[#This Row],[Prøveform]]="Skriftlig prøve",XPlan_raw[[#This Row],[DATO: Start eksamen]]+21,"")</f>
        <v/>
      </c>
      <c r="N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,,,,,,,,,,,,,,,,,,,,,,,,,,,,,,,,,,,,(tom),(tom),(tom),(tom),(tom),(tom),(tom),(tom),(tom),(tom),(tom),(tom),(tom),(tom),Exchange students - Sønderborg</v>
      </c>
      <c r="Q72" s="28" t="s">
        <v>517</v>
      </c>
      <c r="R72" t="s">
        <v>212</v>
      </c>
      <c r="S72" t="s">
        <v>213</v>
      </c>
      <c r="T72" t="s">
        <v>214</v>
      </c>
      <c r="U72" t="s">
        <v>159</v>
      </c>
      <c r="V72" t="s">
        <v>159</v>
      </c>
      <c r="W72" s="4">
        <v>45810</v>
      </c>
      <c r="Y72" s="4" t="s">
        <v>159</v>
      </c>
      <c r="Z72" t="s">
        <v>215</v>
      </c>
      <c r="AA72" t="s">
        <v>639</v>
      </c>
      <c r="AB72" t="s">
        <v>162</v>
      </c>
      <c r="AC72" s="4" t="s">
        <v>159</v>
      </c>
      <c r="AF72" t="s">
        <v>22</v>
      </c>
      <c r="AG72" s="48"/>
      <c r="AH72" s="28"/>
      <c r="AI72" s="48"/>
      <c r="AJ72" s="28"/>
      <c r="AK72" s="48"/>
      <c r="AL72" s="28"/>
      <c r="AM72" s="4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t="s">
        <v>159</v>
      </c>
      <c r="BR72" t="s">
        <v>159</v>
      </c>
      <c r="BS72" t="s">
        <v>159</v>
      </c>
      <c r="BT72" t="s">
        <v>159</v>
      </c>
      <c r="BU72" t="s">
        <v>159</v>
      </c>
      <c r="BV72" t="s">
        <v>159</v>
      </c>
      <c r="BW72" t="s">
        <v>159</v>
      </c>
      <c r="BX72" t="s">
        <v>159</v>
      </c>
      <c r="BY72" t="s">
        <v>159</v>
      </c>
      <c r="BZ72" t="s">
        <v>159</v>
      </c>
      <c r="CA72" t="s">
        <v>159</v>
      </c>
      <c r="CB72" t="s">
        <v>159</v>
      </c>
      <c r="CC72" t="s">
        <v>159</v>
      </c>
      <c r="CD72" t="s">
        <v>159</v>
      </c>
      <c r="CE72" t="s">
        <v>82</v>
      </c>
      <c r="CH72" t="s">
        <v>318</v>
      </c>
      <c r="CI72" t="s">
        <v>319</v>
      </c>
      <c r="CJ72" t="s">
        <v>159</v>
      </c>
      <c r="CK72" t="s">
        <v>205</v>
      </c>
      <c r="CL72" t="s">
        <v>159</v>
      </c>
      <c r="CM72" s="4">
        <v>45811</v>
      </c>
      <c r="CN72" s="4"/>
      <c r="CO72" s="4" t="s">
        <v>634</v>
      </c>
      <c r="CP72" t="s">
        <v>320</v>
      </c>
      <c r="CQ72" t="s">
        <v>639</v>
      </c>
      <c r="CR72" t="s">
        <v>169</v>
      </c>
      <c r="CS72" s="4" t="s">
        <v>159</v>
      </c>
      <c r="CT72" s="4"/>
      <c r="CV72" t="s">
        <v>22</v>
      </c>
      <c r="CW72" s="31"/>
      <c r="CX72" s="33"/>
      <c r="CY72" s="31"/>
      <c r="CZ72" s="33"/>
      <c r="DA72" s="31"/>
      <c r="DB72" s="33"/>
      <c r="DC72" s="31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t="s">
        <v>159</v>
      </c>
      <c r="EH72" t="s">
        <v>159</v>
      </c>
      <c r="EI72" t="s">
        <v>159</v>
      </c>
      <c r="EJ72" t="s">
        <v>159</v>
      </c>
      <c r="EK72" t="s">
        <v>26</v>
      </c>
      <c r="EL72" t="s">
        <v>159</v>
      </c>
      <c r="EM72" t="s">
        <v>159</v>
      </c>
      <c r="EN72" t="s">
        <v>159</v>
      </c>
      <c r="EO72" t="s">
        <v>159</v>
      </c>
      <c r="EP72" t="s">
        <v>159</v>
      </c>
      <c r="EQ72" t="s">
        <v>159</v>
      </c>
      <c r="ER72" t="s">
        <v>159</v>
      </c>
      <c r="ES72" t="s">
        <v>159</v>
      </c>
      <c r="ET72" t="s">
        <v>159</v>
      </c>
      <c r="EU72" t="s">
        <v>159</v>
      </c>
    </row>
    <row r="73" spans="2:151" hidden="1" x14ac:dyDescent="0.25">
      <c r="B73" t="str">
        <f>IF(Q73="ja",XPlan_raw[[#This Row],[EKA_kode2]],"")</f>
        <v>T630005402</v>
      </c>
      <c r="C73" t="str">
        <f>XPlan_raw[[#This Row],[eka_langtnavn]]</f>
        <v>Semesterproject: Development of Software Systems</v>
      </c>
      <c r="D73" t="str">
        <f>IF(XPlan_raw[[#This Row],[Interne-kode]]&lt;&gt;"(tom)",XPlan_raw[[#This Row],[Interne-kode]],"")</f>
        <v>SE2-PRO</v>
      </c>
      <c r="E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73" t="str">
        <f>IF(XPlan_raw[[#This Row],[Campus]]&lt;&gt;"(tom)",XPlan_raw[[#This Row],[Campus]],"")</f>
        <v>Sønderborg</v>
      </c>
      <c r="H73" t="str">
        <f>IF(OR(XPlan_raw[[#This Row],[Prøveform]]="(tom)",XPlan_raw[[#This Row],[Prøveform]]=""),"",XPlan_raw[[#This Row],[Prøveform]])</f>
        <v>Hand-In</v>
      </c>
      <c r="I73" t="str">
        <f>IF(XPlan_raw[[#This Row],[Eksaminator_samlet]]&lt;&gt;"",XPlan_raw[[#This Row],[Eksaminator_samlet]],"")</f>
        <v>Gaurav Choudhary, Gourinath Banda</v>
      </c>
      <c r="J73" t="str">
        <f>IF(OR(XPlan_raw[[#This Row],[Censur]]="(tom)",XPlan_raw[[#This Row],[Censur]]=""),"",XPlan_raw[[#This Row],[Censur]])</f>
        <v>Second examiner: None</v>
      </c>
      <c r="K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73" s="4" t="str">
        <f>IF(XPlan_raw[[#This Row],[Udbudstpe]]="3.prøveforsøg",XPlan_raw[[#This Row],[Udbudstpe]],"")</f>
        <v/>
      </c>
      <c r="M73" s="4" t="str">
        <f>IF(XPlan_raw[[#This Row],[Prøveform]]="Skriftlig prøve",XPlan_raw[[#This Row],[DATO: Start eksamen]]+21,"")</f>
        <v/>
      </c>
      <c r="N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73" s="28" t="s">
        <v>517</v>
      </c>
      <c r="R73" s="5" t="s">
        <v>500</v>
      </c>
      <c r="S73" s="5" t="s">
        <v>195</v>
      </c>
      <c r="T73" t="s">
        <v>501</v>
      </c>
      <c r="U73" s="5" t="s">
        <v>158</v>
      </c>
      <c r="V73" t="s">
        <v>159</v>
      </c>
      <c r="W73" s="46">
        <v>45810</v>
      </c>
      <c r="Y73" s="4" t="s">
        <v>633</v>
      </c>
      <c r="Z73" s="48" t="s">
        <v>659</v>
      </c>
      <c r="AA73" t="s">
        <v>639</v>
      </c>
      <c r="AB73" t="s">
        <v>169</v>
      </c>
      <c r="AC73" s="4">
        <v>45880</v>
      </c>
      <c r="AD73" s="46"/>
      <c r="AF73" t="s">
        <v>22</v>
      </c>
      <c r="AG73" s="48"/>
      <c r="AH73" s="28"/>
      <c r="AI73" s="48"/>
      <c r="AJ73" s="28"/>
      <c r="AK73" s="48"/>
      <c r="AL73" s="28"/>
      <c r="AM73" s="4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t="s">
        <v>159</v>
      </c>
      <c r="BR73" t="s">
        <v>159</v>
      </c>
      <c r="BS73" t="s">
        <v>159</v>
      </c>
      <c r="BT73" t="s">
        <v>159</v>
      </c>
      <c r="BU73" t="s">
        <v>159</v>
      </c>
      <c r="BV73" t="s">
        <v>27</v>
      </c>
      <c r="BW73" t="s">
        <v>159</v>
      </c>
      <c r="BX73" t="s">
        <v>159</v>
      </c>
      <c r="BY73" t="s">
        <v>159</v>
      </c>
      <c r="BZ73" t="s">
        <v>159</v>
      </c>
      <c r="CA73" t="s">
        <v>159</v>
      </c>
      <c r="CB73" t="s">
        <v>159</v>
      </c>
      <c r="CC73" t="s">
        <v>159</v>
      </c>
      <c r="CD73" t="s">
        <v>159</v>
      </c>
      <c r="CE73" t="s">
        <v>159</v>
      </c>
      <c r="CH73" t="s">
        <v>325</v>
      </c>
      <c r="CI73" t="s">
        <v>326</v>
      </c>
      <c r="CJ73" t="s">
        <v>159</v>
      </c>
      <c r="CK73" t="s">
        <v>205</v>
      </c>
      <c r="CL73" t="s">
        <v>159</v>
      </c>
      <c r="CM73" s="4">
        <v>45811</v>
      </c>
      <c r="CN73" s="4"/>
      <c r="CO73" s="4" t="s">
        <v>634</v>
      </c>
      <c r="CP73" t="s">
        <v>327</v>
      </c>
      <c r="CQ73" t="s">
        <v>257</v>
      </c>
      <c r="CR73" t="s">
        <v>169</v>
      </c>
      <c r="CS73" s="4">
        <v>45898</v>
      </c>
      <c r="CT73" s="4"/>
      <c r="CV73" t="s">
        <v>22</v>
      </c>
      <c r="CW73" s="31"/>
      <c r="CX73" s="33"/>
      <c r="CY73" s="31"/>
      <c r="CZ73" s="33"/>
      <c r="DA73" s="31"/>
      <c r="DB73" s="33"/>
      <c r="DC73" s="31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t="s">
        <v>159</v>
      </c>
      <c r="EH73" t="s">
        <v>159</v>
      </c>
      <c r="EI73" t="s">
        <v>159</v>
      </c>
      <c r="EJ73" t="s">
        <v>159</v>
      </c>
      <c r="EK73" t="s">
        <v>26</v>
      </c>
      <c r="EL73" t="s">
        <v>159</v>
      </c>
      <c r="EM73" t="s">
        <v>159</v>
      </c>
      <c r="EN73" t="s">
        <v>159</v>
      </c>
      <c r="EO73" t="s">
        <v>159</v>
      </c>
      <c r="EP73" t="s">
        <v>159</v>
      </c>
      <c r="EQ73" t="s">
        <v>159</v>
      </c>
      <c r="ER73" t="s">
        <v>159</v>
      </c>
      <c r="ES73" t="s">
        <v>159</v>
      </c>
      <c r="ET73" t="s">
        <v>159</v>
      </c>
      <c r="EU73" t="s">
        <v>159</v>
      </c>
    </row>
    <row r="74" spans="2:151" hidden="1" x14ac:dyDescent="0.25">
      <c r="B74" t="str">
        <f>IF(Q74="ja",XPlan_raw[[#This Row],[EKA_kode2]],"")</f>
        <v>T630012402</v>
      </c>
      <c r="C74" t="str">
        <f>XPlan_raw[[#This Row],[eka_langtnavn]]</f>
        <v>Semesterproject: Intelligent Software Systems</v>
      </c>
      <c r="D74" t="str">
        <f>IF(XPlan_raw[[#This Row],[Interne-kode]]&lt;&gt;"(tom)",XPlan_raw[[#This Row],[Interne-kode]],"")</f>
        <v>SE4-PRO</v>
      </c>
      <c r="E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74" t="str">
        <f>IF(XPlan_raw[[#This Row],[Campus]]&lt;&gt;"(tom)",XPlan_raw[[#This Row],[Campus]],"")</f>
        <v>Sønderborg</v>
      </c>
      <c r="H74" t="str">
        <f>IF(OR(XPlan_raw[[#This Row],[Prøveform]]="(tom)",XPlan_raw[[#This Row],[Prøveform]]=""),"",XPlan_raw[[#This Row],[Prøveform]])</f>
        <v>Hand-In</v>
      </c>
      <c r="I74" t="str">
        <f>IF(XPlan_raw[[#This Row],[Eksaminator_samlet]]&lt;&gt;"",XPlan_raw[[#This Row],[Eksaminator_samlet]],"")</f>
        <v>Jukka Ruohnen, Tommy Bjerre Nielsen, Devender Kumar</v>
      </c>
      <c r="J74" t="str">
        <f>IF(OR(XPlan_raw[[#This Row],[Censur]]="(tom)",XPlan_raw[[#This Row],[Censur]]=""),"",XPlan_raw[[#This Row],[Censur]])</f>
        <v>Second examiner: External</v>
      </c>
      <c r="K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74" s="4" t="str">
        <f>IF(XPlan_raw[[#This Row],[Udbudstpe]]="3.prøveforsøg",XPlan_raw[[#This Row],[Udbudstpe]],"")</f>
        <v/>
      </c>
      <c r="M74" s="4" t="str">
        <f>IF(XPlan_raw[[#This Row],[Prøveform]]="Skriftlig prøve",XPlan_raw[[#This Row],[DATO: Start eksamen]]+21,"")</f>
        <v/>
      </c>
      <c r="N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74" s="28" t="s">
        <v>517</v>
      </c>
      <c r="R74" s="5" t="s">
        <v>293</v>
      </c>
      <c r="S74" s="5" t="s">
        <v>294</v>
      </c>
      <c r="T74" t="s">
        <v>295</v>
      </c>
      <c r="U74" s="5" t="s">
        <v>205</v>
      </c>
      <c r="V74" t="s">
        <v>159</v>
      </c>
      <c r="W74" s="46">
        <v>45810</v>
      </c>
      <c r="Y74" s="4" t="s">
        <v>633</v>
      </c>
      <c r="Z74" s="5" t="s">
        <v>658</v>
      </c>
      <c r="AA74" t="s">
        <v>639</v>
      </c>
      <c r="AB74" s="5" t="s">
        <v>189</v>
      </c>
      <c r="AC74" s="4">
        <v>45880</v>
      </c>
      <c r="AD74" s="46"/>
      <c r="AE74" t="s">
        <v>163</v>
      </c>
      <c r="AF74" t="s">
        <v>22</v>
      </c>
      <c r="AG74" s="48"/>
      <c r="AH74" s="28"/>
      <c r="AI74" s="48"/>
      <c r="AJ74" s="28"/>
      <c r="AK74" s="48"/>
      <c r="AL74" s="28"/>
      <c r="AM74" s="4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t="s">
        <v>159</v>
      </c>
      <c r="BR74" t="s">
        <v>159</v>
      </c>
      <c r="BS74" t="s">
        <v>159</v>
      </c>
      <c r="BT74" t="s">
        <v>159</v>
      </c>
      <c r="BU74" t="s">
        <v>159</v>
      </c>
      <c r="BV74" t="s">
        <v>27</v>
      </c>
      <c r="BW74" t="s">
        <v>159</v>
      </c>
      <c r="BX74" t="s">
        <v>159</v>
      </c>
      <c r="BY74" t="s">
        <v>159</v>
      </c>
      <c r="BZ74" t="s">
        <v>159</v>
      </c>
      <c r="CA74" t="s">
        <v>159</v>
      </c>
      <c r="CB74" t="s">
        <v>159</v>
      </c>
      <c r="CC74" t="s">
        <v>159</v>
      </c>
      <c r="CD74" t="s">
        <v>159</v>
      </c>
      <c r="CE74" t="s">
        <v>159</v>
      </c>
      <c r="CH74" t="s">
        <v>311</v>
      </c>
      <c r="CI74" t="s">
        <v>312</v>
      </c>
      <c r="CJ74" t="s">
        <v>313</v>
      </c>
      <c r="CK74" t="s">
        <v>158</v>
      </c>
      <c r="CL74" t="s">
        <v>159</v>
      </c>
      <c r="CM74" s="4">
        <v>45811</v>
      </c>
      <c r="CN74" s="4">
        <v>45820</v>
      </c>
      <c r="CO74" s="4" t="s">
        <v>634</v>
      </c>
      <c r="CP74" t="s">
        <v>289</v>
      </c>
      <c r="CQ74" t="s">
        <v>188</v>
      </c>
      <c r="CR74" t="s">
        <v>189</v>
      </c>
      <c r="CS74" s="4">
        <v>45881</v>
      </c>
      <c r="CT74" s="4"/>
      <c r="CU74" t="s">
        <v>163</v>
      </c>
      <c r="CV74" t="s">
        <v>22</v>
      </c>
      <c r="CW74" s="31"/>
      <c r="CX74" s="33"/>
      <c r="CY74" s="31"/>
      <c r="CZ74" s="33"/>
      <c r="DA74" s="31"/>
      <c r="DB74" s="33"/>
      <c r="DC74" s="31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t="s">
        <v>159</v>
      </c>
      <c r="EH74" t="s">
        <v>23</v>
      </c>
      <c r="EI74" t="s">
        <v>24</v>
      </c>
      <c r="EJ74" t="s">
        <v>159</v>
      </c>
      <c r="EK74" t="s">
        <v>26</v>
      </c>
      <c r="EL74" t="s">
        <v>159</v>
      </c>
      <c r="EM74" t="s">
        <v>28</v>
      </c>
      <c r="EN74" t="s">
        <v>29</v>
      </c>
      <c r="EO74" t="s">
        <v>159</v>
      </c>
      <c r="EP74" t="s">
        <v>159</v>
      </c>
      <c r="EQ74" t="s">
        <v>159</v>
      </c>
      <c r="ER74" t="s">
        <v>159</v>
      </c>
      <c r="ES74" t="s">
        <v>159</v>
      </c>
      <c r="ET74" t="s">
        <v>159</v>
      </c>
      <c r="EU74" t="s">
        <v>82</v>
      </c>
    </row>
    <row r="75" spans="2:151" hidden="1" x14ac:dyDescent="0.25">
      <c r="B75" t="str">
        <f>IF(Q75="ja",XPlan_raw[[#This Row],[EKA_kode2]],"")</f>
        <v>T330008402</v>
      </c>
      <c r="C75" t="str">
        <f>XPlan_raw[[#This Row],[eka_langtnavn]]</f>
        <v>Wind Turbine Technology</v>
      </c>
      <c r="D75" t="str">
        <f>IF(XPlan_raw[[#This Row],[Interne-kode]]&lt;&gt;"(tom)",XPlan_raw[[#This Row],[Interne-kode]],"")</f>
        <v>ME-WTT</v>
      </c>
      <c r="E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75" t="str">
        <f>IF(XPlan_raw[[#This Row],[Campus]]&lt;&gt;"(tom)",XPlan_raw[[#This Row],[Campus]],"")</f>
        <v>Sønderborg</v>
      </c>
      <c r="H75" t="str">
        <f>IF(OR(XPlan_raw[[#This Row],[Prøveform]]="(tom)",XPlan_raw[[#This Row],[Prøveform]]=""),"",XPlan_raw[[#This Row],[Prøveform]])</f>
        <v>Hand-In</v>
      </c>
      <c r="I75" t="str">
        <f>IF(XPlan_raw[[#This Row],[Eksaminator_samlet]]&lt;&gt;"",XPlan_raw[[#This Row],[Eksaminator_samlet]],"")</f>
        <v>Morten Hartvig Hansen</v>
      </c>
      <c r="J75" t="str">
        <f>IF(OR(XPlan_raw[[#This Row],[Censur]]="(tom)",XPlan_raw[[#This Row],[Censur]]=""),"",XPlan_raw[[#This Row],[Censur]])</f>
        <v>Second examiner: External</v>
      </c>
      <c r="K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75" s="4" t="str">
        <f>IF(XPlan_raw[[#This Row],[Udbudstpe]]="3.prøveforsøg",XPlan_raw[[#This Row],[Udbudstpe]],"")</f>
        <v/>
      </c>
      <c r="M75" s="4" t="str">
        <f>IF(XPlan_raw[[#This Row],[Prøveform]]="Skriftlig prøve",XPlan_raw[[#This Row],[DATO: Start eksamen]]+21,"")</f>
        <v/>
      </c>
      <c r="N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,,,,,,,,,,,,,,,,,,,,,,,,,,,,,,,,,,,,(tom),(tom),(tom),(tom),(tom),(tom),(tom),(tom),(tom),(tom),(tom),(tom),MSc in Mechanical Engineering - Sdb.,(tom),(tom)</v>
      </c>
      <c r="Q75" s="28" t="s">
        <v>517</v>
      </c>
      <c r="R75" t="s">
        <v>251</v>
      </c>
      <c r="S75" t="s">
        <v>252</v>
      </c>
      <c r="T75" t="s">
        <v>253</v>
      </c>
      <c r="U75" t="s">
        <v>158</v>
      </c>
      <c r="V75" t="s">
        <v>159</v>
      </c>
      <c r="W75" s="4">
        <v>45810</v>
      </c>
      <c r="Y75" s="4" t="s">
        <v>636</v>
      </c>
      <c r="Z75" t="s">
        <v>254</v>
      </c>
      <c r="AA75" t="s">
        <v>639</v>
      </c>
      <c r="AB75" t="s">
        <v>189</v>
      </c>
      <c r="AC75" s="4">
        <v>45880</v>
      </c>
      <c r="AF75" t="s">
        <v>22</v>
      </c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t="s">
        <v>159</v>
      </c>
      <c r="BR75" t="s">
        <v>159</v>
      </c>
      <c r="BS75" t="s">
        <v>159</v>
      </c>
      <c r="BT75" t="s">
        <v>159</v>
      </c>
      <c r="BU75" t="s">
        <v>159</v>
      </c>
      <c r="BV75" t="s">
        <v>159</v>
      </c>
      <c r="BW75" t="s">
        <v>159</v>
      </c>
      <c r="BX75" t="s">
        <v>159</v>
      </c>
      <c r="BY75" t="s">
        <v>159</v>
      </c>
      <c r="BZ75" t="s">
        <v>159</v>
      </c>
      <c r="CA75" t="s">
        <v>159</v>
      </c>
      <c r="CB75" t="s">
        <v>159</v>
      </c>
      <c r="CC75" t="s">
        <v>34</v>
      </c>
      <c r="CD75" t="s">
        <v>159</v>
      </c>
      <c r="CE75" t="s">
        <v>159</v>
      </c>
      <c r="CH75" t="s">
        <v>307</v>
      </c>
      <c r="CI75" t="s">
        <v>308</v>
      </c>
      <c r="CJ75" t="s">
        <v>309</v>
      </c>
      <c r="CK75" t="s">
        <v>205</v>
      </c>
      <c r="CL75" t="s">
        <v>159</v>
      </c>
      <c r="CM75" s="4">
        <v>45811</v>
      </c>
      <c r="CN75" s="4"/>
      <c r="CO75" s="4" t="s">
        <v>633</v>
      </c>
      <c r="CP75" t="s">
        <v>310</v>
      </c>
      <c r="CQ75" t="s">
        <v>161</v>
      </c>
      <c r="CR75" t="s">
        <v>189</v>
      </c>
      <c r="CS75" s="4">
        <v>45887</v>
      </c>
      <c r="CT75" s="4"/>
      <c r="CV75" t="s">
        <v>22</v>
      </c>
      <c r="CW75" s="31"/>
      <c r="CX75" s="33"/>
      <c r="CY75" s="31"/>
      <c r="CZ75" s="33"/>
      <c r="DA75" s="31"/>
      <c r="DB75" s="33"/>
      <c r="DC75" s="31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t="s">
        <v>159</v>
      </c>
      <c r="EH75" t="s">
        <v>23</v>
      </c>
      <c r="EI75" t="s">
        <v>24</v>
      </c>
      <c r="EJ75" t="s">
        <v>159</v>
      </c>
      <c r="EK75" t="s">
        <v>159</v>
      </c>
      <c r="EL75" t="s">
        <v>159</v>
      </c>
      <c r="EM75" t="s">
        <v>28</v>
      </c>
      <c r="EN75" t="s">
        <v>29</v>
      </c>
      <c r="EO75" t="s">
        <v>159</v>
      </c>
      <c r="EP75" t="s">
        <v>159</v>
      </c>
      <c r="EQ75" t="s">
        <v>159</v>
      </c>
      <c r="ER75" t="s">
        <v>159</v>
      </c>
      <c r="ES75" t="s">
        <v>159</v>
      </c>
      <c r="ET75" t="s">
        <v>159</v>
      </c>
      <c r="EU75" t="s">
        <v>82</v>
      </c>
    </row>
    <row r="76" spans="2:151" hidden="1" x14ac:dyDescent="0.25">
      <c r="B76" t="str">
        <f>IF(Q76="ja",XPlan_raw[[#This Row],[EKA_kode2]],"")</f>
        <v>T350044402</v>
      </c>
      <c r="C76" t="str">
        <f>XPlan_raw[[#This Row],[eka_langtnavn]]</f>
        <v>Advanced Machine Learning</v>
      </c>
      <c r="D76" t="str">
        <f>IF(XPlan_raw[[#This Row],[Interne-kode]]&lt;&gt;"(tom)",XPlan_raw[[#This Row],[Interne-kode]],"")</f>
        <v>MC-AML</v>
      </c>
      <c r="E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76" t="str">
        <f>IF(XPlan_raw[[#This Row],[Campus]]&lt;&gt;"(tom)",XPlan_raw[[#This Row],[Campus]],"")</f>
        <v>Sønderborg</v>
      </c>
      <c r="H76" t="str">
        <f>IF(OR(XPlan_raw[[#This Row],[Prøveform]]="(tom)",XPlan_raw[[#This Row],[Prøveform]]=""),"",XPlan_raw[[#This Row],[Prøveform]])</f>
        <v>Hand-In</v>
      </c>
      <c r="I76" t="str">
        <f>IF(XPlan_raw[[#This Row],[Eksaminator_samlet]]&lt;&gt;"",XPlan_raw[[#This Row],[Eksaminator_samlet]],"")</f>
        <v>Alin Marian Drimus</v>
      </c>
      <c r="J76" t="str">
        <f>IF(OR(XPlan_raw[[#This Row],[Censur]]="(tom)",XPlan_raw[[#This Row],[Censur]]=""),"",XPlan_raw[[#This Row],[Censur]])</f>
        <v>Second examiner: Internal</v>
      </c>
      <c r="K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76" s="4" t="str">
        <f>IF(XPlan_raw[[#This Row],[Udbudstpe]]="3.prøveforsøg",XPlan_raw[[#This Row],[Udbudstpe]],"")</f>
        <v/>
      </c>
      <c r="M76" s="4" t="str">
        <f>IF(XPlan_raw[[#This Row],[Prøveform]]="Skriftlig prøve",XPlan_raw[[#This Row],[DATO: Start eksamen]]+21,"")</f>
        <v/>
      </c>
      <c r="N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Sdb.,(tom),(tom),MSc in Mechanical Engineering - Sdb.,MSc in Mechatronic Engineering - Sdb.,Exchange students - Sønderborg</v>
      </c>
      <c r="Q76" s="28" t="s">
        <v>517</v>
      </c>
      <c r="R76" s="5" t="s">
        <v>303</v>
      </c>
      <c r="S76" s="5" t="s">
        <v>304</v>
      </c>
      <c r="T76" t="s">
        <v>305</v>
      </c>
      <c r="U76" s="5" t="s">
        <v>158</v>
      </c>
      <c r="V76" t="s">
        <v>159</v>
      </c>
      <c r="W76" s="4">
        <v>45811</v>
      </c>
      <c r="Y76" s="4" t="s">
        <v>637</v>
      </c>
      <c r="Z76" s="5" t="s">
        <v>306</v>
      </c>
      <c r="AA76" t="s">
        <v>639</v>
      </c>
      <c r="AB76" s="5" t="s">
        <v>162</v>
      </c>
      <c r="AC76" s="4">
        <v>45880</v>
      </c>
      <c r="AD76" s="46"/>
      <c r="AF76" t="s">
        <v>22</v>
      </c>
      <c r="AG76" s="48"/>
      <c r="AH76" s="28"/>
      <c r="AI76" s="48"/>
      <c r="AJ76" s="28"/>
      <c r="AK76" s="48"/>
      <c r="AL76" s="28"/>
      <c r="AM76" s="4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t="s">
        <v>159</v>
      </c>
      <c r="BR76" t="s">
        <v>159</v>
      </c>
      <c r="BS76" t="s">
        <v>159</v>
      </c>
      <c r="BT76" t="s">
        <v>159</v>
      </c>
      <c r="BU76" t="s">
        <v>159</v>
      </c>
      <c r="BV76" t="s">
        <v>159</v>
      </c>
      <c r="BW76" t="s">
        <v>159</v>
      </c>
      <c r="BX76" t="s">
        <v>159</v>
      </c>
      <c r="BY76" t="s">
        <v>159</v>
      </c>
      <c r="BZ76" t="s">
        <v>647</v>
      </c>
      <c r="CA76" t="s">
        <v>159</v>
      </c>
      <c r="CB76" t="s">
        <v>159</v>
      </c>
      <c r="CC76" t="s">
        <v>34</v>
      </c>
      <c r="CD76" t="s">
        <v>35</v>
      </c>
      <c r="CE76" t="s">
        <v>82</v>
      </c>
      <c r="CH76" t="s">
        <v>314</v>
      </c>
      <c r="CI76" t="s">
        <v>315</v>
      </c>
      <c r="CJ76" t="s">
        <v>316</v>
      </c>
      <c r="CK76" t="s">
        <v>205</v>
      </c>
      <c r="CL76" t="s">
        <v>210</v>
      </c>
      <c r="CM76" s="4">
        <v>45811</v>
      </c>
      <c r="CN76" s="4"/>
      <c r="CO76" s="4" t="s">
        <v>636</v>
      </c>
      <c r="CP76" t="s">
        <v>317</v>
      </c>
      <c r="CQ76" t="s">
        <v>161</v>
      </c>
      <c r="CR76" t="s">
        <v>189</v>
      </c>
      <c r="CS76" s="4">
        <v>45887</v>
      </c>
      <c r="CT76" s="4"/>
      <c r="CV76" t="s">
        <v>22</v>
      </c>
      <c r="CW76" s="31"/>
      <c r="CX76" s="33"/>
      <c r="CY76" s="31"/>
      <c r="CZ76" s="33"/>
      <c r="DA76" s="31"/>
      <c r="DB76" s="33"/>
      <c r="DC76" s="31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t="s">
        <v>21</v>
      </c>
      <c r="EH76" t="s">
        <v>159</v>
      </c>
      <c r="EI76" t="s">
        <v>159</v>
      </c>
      <c r="EJ76" t="s">
        <v>25</v>
      </c>
      <c r="EK76" t="s">
        <v>159</v>
      </c>
      <c r="EL76" t="s">
        <v>159</v>
      </c>
      <c r="EM76" t="s">
        <v>28</v>
      </c>
      <c r="EN76" t="s">
        <v>29</v>
      </c>
      <c r="EO76" t="s">
        <v>159</v>
      </c>
      <c r="EP76" t="s">
        <v>159</v>
      </c>
      <c r="EQ76" t="s">
        <v>159</v>
      </c>
      <c r="ER76" t="s">
        <v>159</v>
      </c>
      <c r="ES76" t="s">
        <v>159</v>
      </c>
      <c r="ET76" t="s">
        <v>159</v>
      </c>
      <c r="EU76" t="s">
        <v>82</v>
      </c>
    </row>
    <row r="77" spans="2:151" hidden="1" x14ac:dyDescent="0.25">
      <c r="B77" t="str">
        <f>IF(Q77="ja",XPlan_raw[[#This Row],[EKA_kode2]],"")</f>
        <v>T340033402</v>
      </c>
      <c r="C77" t="str">
        <f>XPlan_raw[[#This Row],[eka_langtnavn]]</f>
        <v>Control Engineering 1</v>
      </c>
      <c r="D77" t="str">
        <f>IF(XPlan_raw[[#This Row],[Interne-kode]]&lt;&gt;"(tom)",XPlan_raw[[#This Row],[Interne-kode]],"")</f>
        <v>MC-COE1</v>
      </c>
      <c r="E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77" t="str">
        <f>IF(XPlan_raw[[#This Row],[Campus]]&lt;&gt;"(tom)",XPlan_raw[[#This Row],[Campus]],"")</f>
        <v>Sønderborg</v>
      </c>
      <c r="H77" t="str">
        <f>IF(OR(XPlan_raw[[#This Row],[Prøveform]]="(tom)",XPlan_raw[[#This Row],[Prøveform]]=""),"",XPlan_raw[[#This Row],[Prøveform]])</f>
        <v>Written examination</v>
      </c>
      <c r="I77" t="str">
        <f>IF(XPlan_raw[[#This Row],[Eksaminator_samlet]]&lt;&gt;"",XPlan_raw[[#This Row],[Eksaminator_samlet]],"")</f>
        <v>Hossein Ramezani</v>
      </c>
      <c r="J77" t="str">
        <f>IF(OR(XPlan_raw[[#This Row],[Censur]]="(tom)",XPlan_raw[[#This Row],[Censur]]=""),"",XPlan_raw[[#This Row],[Censur]])</f>
        <v>Second examiner: External</v>
      </c>
      <c r="K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77" s="4" t="str">
        <f>IF(XPlan_raw[[#This Row],[Udbudstpe]]="3.prøveforsøg",XPlan_raw[[#This Row],[Udbudstpe]],"")</f>
        <v/>
      </c>
      <c r="M77" s="4" t="str">
        <f>IF(XPlan_raw[[#This Row],[Prøveform]]="Skriftlig prøve",XPlan_raw[[#This Row],[DATO: Start eksamen]]+21,"")</f>
        <v/>
      </c>
      <c r="N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Sdb.,(tom),(tom),(tom),BSc in Mechanical Engineering - Sdb.,BSc in Mechatronic Engineering - Sdb.,(tom),(tom),(tom),(tom),(tom),(tom),Exchange students - Sønderborg</v>
      </c>
      <c r="Q77" s="28" t="s">
        <v>517</v>
      </c>
      <c r="R77" s="5" t="s">
        <v>307</v>
      </c>
      <c r="S77" s="5" t="s">
        <v>308</v>
      </c>
      <c r="T77" t="s">
        <v>309</v>
      </c>
      <c r="U77" s="5" t="s">
        <v>205</v>
      </c>
      <c r="V77" t="s">
        <v>159</v>
      </c>
      <c r="W77" s="46">
        <v>45811</v>
      </c>
      <c r="Y77" s="4" t="s">
        <v>633</v>
      </c>
      <c r="Z77" s="5" t="s">
        <v>310</v>
      </c>
      <c r="AA77" t="s">
        <v>161</v>
      </c>
      <c r="AB77" s="5" t="s">
        <v>189</v>
      </c>
      <c r="AC77" s="4">
        <v>45887</v>
      </c>
      <c r="AD77" s="46"/>
      <c r="AF77" t="s">
        <v>22</v>
      </c>
      <c r="AG77" s="48"/>
      <c r="AH77" s="28"/>
      <c r="AI77" s="48"/>
      <c r="AJ77" s="28"/>
      <c r="AK77" s="48"/>
      <c r="AL77" s="28"/>
      <c r="AM77" s="4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t="s">
        <v>159</v>
      </c>
      <c r="BR77" t="s">
        <v>23</v>
      </c>
      <c r="BS77" t="s">
        <v>24</v>
      </c>
      <c r="BT77" t="s">
        <v>159</v>
      </c>
      <c r="BU77" t="s">
        <v>159</v>
      </c>
      <c r="BV77" t="s">
        <v>159</v>
      </c>
      <c r="BW77" t="s">
        <v>28</v>
      </c>
      <c r="BX77" t="s">
        <v>29</v>
      </c>
      <c r="BY77" t="s">
        <v>159</v>
      </c>
      <c r="BZ77" t="s">
        <v>159</v>
      </c>
      <c r="CA77" t="s">
        <v>159</v>
      </c>
      <c r="CB77" t="s">
        <v>159</v>
      </c>
      <c r="CC77" t="s">
        <v>159</v>
      </c>
      <c r="CD77" t="s">
        <v>159</v>
      </c>
      <c r="CE77" t="s">
        <v>82</v>
      </c>
      <c r="CH77" t="s">
        <v>321</v>
      </c>
      <c r="CI77" t="s">
        <v>322</v>
      </c>
      <c r="CJ77" t="s">
        <v>323</v>
      </c>
      <c r="CK77" t="s">
        <v>158</v>
      </c>
      <c r="CL77" t="s">
        <v>159</v>
      </c>
      <c r="CM77" s="4">
        <v>45811</v>
      </c>
      <c r="CN77" s="4"/>
      <c r="CO77" s="4" t="s">
        <v>633</v>
      </c>
      <c r="CP77" t="s">
        <v>306</v>
      </c>
      <c r="CQ77" t="s">
        <v>161</v>
      </c>
      <c r="CR77" t="s">
        <v>162</v>
      </c>
      <c r="CS77" s="4">
        <v>45887</v>
      </c>
      <c r="CT77" s="4"/>
      <c r="CV77" t="s">
        <v>22</v>
      </c>
      <c r="CW77" s="31"/>
      <c r="CX77" s="33"/>
      <c r="CY77" s="31"/>
      <c r="CZ77" s="33"/>
      <c r="DA77" s="31"/>
      <c r="DB77" s="33"/>
      <c r="DC77" s="31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t="s">
        <v>21</v>
      </c>
      <c r="EH77" t="s">
        <v>159</v>
      </c>
      <c r="EI77" t="s">
        <v>24</v>
      </c>
      <c r="EJ77" t="s">
        <v>25</v>
      </c>
      <c r="EK77" t="s">
        <v>26</v>
      </c>
      <c r="EL77" t="s">
        <v>159</v>
      </c>
      <c r="EM77" t="s">
        <v>159</v>
      </c>
      <c r="EN77" t="s">
        <v>29</v>
      </c>
      <c r="EO77" t="s">
        <v>159</v>
      </c>
      <c r="EP77" t="s">
        <v>159</v>
      </c>
      <c r="EQ77" t="s">
        <v>159</v>
      </c>
      <c r="ER77" t="s">
        <v>159</v>
      </c>
      <c r="ES77" t="s">
        <v>159</v>
      </c>
      <c r="ET77" t="s">
        <v>159</v>
      </c>
      <c r="EU77" t="s">
        <v>159</v>
      </c>
    </row>
    <row r="78" spans="2:151" hidden="1" x14ac:dyDescent="0.25">
      <c r="B78" t="str">
        <f>IF(Q78="ja",XPlan_raw[[#This Row],[EKA_kode2]],"")</f>
        <v>T340038402</v>
      </c>
      <c r="C78" t="str">
        <f>XPlan_raw[[#This Row],[eka_langtnavn]]</f>
        <v>Control Engineering 2</v>
      </c>
      <c r="D78" t="str">
        <f>IF(XPlan_raw[[#This Row],[Interne-kode]]&lt;&gt;"(tom)",XPlan_raw[[#This Row],[Interne-kode]],"")</f>
        <v>MC-COE2</v>
      </c>
      <c r="E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78" t="str">
        <f>IF(XPlan_raw[[#This Row],[Campus]]&lt;&gt;"(tom)",XPlan_raw[[#This Row],[Campus]],"")</f>
        <v>Sønderborg</v>
      </c>
      <c r="H78" t="str">
        <f>IF(OR(XPlan_raw[[#This Row],[Prøveform]]="(tom)",XPlan_raw[[#This Row],[Prøveform]]=""),"",XPlan_raw[[#This Row],[Prøveform]])</f>
        <v>Written examination</v>
      </c>
      <c r="I78" t="str">
        <f>IF(XPlan_raw[[#This Row],[Eksaminator_samlet]]&lt;&gt;"",XPlan_raw[[#This Row],[Eksaminator_samlet]],"")</f>
        <v>Fateme Aghaee</v>
      </c>
      <c r="J78" t="str">
        <f>IF(OR(XPlan_raw[[#This Row],[Censur]]="(tom)",XPlan_raw[[#This Row],[Censur]]=""),"",XPlan_raw[[#This Row],[Censur]])</f>
        <v>Second examiner: External</v>
      </c>
      <c r="K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78" s="4" t="str">
        <f>IF(XPlan_raw[[#This Row],[Udbudstpe]]="3.prøveforsøg",XPlan_raw[[#This Row],[Udbudstpe]],"")</f>
        <v/>
      </c>
      <c r="M78" s="4" t="str">
        <f>IF(XPlan_raw[[#This Row],[Prøveform]]="Skriftlig prøve",XPlan_raw[[#This Row],[DATO: Start eksamen]]+21,"")</f>
        <v/>
      </c>
      <c r="N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Sdb.,(tom),(tom),BSc in Electronics Engineering - Sdb.,(tom),(tom),BSc in Mechanical Engineering - Sdb.,BSc in Mechatronic Engineering - Sdb.,(tom),(tom),(tom),(tom),(tom),(tom),Exchange students - Sønderborg</v>
      </c>
      <c r="Q78" s="28" t="s">
        <v>517</v>
      </c>
      <c r="R78" s="5" t="s">
        <v>314</v>
      </c>
      <c r="S78" s="5" t="s">
        <v>315</v>
      </c>
      <c r="T78" t="s">
        <v>316</v>
      </c>
      <c r="U78" s="5" t="s">
        <v>205</v>
      </c>
      <c r="V78" t="s">
        <v>210</v>
      </c>
      <c r="W78" s="46">
        <v>45811</v>
      </c>
      <c r="Y78" s="4" t="s">
        <v>636</v>
      </c>
      <c r="Z78" s="5" t="s">
        <v>317</v>
      </c>
      <c r="AA78" t="s">
        <v>161</v>
      </c>
      <c r="AB78" s="5" t="s">
        <v>189</v>
      </c>
      <c r="AC78" s="4">
        <v>45887</v>
      </c>
      <c r="AD78" s="46"/>
      <c r="AF78" t="s">
        <v>22</v>
      </c>
      <c r="AG78" s="48"/>
      <c r="AH78" s="28"/>
      <c r="AI78" s="48"/>
      <c r="AJ78" s="28"/>
      <c r="AK78" s="48"/>
      <c r="AL78" s="28"/>
      <c r="AM78" s="4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t="s">
        <v>21</v>
      </c>
      <c r="BR78" t="s">
        <v>159</v>
      </c>
      <c r="BS78" t="s">
        <v>159</v>
      </c>
      <c r="BT78" t="s">
        <v>25</v>
      </c>
      <c r="BU78" t="s">
        <v>159</v>
      </c>
      <c r="BV78" t="s">
        <v>159</v>
      </c>
      <c r="BW78" t="s">
        <v>28</v>
      </c>
      <c r="BX78" t="s">
        <v>29</v>
      </c>
      <c r="BY78" t="s">
        <v>159</v>
      </c>
      <c r="BZ78" t="s">
        <v>159</v>
      </c>
      <c r="CA78" t="s">
        <v>159</v>
      </c>
      <c r="CB78" t="s">
        <v>159</v>
      </c>
      <c r="CC78" t="s">
        <v>159</v>
      </c>
      <c r="CD78" t="s">
        <v>159</v>
      </c>
      <c r="CE78" t="s">
        <v>82</v>
      </c>
      <c r="CH78" t="s">
        <v>237</v>
      </c>
      <c r="CI78" t="s">
        <v>238</v>
      </c>
      <c r="CJ78" t="s">
        <v>239</v>
      </c>
      <c r="CK78" t="s">
        <v>205</v>
      </c>
      <c r="CL78" t="s">
        <v>159</v>
      </c>
      <c r="CM78" s="4">
        <v>45811</v>
      </c>
      <c r="CN78" s="4">
        <v>45832</v>
      </c>
      <c r="CO78" s="4" t="s">
        <v>633</v>
      </c>
      <c r="CP78" t="s">
        <v>211</v>
      </c>
      <c r="CQ78" t="s">
        <v>324</v>
      </c>
      <c r="CR78" t="s">
        <v>189</v>
      </c>
      <c r="CS78" s="4" t="s">
        <v>159</v>
      </c>
      <c r="CT78" s="4"/>
      <c r="CU78" t="s">
        <v>163</v>
      </c>
      <c r="CV78" t="s">
        <v>22</v>
      </c>
      <c r="CW78" s="31"/>
      <c r="CX78" s="33"/>
      <c r="CY78" s="31"/>
      <c r="CZ78" s="33"/>
      <c r="DA78" s="31"/>
      <c r="DB78" s="33"/>
      <c r="DC78" s="31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t="s">
        <v>159</v>
      </c>
      <c r="EH78" t="s">
        <v>159</v>
      </c>
      <c r="EI78" t="s">
        <v>159</v>
      </c>
      <c r="EJ78" t="s">
        <v>159</v>
      </c>
      <c r="EK78" t="s">
        <v>159</v>
      </c>
      <c r="EL78" t="s">
        <v>159</v>
      </c>
      <c r="EM78" t="s">
        <v>159</v>
      </c>
      <c r="EN78" t="s">
        <v>159</v>
      </c>
      <c r="EO78" t="s">
        <v>30</v>
      </c>
      <c r="EP78" t="s">
        <v>31</v>
      </c>
      <c r="EQ78" t="s">
        <v>159</v>
      </c>
      <c r="ER78" t="s">
        <v>159</v>
      </c>
      <c r="ES78" t="s">
        <v>159</v>
      </c>
      <c r="ET78" t="s">
        <v>35</v>
      </c>
      <c r="EU78" t="s">
        <v>159</v>
      </c>
    </row>
    <row r="79" spans="2:151" hidden="1" x14ac:dyDescent="0.25">
      <c r="B79" t="str">
        <f>IF(Q79="ja",XPlan_raw[[#This Row],[EKA_kode2]],"")</f>
        <v>B105035402</v>
      </c>
      <c r="C79" t="str">
        <f>XPlan_raw[[#This Row],[eka_langtnavn]]</f>
        <v>Digitalisation and Business</v>
      </c>
      <c r="D79" t="str">
        <f>IF(XPlan_raw[[#This Row],[Interne-kode]]&lt;&gt;"(tom)",XPlan_raw[[#This Row],[Interne-kode]],"")</f>
        <v/>
      </c>
      <c r="E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79" t="str">
        <f>IF(XPlan_raw[[#This Row],[Campus]]&lt;&gt;"(tom)",XPlan_raw[[#This Row],[Campus]],"")</f>
        <v>Sønderborg</v>
      </c>
      <c r="H79" t="str">
        <f>IF(OR(XPlan_raw[[#This Row],[Prøveform]]="(tom)",XPlan_raw[[#This Row],[Prøveform]]=""),"",XPlan_raw[[#This Row],[Prøveform]])</f>
        <v>Hand-In</v>
      </c>
      <c r="I79" t="str">
        <f>IF(XPlan_raw[[#This Row],[Eksaminator_samlet]]&lt;&gt;"",XPlan_raw[[#This Row],[Eksaminator_samlet]],"")</f>
        <v>Peter Enger</v>
      </c>
      <c r="J79" t="str">
        <f>IF(OR(XPlan_raw[[#This Row],[Censur]]="(tom)",XPlan_raw[[#This Row],[Censur]]=""),"",XPlan_raw[[#This Row],[Censur]])</f>
        <v>Second examiner: None</v>
      </c>
      <c r="K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9" s="4" t="str">
        <f>IF(XPlan_raw[[#This Row],[Udbudstpe]]="3.prøveforsøg",XPlan_raw[[#This Row],[Udbudstpe]],"")</f>
        <v/>
      </c>
      <c r="M79" s="4" t="str">
        <f>IF(XPlan_raw[[#This Row],[Prøveform]]="Skriftlig prøve",XPlan_raw[[#This Row],[DATO: Start eksamen]]+21,"")</f>
        <v/>
      </c>
      <c r="N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79" s="28" t="s">
        <v>517</v>
      </c>
      <c r="R79" t="s">
        <v>318</v>
      </c>
      <c r="S79" t="s">
        <v>319</v>
      </c>
      <c r="T79" t="s">
        <v>159</v>
      </c>
      <c r="U79" t="s">
        <v>205</v>
      </c>
      <c r="V79" t="s">
        <v>159</v>
      </c>
      <c r="W79" s="4">
        <v>45811</v>
      </c>
      <c r="Y79" s="4" t="s">
        <v>634</v>
      </c>
      <c r="Z79" t="s">
        <v>320</v>
      </c>
      <c r="AA79" t="s">
        <v>639</v>
      </c>
      <c r="AB79" t="s">
        <v>169</v>
      </c>
      <c r="AC79" s="4" t="s">
        <v>159</v>
      </c>
      <c r="AF79" t="s">
        <v>22</v>
      </c>
      <c r="AG79" s="48"/>
      <c r="AH79" s="28"/>
      <c r="AI79" s="48"/>
      <c r="AJ79" s="28"/>
      <c r="AK79" s="48"/>
      <c r="AL79" s="28"/>
      <c r="AM79" s="4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t="s">
        <v>159</v>
      </c>
      <c r="BR79" t="s">
        <v>159</v>
      </c>
      <c r="BS79" t="s">
        <v>159</v>
      </c>
      <c r="BT79" t="s">
        <v>159</v>
      </c>
      <c r="BU79" t="s">
        <v>646</v>
      </c>
      <c r="BV79" t="s">
        <v>159</v>
      </c>
      <c r="BW79" t="s">
        <v>159</v>
      </c>
      <c r="BX79" t="s">
        <v>159</v>
      </c>
      <c r="BY79" t="s">
        <v>159</v>
      </c>
      <c r="BZ79" t="s">
        <v>159</v>
      </c>
      <c r="CA79" t="s">
        <v>159</v>
      </c>
      <c r="CB79" t="s">
        <v>159</v>
      </c>
      <c r="CC79" t="s">
        <v>159</v>
      </c>
      <c r="CD79" t="s">
        <v>159</v>
      </c>
      <c r="CE79" t="s">
        <v>159</v>
      </c>
      <c r="CH79" t="s">
        <v>231</v>
      </c>
      <c r="CI79" t="s">
        <v>232</v>
      </c>
      <c r="CJ79" t="s">
        <v>159</v>
      </c>
      <c r="CK79" t="s">
        <v>205</v>
      </c>
      <c r="CL79" t="s">
        <v>159</v>
      </c>
      <c r="CM79" s="4">
        <v>45811</v>
      </c>
      <c r="CN79" s="4">
        <v>45832</v>
      </c>
      <c r="CO79" s="4" t="s">
        <v>633</v>
      </c>
      <c r="CP79" t="s">
        <v>211</v>
      </c>
      <c r="CQ79" t="s">
        <v>324</v>
      </c>
      <c r="CR79" t="s">
        <v>189</v>
      </c>
      <c r="CS79" s="4" t="s">
        <v>159</v>
      </c>
      <c r="CT79" s="4"/>
      <c r="CU79" t="s">
        <v>163</v>
      </c>
      <c r="CV79" t="s">
        <v>22</v>
      </c>
      <c r="CW79" s="31"/>
      <c r="CX79" s="33"/>
      <c r="CY79" s="31"/>
      <c r="CZ79" s="33"/>
      <c r="DA79" s="31"/>
      <c r="DB79" s="33"/>
      <c r="DC79" s="31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t="s">
        <v>159</v>
      </c>
      <c r="EH79" t="s">
        <v>159</v>
      </c>
      <c r="EI79" t="s">
        <v>159</v>
      </c>
      <c r="EJ79" t="s">
        <v>159</v>
      </c>
      <c r="EK79" t="s">
        <v>159</v>
      </c>
      <c r="EL79" t="s">
        <v>159</v>
      </c>
      <c r="EM79" t="s">
        <v>159</v>
      </c>
      <c r="EN79" t="s">
        <v>159</v>
      </c>
      <c r="EO79" t="s">
        <v>30</v>
      </c>
      <c r="EP79" t="s">
        <v>31</v>
      </c>
      <c r="EQ79" t="s">
        <v>159</v>
      </c>
      <c r="ER79" t="s">
        <v>159</v>
      </c>
      <c r="ES79" t="s">
        <v>159</v>
      </c>
      <c r="ET79" t="s">
        <v>35</v>
      </c>
      <c r="EU79" t="s">
        <v>159</v>
      </c>
    </row>
    <row r="80" spans="2:151" hidden="1" x14ac:dyDescent="0.25">
      <c r="B80" t="str">
        <f>IF(Q80="ja",XPlan_raw[[#This Row],[EKA_kode2]],"")</f>
        <v>T340084402</v>
      </c>
      <c r="C80" t="str">
        <f>XPlan_raw[[#This Row],[eka_langtnavn]]</f>
        <v>Embedded Systems 2</v>
      </c>
      <c r="D80" t="str">
        <f>IF(XPlan_raw[[#This Row],[Interne-kode]]&lt;&gt;"(tom)",XPlan_raw[[#This Row],[Interne-kode]],"")</f>
        <v>MC-EMB2</v>
      </c>
      <c r="E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80" t="str">
        <f>IF(XPlan_raw[[#This Row],[Campus]]&lt;&gt;"(tom)",XPlan_raw[[#This Row],[Campus]],"")</f>
        <v>Sønderborg</v>
      </c>
      <c r="H80" t="str">
        <f>IF(OR(XPlan_raw[[#This Row],[Prøveform]]="(tom)",XPlan_raw[[#This Row],[Prøveform]]=""),"",XPlan_raw[[#This Row],[Prøveform]])</f>
        <v>Written examination</v>
      </c>
      <c r="I80" t="str">
        <f>IF(XPlan_raw[[#This Row],[Eksaminator_samlet]]&lt;&gt;"",XPlan_raw[[#This Row],[Eksaminator_samlet]],"")</f>
        <v>Alin Marian Drimus</v>
      </c>
      <c r="J80" t="str">
        <f>IF(OR(XPlan_raw[[#This Row],[Censur]]="(tom)",XPlan_raw[[#This Row],[Censur]]=""),"",XPlan_raw[[#This Row],[Censur]])</f>
        <v>Second examiner: Internal</v>
      </c>
      <c r="K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80" s="4" t="str">
        <f>IF(XPlan_raw[[#This Row],[Udbudstpe]]="3.prøveforsøg",XPlan_raw[[#This Row],[Udbudstpe]],"")</f>
        <v/>
      </c>
      <c r="M80" s="4" t="str">
        <f>IF(XPlan_raw[[#This Row],[Prøveform]]="Skriftlig prøve",XPlan_raw[[#This Row],[DATO: Start eksamen]]+21,"")</f>
        <v/>
      </c>
      <c r="N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Sdb.,(tom),BEng in Mechatronics - Sdb.,BSc in Electronics Engineering - Sdb.,BSc in Engineering, Innovation and Business - Sdb.,(tom),(tom),BSc in Mechatronic Engineering - Sdb.,(tom),(tom),(tom),(tom),(tom),(tom),(tom)</v>
      </c>
      <c r="Q80" s="28" t="s">
        <v>517</v>
      </c>
      <c r="R80" t="s">
        <v>321</v>
      </c>
      <c r="S80" t="s">
        <v>322</v>
      </c>
      <c r="T80" t="s">
        <v>323</v>
      </c>
      <c r="U80" t="s">
        <v>158</v>
      </c>
      <c r="V80" t="s">
        <v>205</v>
      </c>
      <c r="W80" s="4">
        <v>45811</v>
      </c>
      <c r="Y80" s="4" t="s">
        <v>633</v>
      </c>
      <c r="Z80" t="s">
        <v>306</v>
      </c>
      <c r="AA80" t="s">
        <v>161</v>
      </c>
      <c r="AB80" t="s">
        <v>162</v>
      </c>
      <c r="AC80" s="4">
        <v>45887</v>
      </c>
      <c r="AF80" t="s">
        <v>22</v>
      </c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t="s">
        <v>21</v>
      </c>
      <c r="BR80" t="s">
        <v>159</v>
      </c>
      <c r="BS80" t="s">
        <v>24</v>
      </c>
      <c r="BT80" t="s">
        <v>25</v>
      </c>
      <c r="BU80" t="s">
        <v>646</v>
      </c>
      <c r="BV80" t="s">
        <v>159</v>
      </c>
      <c r="BW80" t="s">
        <v>159</v>
      </c>
      <c r="BX80" t="s">
        <v>29</v>
      </c>
      <c r="BY80" t="s">
        <v>159</v>
      </c>
      <c r="BZ80" t="s">
        <v>159</v>
      </c>
      <c r="CA80" t="s">
        <v>159</v>
      </c>
      <c r="CB80" t="s">
        <v>159</v>
      </c>
      <c r="CC80" t="s">
        <v>159</v>
      </c>
      <c r="CD80" t="s">
        <v>159</v>
      </c>
      <c r="CE80" t="s">
        <v>159</v>
      </c>
      <c r="CH80" s="29" t="s">
        <v>303</v>
      </c>
      <c r="CI80" s="29" t="s">
        <v>304</v>
      </c>
      <c r="CJ80" s="36" t="s">
        <v>305</v>
      </c>
      <c r="CK80" s="29" t="s">
        <v>158</v>
      </c>
      <c r="CL80" s="36" t="s">
        <v>159</v>
      </c>
      <c r="CM80" s="40">
        <v>45811</v>
      </c>
      <c r="CN80" s="41"/>
      <c r="CO80" s="41" t="s">
        <v>637</v>
      </c>
      <c r="CP80" s="29" t="s">
        <v>306</v>
      </c>
      <c r="CQ80" s="36" t="s">
        <v>639</v>
      </c>
      <c r="CR80" s="29" t="s">
        <v>162</v>
      </c>
      <c r="CS80" s="41">
        <v>45880</v>
      </c>
      <c r="CT80" s="40"/>
      <c r="CU80" s="36"/>
      <c r="CV80" t="s">
        <v>22</v>
      </c>
      <c r="CW80" s="31"/>
      <c r="CX80" s="33"/>
      <c r="CY80" s="31"/>
      <c r="CZ80" s="33"/>
      <c r="DA80" s="31"/>
      <c r="DB80" s="33"/>
      <c r="DC80" s="31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6" t="s">
        <v>159</v>
      </c>
      <c r="EH80" s="36" t="s">
        <v>159</v>
      </c>
      <c r="EI80" s="36" t="s">
        <v>159</v>
      </c>
      <c r="EJ80" s="36" t="s">
        <v>159</v>
      </c>
      <c r="EK80" s="36" t="s">
        <v>159</v>
      </c>
      <c r="EL80" s="36" t="s">
        <v>159</v>
      </c>
      <c r="EM80" s="36" t="s">
        <v>159</v>
      </c>
      <c r="EN80" s="36" t="s">
        <v>159</v>
      </c>
      <c r="EO80" s="36" t="s">
        <v>159</v>
      </c>
      <c r="EP80" s="36" t="s">
        <v>31</v>
      </c>
      <c r="EQ80" s="36" t="s">
        <v>159</v>
      </c>
      <c r="ER80" s="36" t="s">
        <v>159</v>
      </c>
      <c r="ES80" s="36" t="s">
        <v>34</v>
      </c>
      <c r="ET80" s="36" t="s">
        <v>35</v>
      </c>
      <c r="EU80" s="36" t="s">
        <v>82</v>
      </c>
    </row>
    <row r="81" spans="2:151" hidden="1" x14ac:dyDescent="0.25">
      <c r="B81" t="str">
        <f>IF(Q81="ja",XPlan_raw[[#This Row],[EKA_kode2]],"")</f>
        <v>B220028402</v>
      </c>
      <c r="C81" t="str">
        <f>XPlan_raw[[#This Row],[eka_langtnavn]]</f>
        <v>Introduction to Marketing</v>
      </c>
      <c r="D81" t="str">
        <f>IF(XPlan_raw[[#This Row],[Interne-kode]]&lt;&gt;"(tom)",XPlan_raw[[#This Row],[Interne-kode]],"")</f>
        <v/>
      </c>
      <c r="E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81" t="str">
        <f>IF(XPlan_raw[[#This Row],[Campus]]&lt;&gt;"(tom)",XPlan_raw[[#This Row],[Campus]],"")</f>
        <v>Sønderborg</v>
      </c>
      <c r="H81" t="str">
        <f>IF(OR(XPlan_raw[[#This Row],[Prøveform]]="(tom)",XPlan_raw[[#This Row],[Prøveform]]=""),"",XPlan_raw[[#This Row],[Prøveform]])</f>
        <v>Take-home assignment</v>
      </c>
      <c r="I81" t="str">
        <f>IF(XPlan_raw[[#This Row],[Eksaminator_samlet]]&lt;&gt;"",XPlan_raw[[#This Row],[Eksaminator_samlet]],"")</f>
        <v>Sadia Soltan, Maja Brink</v>
      </c>
      <c r="J81" t="str">
        <f>IF(OR(XPlan_raw[[#This Row],[Censur]]="(tom)",XPlan_raw[[#This Row],[Censur]]=""),"",XPlan_raw[[#This Row],[Censur]])</f>
        <v>Second examiner: None</v>
      </c>
      <c r="K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81" s="4" t="str">
        <f>IF(XPlan_raw[[#This Row],[Udbudstpe]]="3.prøveforsøg",XPlan_raw[[#This Row],[Udbudstpe]],"")</f>
        <v/>
      </c>
      <c r="M81" s="4" t="str">
        <f>IF(XPlan_raw[[#This Row],[Prøveform]]="Skriftlig prøve",XPlan_raw[[#This Row],[DATO: Start eksamen]]+21,"")</f>
        <v/>
      </c>
      <c r="N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81" s="28" t="s">
        <v>517</v>
      </c>
      <c r="R81" t="s">
        <v>325</v>
      </c>
      <c r="S81" t="s">
        <v>326</v>
      </c>
      <c r="T81" t="s">
        <v>159</v>
      </c>
      <c r="U81" t="s">
        <v>205</v>
      </c>
      <c r="V81" t="s">
        <v>159</v>
      </c>
      <c r="W81" s="4">
        <v>45811</v>
      </c>
      <c r="Y81" s="4" t="s">
        <v>634</v>
      </c>
      <c r="Z81" t="s">
        <v>327</v>
      </c>
      <c r="AA81" t="s">
        <v>257</v>
      </c>
      <c r="AB81" t="s">
        <v>169</v>
      </c>
      <c r="AC81" s="4">
        <v>45898</v>
      </c>
      <c r="AF81" t="s">
        <v>22</v>
      </c>
      <c r="AG81" s="48"/>
      <c r="AH81" s="28"/>
      <c r="AI81" s="48"/>
      <c r="AJ81" s="28"/>
      <c r="AK81" s="48"/>
      <c r="AL81" s="28"/>
      <c r="AM81" s="4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t="s">
        <v>159</v>
      </c>
      <c r="BR81" t="s">
        <v>159</v>
      </c>
      <c r="BS81" t="s">
        <v>159</v>
      </c>
      <c r="BT81" t="s">
        <v>159</v>
      </c>
      <c r="BU81" t="s">
        <v>646</v>
      </c>
      <c r="BV81" t="s">
        <v>159</v>
      </c>
      <c r="BW81" t="s">
        <v>159</v>
      </c>
      <c r="BX81" t="s">
        <v>159</v>
      </c>
      <c r="BY81" t="s">
        <v>159</v>
      </c>
      <c r="BZ81" t="s">
        <v>159</v>
      </c>
      <c r="CA81" t="s">
        <v>159</v>
      </c>
      <c r="CB81" t="s">
        <v>159</v>
      </c>
      <c r="CC81" t="s">
        <v>159</v>
      </c>
      <c r="CD81" t="s">
        <v>159</v>
      </c>
      <c r="CE81" t="s">
        <v>159</v>
      </c>
      <c r="CH81" s="29" t="s">
        <v>341</v>
      </c>
      <c r="CI81" s="29" t="s">
        <v>342</v>
      </c>
      <c r="CJ81" s="36" t="s">
        <v>343</v>
      </c>
      <c r="CK81" s="29" t="s">
        <v>205</v>
      </c>
      <c r="CL81" s="36" t="s">
        <v>210</v>
      </c>
      <c r="CM81" s="40">
        <v>45812</v>
      </c>
      <c r="CN81" s="41"/>
      <c r="CO81" s="41" t="s">
        <v>634</v>
      </c>
      <c r="CP81" s="29" t="s">
        <v>289</v>
      </c>
      <c r="CQ81" s="36" t="s">
        <v>639</v>
      </c>
      <c r="CR81" s="29" t="s">
        <v>162</v>
      </c>
      <c r="CS81" s="41">
        <v>45883</v>
      </c>
      <c r="CT81" s="40"/>
      <c r="CU81" s="36" t="s">
        <v>163</v>
      </c>
      <c r="CV81" t="s">
        <v>22</v>
      </c>
      <c r="CW81" s="31"/>
      <c r="CX81" s="33"/>
      <c r="CY81" s="31"/>
      <c r="CZ81" s="33"/>
      <c r="DA81" s="31"/>
      <c r="DB81" s="33"/>
      <c r="DC81" s="31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6" t="s">
        <v>159</v>
      </c>
      <c r="EH81" s="36" t="s">
        <v>159</v>
      </c>
      <c r="EI81" s="36" t="s">
        <v>159</v>
      </c>
      <c r="EJ81" s="36" t="s">
        <v>159</v>
      </c>
      <c r="EK81" s="36" t="s">
        <v>159</v>
      </c>
      <c r="EL81" s="36" t="s">
        <v>159</v>
      </c>
      <c r="EM81" s="36" t="s">
        <v>28</v>
      </c>
      <c r="EN81" s="36" t="s">
        <v>159</v>
      </c>
      <c r="EO81" s="36" t="s">
        <v>159</v>
      </c>
      <c r="EP81" s="36" t="s">
        <v>159</v>
      </c>
      <c r="EQ81" s="36" t="s">
        <v>159</v>
      </c>
      <c r="ER81" s="36" t="s">
        <v>159</v>
      </c>
      <c r="ES81" s="36" t="s">
        <v>159</v>
      </c>
      <c r="ET81" s="36" t="s">
        <v>159</v>
      </c>
      <c r="EU81" s="36" t="s">
        <v>159</v>
      </c>
    </row>
    <row r="82" spans="2:151" hidden="1" x14ac:dyDescent="0.25">
      <c r="B82" t="str">
        <f>IF(Q82="ja",XPlan_raw[[#This Row],[EKA_kode2]],"")</f>
        <v>T320020402</v>
      </c>
      <c r="C82" t="str">
        <f>XPlan_raw[[#This Row],[eka_langtnavn]]</f>
        <v>Machine Components</v>
      </c>
      <c r="D82" t="str">
        <f>IF(XPlan_raw[[#This Row],[Interne-kode]]&lt;&gt;"(tom)",XPlan_raw[[#This Row],[Interne-kode]],"")</f>
        <v>ME-MAC</v>
      </c>
      <c r="E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03-06-2025 - 12-06-2025</v>
      </c>
      <c r="G82" t="str">
        <f>IF(XPlan_raw[[#This Row],[Campus]]&lt;&gt;"(tom)",XPlan_raw[[#This Row],[Campus]],"")</f>
        <v>Sønderborg</v>
      </c>
      <c r="H82" t="str">
        <f>IF(OR(XPlan_raw[[#This Row],[Prøveform]]="(tom)",XPlan_raw[[#This Row],[Prøveform]]=""),"",XPlan_raw[[#This Row],[Prøveform]])</f>
        <v>Oral examination</v>
      </c>
      <c r="I82" t="str">
        <f>IF(XPlan_raw[[#This Row],[Eksaminator_samlet]]&lt;&gt;"",XPlan_raw[[#This Row],[Eksaminator_samlet]],"")</f>
        <v>Andrei-Alexandru Popa</v>
      </c>
      <c r="J82" t="str">
        <f>IF(OR(XPlan_raw[[#This Row],[Censur]]="(tom)",XPlan_raw[[#This Row],[Censur]]=""),"",XPlan_raw[[#This Row],[Censur]])</f>
        <v>Second examiner: External</v>
      </c>
      <c r="K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82" s="4" t="str">
        <f>IF(XPlan_raw[[#This Row],[Udbudstpe]]="3.prøveforsøg",XPlan_raw[[#This Row],[Udbudstpe]],"")</f>
        <v/>
      </c>
      <c r="M82" s="4" t="str">
        <f>IF(XPlan_raw[[#This Row],[Prøveform]]="Skriftlig prøve",XPlan_raw[[#This Row],[DATO: Start eksamen]]+21,"")</f>
        <v/>
      </c>
      <c r="N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Sdb.,(tom),BSc in Engineering, Innovation and Business - Sdb.,(tom),BSc in Mechanical Engineering - Sdb.,BSc in Mechatronic Engineering - Sdb.,(tom),(tom),(tom),(tom),(tom),(tom),Exchange students - Sønderborg</v>
      </c>
      <c r="Q82" s="28" t="s">
        <v>517</v>
      </c>
      <c r="R82" s="5" t="s">
        <v>311</v>
      </c>
      <c r="S82" s="5" t="s">
        <v>312</v>
      </c>
      <c r="T82" t="s">
        <v>313</v>
      </c>
      <c r="U82" s="5" t="s">
        <v>158</v>
      </c>
      <c r="V82" t="s">
        <v>159</v>
      </c>
      <c r="W82" s="46">
        <v>45811</v>
      </c>
      <c r="X82" s="4">
        <v>45820</v>
      </c>
      <c r="Y82" s="4" t="s">
        <v>634</v>
      </c>
      <c r="Z82" s="5" t="s">
        <v>289</v>
      </c>
      <c r="AA82" t="s">
        <v>188</v>
      </c>
      <c r="AB82" s="5" t="s">
        <v>189</v>
      </c>
      <c r="AC82" s="4">
        <v>45881</v>
      </c>
      <c r="AD82" s="46"/>
      <c r="AE82" t="s">
        <v>163</v>
      </c>
      <c r="AF82" t="s">
        <v>22</v>
      </c>
      <c r="AG82" s="48"/>
      <c r="AH82" s="28"/>
      <c r="AI82" s="48"/>
      <c r="AJ82" s="28"/>
      <c r="AK82" s="48"/>
      <c r="AL82" s="28"/>
      <c r="AM82" s="4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t="s">
        <v>159</v>
      </c>
      <c r="BR82" t="s">
        <v>23</v>
      </c>
      <c r="BS82" t="s">
        <v>24</v>
      </c>
      <c r="BT82" t="s">
        <v>159</v>
      </c>
      <c r="BU82" t="s">
        <v>646</v>
      </c>
      <c r="BV82" t="s">
        <v>159</v>
      </c>
      <c r="BW82" t="s">
        <v>28</v>
      </c>
      <c r="BX82" t="s">
        <v>29</v>
      </c>
      <c r="BY82" t="s">
        <v>159</v>
      </c>
      <c r="BZ82" t="s">
        <v>159</v>
      </c>
      <c r="CA82" t="s">
        <v>159</v>
      </c>
      <c r="CB82" t="s">
        <v>159</v>
      </c>
      <c r="CC82" t="s">
        <v>159</v>
      </c>
      <c r="CD82" t="s">
        <v>159</v>
      </c>
      <c r="CE82" t="s">
        <v>82</v>
      </c>
      <c r="CH82" s="29" t="s">
        <v>207</v>
      </c>
      <c r="CI82" s="29" t="s">
        <v>208</v>
      </c>
      <c r="CJ82" s="36" t="s">
        <v>209</v>
      </c>
      <c r="CK82" s="29" t="s">
        <v>210</v>
      </c>
      <c r="CL82" s="36" t="s">
        <v>159</v>
      </c>
      <c r="CM82" s="40">
        <v>45812</v>
      </c>
      <c r="CN82" s="41">
        <v>45833</v>
      </c>
      <c r="CO82" s="41" t="s">
        <v>633</v>
      </c>
      <c r="CP82" s="29" t="s">
        <v>211</v>
      </c>
      <c r="CQ82" s="36" t="s">
        <v>335</v>
      </c>
      <c r="CR82" s="29" t="s">
        <v>189</v>
      </c>
      <c r="CS82" s="41" t="s">
        <v>159</v>
      </c>
      <c r="CT82" s="40"/>
      <c r="CU82" s="36" t="s">
        <v>163</v>
      </c>
      <c r="CV82" t="s">
        <v>22</v>
      </c>
      <c r="CW82" s="31"/>
      <c r="CX82" s="33"/>
      <c r="CY82" s="31"/>
      <c r="CZ82" s="33"/>
      <c r="DA82" s="31"/>
      <c r="DB82" s="33"/>
      <c r="DC82" s="31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6" t="s">
        <v>159</v>
      </c>
      <c r="EH82" s="36" t="s">
        <v>159</v>
      </c>
      <c r="EI82" s="36" t="s">
        <v>159</v>
      </c>
      <c r="EJ82" s="36" t="s">
        <v>25</v>
      </c>
      <c r="EK82" s="36" t="s">
        <v>159</v>
      </c>
      <c r="EL82" s="36" t="s">
        <v>159</v>
      </c>
      <c r="EM82" s="36" t="s">
        <v>28</v>
      </c>
      <c r="EN82" s="36" t="s">
        <v>29</v>
      </c>
      <c r="EO82" s="36" t="s">
        <v>159</v>
      </c>
      <c r="EP82" s="36" t="s">
        <v>159</v>
      </c>
      <c r="EQ82" s="36" t="s">
        <v>159</v>
      </c>
      <c r="ER82" s="36" t="s">
        <v>159</v>
      </c>
      <c r="ES82" s="36" t="s">
        <v>159</v>
      </c>
      <c r="ET82" s="36" t="s">
        <v>159</v>
      </c>
      <c r="EU82" s="36" t="s">
        <v>159</v>
      </c>
    </row>
    <row r="83" spans="2:151" hidden="1" x14ac:dyDescent="0.25">
      <c r="B83" t="str">
        <f>IF(Q83="ja",XPlan_raw[[#This Row],[EKA_kode2]],"")</f>
        <v>T350029402</v>
      </c>
      <c r="C83" t="str">
        <f>XPlan_raw[[#This Row],[eka_langtnavn]]</f>
        <v>Master Thesis 40 ects</v>
      </c>
      <c r="D83" t="str">
        <f>IF(XPlan_raw[[#This Row],[Interne-kode]]&lt;&gt;"(tom)",XPlan_raw[[#This Row],[Interne-kode]],"")</f>
        <v/>
      </c>
      <c r="E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03-06-2025 - 24-06-2025</v>
      </c>
      <c r="G83" t="str">
        <f>IF(XPlan_raw[[#This Row],[Campus]]&lt;&gt;"(tom)",XPlan_raw[[#This Row],[Campus]],"")</f>
        <v>Sønderborg</v>
      </c>
      <c r="H83" t="str">
        <f>IF(OR(XPlan_raw[[#This Row],[Prøveform]]="(tom)",XPlan_raw[[#This Row],[Prøveform]]=""),"",XPlan_raw[[#This Row],[Prøveform]])</f>
        <v>Master's thesis with oral defence</v>
      </c>
      <c r="I83" t="str">
        <f>IF(XPlan_raw[[#This Row],[Eksaminator_samlet]]&lt;&gt;"",XPlan_raw[[#This Row],[Eksaminator_samlet]],"")</f>
        <v>Supervisor</v>
      </c>
      <c r="J83" t="str">
        <f>IF(OR(XPlan_raw[[#This Row],[Censur]]="(tom)",XPlan_raw[[#This Row],[Censur]]=""),"",XPlan_raw[[#This Row],[Censur]])</f>
        <v>Second examiner: External</v>
      </c>
      <c r="K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3" s="4" t="str">
        <f>IF(XPlan_raw[[#This Row],[Udbudstpe]]="3.prøveforsøg",XPlan_raw[[#This Row],[Udbudstpe]],"")</f>
        <v/>
      </c>
      <c r="M83" s="4" t="str">
        <f>IF(XPlan_raw[[#This Row],[Prøveform]]="Skriftlig prøve",XPlan_raw[[#This Row],[DATO: Start eksamen]]+21,"")</f>
        <v/>
      </c>
      <c r="N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Sdb.,MSc in Engineering, Innovation and Business - Sdb.,(tom),(tom),(tom),MSc in Mechatronic Engineering - Sdb.,(tom)</v>
      </c>
      <c r="Q83" s="28" t="s">
        <v>517</v>
      </c>
      <c r="R83" s="5" t="s">
        <v>231</v>
      </c>
      <c r="S83" s="5" t="s">
        <v>232</v>
      </c>
      <c r="T83" t="s">
        <v>159</v>
      </c>
      <c r="U83" s="5" t="s">
        <v>205</v>
      </c>
      <c r="V83" t="s">
        <v>159</v>
      </c>
      <c r="W83" s="46">
        <v>45811</v>
      </c>
      <c r="X83" s="4">
        <v>45832</v>
      </c>
      <c r="Y83" s="4" t="s">
        <v>633</v>
      </c>
      <c r="Z83" s="5" t="s">
        <v>211</v>
      </c>
      <c r="AA83" t="s">
        <v>324</v>
      </c>
      <c r="AB83" s="5" t="s">
        <v>189</v>
      </c>
      <c r="AC83" s="4" t="s">
        <v>159</v>
      </c>
      <c r="AD83" s="46"/>
      <c r="AE83" t="s">
        <v>163</v>
      </c>
      <c r="AF83" t="s">
        <v>22</v>
      </c>
      <c r="AG83" s="48"/>
      <c r="AH83" s="28"/>
      <c r="AI83" s="48"/>
      <c r="AJ83" s="28"/>
      <c r="AK83" s="48"/>
      <c r="AL83" s="28"/>
      <c r="AM83" s="4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t="s">
        <v>159</v>
      </c>
      <c r="BR83" t="s">
        <v>159</v>
      </c>
      <c r="BS83" t="s">
        <v>159</v>
      </c>
      <c r="BT83" t="s">
        <v>159</v>
      </c>
      <c r="BU83" t="s">
        <v>159</v>
      </c>
      <c r="BV83" t="s">
        <v>159</v>
      </c>
      <c r="BW83" t="s">
        <v>159</v>
      </c>
      <c r="BX83" t="s">
        <v>159</v>
      </c>
      <c r="BY83" t="s">
        <v>30</v>
      </c>
      <c r="BZ83" t="s">
        <v>647</v>
      </c>
      <c r="CA83" t="s">
        <v>159</v>
      </c>
      <c r="CB83" t="s">
        <v>159</v>
      </c>
      <c r="CC83" t="s">
        <v>159</v>
      </c>
      <c r="CD83" t="s">
        <v>35</v>
      </c>
      <c r="CE83" t="s">
        <v>159</v>
      </c>
      <c r="CH83" t="s">
        <v>261</v>
      </c>
      <c r="CI83" t="s">
        <v>262</v>
      </c>
      <c r="CJ83" t="s">
        <v>263</v>
      </c>
      <c r="CK83" t="s">
        <v>264</v>
      </c>
      <c r="CL83" t="s">
        <v>159</v>
      </c>
      <c r="CM83" s="4">
        <v>45812</v>
      </c>
      <c r="CN83" s="4">
        <v>45833</v>
      </c>
      <c r="CO83" s="4" t="s">
        <v>633</v>
      </c>
      <c r="CP83" t="s">
        <v>211</v>
      </c>
      <c r="CQ83" t="s">
        <v>340</v>
      </c>
      <c r="CR83" t="s">
        <v>189</v>
      </c>
      <c r="CS83" s="4" t="s">
        <v>159</v>
      </c>
      <c r="CT83" s="4"/>
      <c r="CU83" t="s">
        <v>163</v>
      </c>
      <c r="CV83" t="s">
        <v>22</v>
      </c>
      <c r="CW83" s="31"/>
      <c r="CX83" s="33"/>
      <c r="CY83" s="31"/>
      <c r="CZ83" s="33"/>
      <c r="DA83" s="31"/>
      <c r="DB83" s="33"/>
      <c r="DC83" s="31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t="s">
        <v>21</v>
      </c>
      <c r="EH83" t="s">
        <v>23</v>
      </c>
      <c r="EI83" t="s">
        <v>24</v>
      </c>
      <c r="EJ83" t="s">
        <v>159</v>
      </c>
      <c r="EK83" t="s">
        <v>159</v>
      </c>
      <c r="EL83" t="s">
        <v>159</v>
      </c>
      <c r="EM83" t="s">
        <v>159</v>
      </c>
      <c r="EN83" t="s">
        <v>159</v>
      </c>
      <c r="EO83" t="s">
        <v>159</v>
      </c>
      <c r="EP83" t="s">
        <v>159</v>
      </c>
      <c r="EQ83" t="s">
        <v>159</v>
      </c>
      <c r="ER83" t="s">
        <v>159</v>
      </c>
      <c r="ES83" t="s">
        <v>159</v>
      </c>
      <c r="ET83" t="s">
        <v>159</v>
      </c>
      <c r="EU83" t="s">
        <v>159</v>
      </c>
    </row>
    <row r="84" spans="2:151" hidden="1" x14ac:dyDescent="0.25">
      <c r="B84" t="str">
        <f>IF(Q84="ja",XPlan_raw[[#This Row],[EKA_kode2]],"")</f>
        <v>T350027402</v>
      </c>
      <c r="C84" t="str">
        <f>XPlan_raw[[#This Row],[eka_langtnavn]]</f>
        <v>Master's Thesis - 30 ECTS</v>
      </c>
      <c r="D84" t="str">
        <f>IF(XPlan_raw[[#This Row],[Interne-kode]]&lt;&gt;"(tom)",XPlan_raw[[#This Row],[Interne-kode]],"")</f>
        <v>THS</v>
      </c>
      <c r="E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03-06-2025 - 24-06-2025</v>
      </c>
      <c r="G84" t="str">
        <f>IF(XPlan_raw[[#This Row],[Campus]]&lt;&gt;"(tom)",XPlan_raw[[#This Row],[Campus]],"")</f>
        <v>Sønderborg</v>
      </c>
      <c r="H84" t="str">
        <f>IF(OR(XPlan_raw[[#This Row],[Prøveform]]="(tom)",XPlan_raw[[#This Row],[Prøveform]]=""),"",XPlan_raw[[#This Row],[Prøveform]])</f>
        <v>Master's thesis with oral defence</v>
      </c>
      <c r="I84" t="str">
        <f>IF(XPlan_raw[[#This Row],[Eksaminator_samlet]]&lt;&gt;"",XPlan_raw[[#This Row],[Eksaminator_samlet]],"")</f>
        <v>Supervisor</v>
      </c>
      <c r="J84" t="str">
        <f>IF(OR(XPlan_raw[[#This Row],[Censur]]="(tom)",XPlan_raw[[#This Row],[Censur]]=""),"",XPlan_raw[[#This Row],[Censur]])</f>
        <v>Second examiner: External</v>
      </c>
      <c r="K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4" s="4" t="str">
        <f>IF(XPlan_raw[[#This Row],[Udbudstpe]]="3.prøveforsøg",XPlan_raw[[#This Row],[Udbudstpe]],"")</f>
        <v/>
      </c>
      <c r="M84" s="4" t="str">
        <f>IF(XPlan_raw[[#This Row],[Prøveform]]="Skriftlig prøve",XPlan_raw[[#This Row],[DATO: Start eksamen]]+21,"")</f>
        <v/>
      </c>
      <c r="N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Sdb.,MSc in Engineering, Innovation and Business - Sdb.,(tom),(tom),(tom),MSc in Mechatronic Engineering - Sdb.,(tom)</v>
      </c>
      <c r="Q84" s="28" t="s">
        <v>517</v>
      </c>
      <c r="R84" t="s">
        <v>237</v>
      </c>
      <c r="S84" t="s">
        <v>238</v>
      </c>
      <c r="T84" t="s">
        <v>239</v>
      </c>
      <c r="U84" t="s">
        <v>205</v>
      </c>
      <c r="V84" t="s">
        <v>159</v>
      </c>
      <c r="W84" s="4">
        <v>45811</v>
      </c>
      <c r="X84" s="4">
        <v>45832</v>
      </c>
      <c r="Y84" s="4" t="s">
        <v>633</v>
      </c>
      <c r="Z84" t="s">
        <v>211</v>
      </c>
      <c r="AA84" t="s">
        <v>324</v>
      </c>
      <c r="AB84" t="s">
        <v>189</v>
      </c>
      <c r="AC84" s="4" t="s">
        <v>159</v>
      </c>
      <c r="AE84" t="s">
        <v>163</v>
      </c>
      <c r="AF84" t="s">
        <v>22</v>
      </c>
      <c r="AG84" s="48"/>
      <c r="AH84" s="28"/>
      <c r="AI84" s="48"/>
      <c r="AJ84" s="28"/>
      <c r="AK84" s="48"/>
      <c r="AL84" s="28"/>
      <c r="AM84" s="4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t="s">
        <v>159</v>
      </c>
      <c r="BR84" t="s">
        <v>159</v>
      </c>
      <c r="BS84" t="s">
        <v>159</v>
      </c>
      <c r="BT84" t="s">
        <v>159</v>
      </c>
      <c r="BU84" t="s">
        <v>159</v>
      </c>
      <c r="BV84" t="s">
        <v>159</v>
      </c>
      <c r="BW84" t="s">
        <v>159</v>
      </c>
      <c r="BX84" t="s">
        <v>159</v>
      </c>
      <c r="BY84" t="s">
        <v>30</v>
      </c>
      <c r="BZ84" t="s">
        <v>647</v>
      </c>
      <c r="CA84" t="s">
        <v>159</v>
      </c>
      <c r="CB84" t="s">
        <v>159</v>
      </c>
      <c r="CC84" t="s">
        <v>159</v>
      </c>
      <c r="CD84" t="s">
        <v>35</v>
      </c>
      <c r="CE84" t="s">
        <v>159</v>
      </c>
      <c r="CH84" s="29" t="s">
        <v>332</v>
      </c>
      <c r="CI84" s="29" t="s">
        <v>333</v>
      </c>
      <c r="CJ84" s="36" t="s">
        <v>334</v>
      </c>
      <c r="CK84" s="29" t="s">
        <v>158</v>
      </c>
      <c r="CL84" s="36" t="s">
        <v>159</v>
      </c>
      <c r="CM84" s="40">
        <v>45812</v>
      </c>
      <c r="CN84" s="41"/>
      <c r="CO84" s="41" t="s">
        <v>636</v>
      </c>
      <c r="CP84" s="29" t="s">
        <v>289</v>
      </c>
      <c r="CQ84" s="36" t="s">
        <v>639</v>
      </c>
      <c r="CR84" s="29" t="s">
        <v>162</v>
      </c>
      <c r="CS84" s="41">
        <v>45880</v>
      </c>
      <c r="CT84" s="40"/>
      <c r="CU84" s="36"/>
      <c r="CV84" t="s">
        <v>22</v>
      </c>
      <c r="CW84" s="31"/>
      <c r="CX84" s="33"/>
      <c r="CY84" s="31"/>
      <c r="CZ84" s="33"/>
      <c r="DA84" s="31"/>
      <c r="DB84" s="33"/>
      <c r="DC84" s="31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6" t="s">
        <v>159</v>
      </c>
      <c r="EH84" s="36" t="s">
        <v>159</v>
      </c>
      <c r="EI84" s="36" t="s">
        <v>159</v>
      </c>
      <c r="EJ84" s="36" t="s">
        <v>159</v>
      </c>
      <c r="EK84" s="36" t="s">
        <v>159</v>
      </c>
      <c r="EL84" s="36" t="s">
        <v>159</v>
      </c>
      <c r="EM84" s="36" t="s">
        <v>159</v>
      </c>
      <c r="EN84" s="36" t="s">
        <v>159</v>
      </c>
      <c r="EO84" s="36" t="s">
        <v>159</v>
      </c>
      <c r="EP84" s="36" t="s">
        <v>159</v>
      </c>
      <c r="EQ84" s="36" t="s">
        <v>159</v>
      </c>
      <c r="ER84" s="36" t="s">
        <v>159</v>
      </c>
      <c r="ES84" s="36" t="s">
        <v>159</v>
      </c>
      <c r="ET84" s="36" t="s">
        <v>35</v>
      </c>
      <c r="EU84" s="36" t="s">
        <v>159</v>
      </c>
    </row>
    <row r="85" spans="2:151" hidden="1" x14ac:dyDescent="0.25">
      <c r="B85" t="str">
        <f>IF(Q85="ja",XPlan_raw[[#This Row],[EKA_kode2]],"")</f>
        <v>T480008402</v>
      </c>
      <c r="C85" t="str">
        <f>XPlan_raw[[#This Row],[eka_langtnavn]]</f>
        <v>Applied polymer Materials</v>
      </c>
      <c r="D85" t="str">
        <f>IF(XPlan_raw[[#This Row],[Interne-kode]]&lt;&gt;"(tom)",XPlan_raw[[#This Row],[Interne-kode]],"")</f>
        <v>PT-APM</v>
      </c>
      <c r="E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85" t="str">
        <f>IF(XPlan_raw[[#This Row],[Campus]]&lt;&gt;"(tom)",XPlan_raw[[#This Row],[Campus]],"")</f>
        <v>Sønderborg</v>
      </c>
      <c r="H85" t="str">
        <f>IF(OR(XPlan_raw[[#This Row],[Prøveform]]="(tom)",XPlan_raw[[#This Row],[Prøveform]]=""),"",XPlan_raw[[#This Row],[Prøveform]])</f>
        <v>Hand-In</v>
      </c>
      <c r="I85" t="str">
        <f>IF(XPlan_raw[[#This Row],[Eksaminator_samlet]]&lt;&gt;"",XPlan_raw[[#This Row],[Eksaminator_samlet]],"")</f>
        <v>Vida Engmann</v>
      </c>
      <c r="J85" t="str">
        <f>IF(OR(XPlan_raw[[#This Row],[Censur]]="(tom)",XPlan_raw[[#This Row],[Censur]]=""),"",XPlan_raw[[#This Row],[Censur]])</f>
        <v>Second examiner: Internal</v>
      </c>
      <c r="K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85" s="4" t="str">
        <f>IF(XPlan_raw[[#This Row],[Udbudstpe]]="3.prøveforsøg",XPlan_raw[[#This Row],[Udbudstpe]],"")</f>
        <v/>
      </c>
      <c r="M85" s="4" t="str">
        <f>IF(XPlan_raw[[#This Row],[Prøveform]]="Skriftlig prøve",XPlan_raw[[#This Row],[DATO: Start eksamen]]+21,"")</f>
        <v/>
      </c>
      <c r="N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Sdb.,(tom),(tom),(tom)</v>
      </c>
      <c r="Q85" s="28" t="s">
        <v>517</v>
      </c>
      <c r="R85" t="s">
        <v>328</v>
      </c>
      <c r="S85" t="s">
        <v>329</v>
      </c>
      <c r="T85" t="s">
        <v>330</v>
      </c>
      <c r="U85" t="s">
        <v>158</v>
      </c>
      <c r="V85" t="s">
        <v>159</v>
      </c>
      <c r="W85" s="4">
        <v>45812</v>
      </c>
      <c r="Y85" s="4" t="s">
        <v>633</v>
      </c>
      <c r="Z85" t="s">
        <v>331</v>
      </c>
      <c r="AA85" t="s">
        <v>639</v>
      </c>
      <c r="AB85" t="s">
        <v>162</v>
      </c>
      <c r="AC85" s="4">
        <v>45880</v>
      </c>
      <c r="AF85" t="s">
        <v>22</v>
      </c>
      <c r="AG85" s="48"/>
      <c r="AH85" s="28"/>
      <c r="AI85" s="48"/>
      <c r="AJ85" s="28"/>
      <c r="AK85" s="48"/>
      <c r="AL85" s="28"/>
      <c r="AM85" s="4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t="s">
        <v>159</v>
      </c>
      <c r="BR85" t="s">
        <v>159</v>
      </c>
      <c r="BS85" t="s">
        <v>159</v>
      </c>
      <c r="BT85" t="s">
        <v>159</v>
      </c>
      <c r="BU85" t="s">
        <v>159</v>
      </c>
      <c r="BV85" t="s">
        <v>159</v>
      </c>
      <c r="BW85" t="s">
        <v>159</v>
      </c>
      <c r="BX85" t="s">
        <v>159</v>
      </c>
      <c r="BY85" t="s">
        <v>159</v>
      </c>
      <c r="BZ85" t="s">
        <v>159</v>
      </c>
      <c r="CA85" t="s">
        <v>159</v>
      </c>
      <c r="CB85" t="s">
        <v>33</v>
      </c>
      <c r="CC85" t="s">
        <v>159</v>
      </c>
      <c r="CD85" t="s">
        <v>159</v>
      </c>
      <c r="CE85" t="s">
        <v>159</v>
      </c>
      <c r="CH85" t="s">
        <v>336</v>
      </c>
      <c r="CI85" t="s">
        <v>337</v>
      </c>
      <c r="CJ85" t="s">
        <v>338</v>
      </c>
      <c r="CK85" t="s">
        <v>158</v>
      </c>
      <c r="CL85" t="s">
        <v>159</v>
      </c>
      <c r="CM85" s="4">
        <v>45812</v>
      </c>
      <c r="CN85" s="4"/>
      <c r="CO85" s="4" t="s">
        <v>635</v>
      </c>
      <c r="CP85" t="s">
        <v>339</v>
      </c>
      <c r="CQ85" t="s">
        <v>188</v>
      </c>
      <c r="CS85" s="4" t="s">
        <v>159</v>
      </c>
      <c r="CT85" s="4"/>
      <c r="CV85" t="s">
        <v>22</v>
      </c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t="s">
        <v>159</v>
      </c>
      <c r="EH85" t="s">
        <v>159</v>
      </c>
      <c r="EI85" t="s">
        <v>159</v>
      </c>
      <c r="EJ85" t="s">
        <v>159</v>
      </c>
      <c r="EK85" t="s">
        <v>159</v>
      </c>
      <c r="EL85" t="s">
        <v>159</v>
      </c>
      <c r="EM85" t="s">
        <v>159</v>
      </c>
      <c r="EN85" t="s">
        <v>159</v>
      </c>
      <c r="EO85" t="s">
        <v>30</v>
      </c>
      <c r="EP85" t="s">
        <v>159</v>
      </c>
      <c r="EQ85" t="s">
        <v>159</v>
      </c>
      <c r="ER85" t="s">
        <v>159</v>
      </c>
      <c r="ES85" t="s">
        <v>159</v>
      </c>
      <c r="ET85" t="s">
        <v>159</v>
      </c>
      <c r="EU85" t="s">
        <v>159</v>
      </c>
    </row>
    <row r="86" spans="2:151" hidden="1" x14ac:dyDescent="0.25">
      <c r="B86" t="str">
        <f>IF(Q86="ja",XPlan_raw[[#This Row],[EKA_kode2]],"")</f>
        <v>T340039402</v>
      </c>
      <c r="C86" t="str">
        <f>XPlan_raw[[#This Row],[eka_langtnavn]]</f>
        <v>Bachelor Project</v>
      </c>
      <c r="D86" t="str">
        <f>IF(XPlan_raw[[#This Row],[Interne-kode]]&lt;&gt;"(tom)",XPlan_raw[[#This Row],[Interne-kode]],"")</f>
        <v>MC-BPRO</v>
      </c>
      <c r="E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04-06-2025 - 25-06-2025</v>
      </c>
      <c r="G86" t="str">
        <f>IF(XPlan_raw[[#This Row],[Campus]]&lt;&gt;"(tom)",XPlan_raw[[#This Row],[Campus]],"")</f>
        <v>Sønderborg</v>
      </c>
      <c r="H86" t="str">
        <f>IF(OR(XPlan_raw[[#This Row],[Prøveform]]="(tom)",XPlan_raw[[#This Row],[Prøveform]]=""),"",XPlan_raw[[#This Row],[Prøveform]])</f>
        <v>Bachelor project with oral defence</v>
      </c>
      <c r="I86" t="str">
        <f>IF(XPlan_raw[[#This Row],[Eksaminator_samlet]]&lt;&gt;"",XPlan_raw[[#This Row],[Eksaminator_samlet]],"")</f>
        <v>Supervisor</v>
      </c>
      <c r="J86" t="str">
        <f>IF(OR(XPlan_raw[[#This Row],[Censur]]="(tom)",XPlan_raw[[#This Row],[Censur]]=""),"",XPlan_raw[[#This Row],[Censur]])</f>
        <v>Second examiner: External</v>
      </c>
      <c r="K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6" s="4" t="str">
        <f>IF(XPlan_raw[[#This Row],[Udbudstpe]]="3.prøveforsøg",XPlan_raw[[#This Row],[Udbudstpe]],"")</f>
        <v/>
      </c>
      <c r="M86" s="4" t="str">
        <f>IF(XPlan_raw[[#This Row],[Prøveform]]="Skriftlig prøve",XPlan_raw[[#This Row],[DATO: Start eksamen]]+21,"")</f>
        <v/>
      </c>
      <c r="N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Sdb.,(tom),(tom),BSc in Mechanical Engineering - Sdb.,BSc in Mechatronic Engineering - Sdb.,(tom),(tom),(tom),(tom),(tom),(tom),(tom)</v>
      </c>
      <c r="Q86" s="28" t="s">
        <v>517</v>
      </c>
      <c r="R86" s="5" t="s">
        <v>207</v>
      </c>
      <c r="S86" s="5" t="s">
        <v>208</v>
      </c>
      <c r="T86" t="s">
        <v>209</v>
      </c>
      <c r="U86" s="5" t="s">
        <v>210</v>
      </c>
      <c r="V86" t="s">
        <v>159</v>
      </c>
      <c r="W86" s="46">
        <v>45812</v>
      </c>
      <c r="X86" s="4">
        <v>45833</v>
      </c>
      <c r="Y86" s="4" t="s">
        <v>633</v>
      </c>
      <c r="Z86" s="5" t="s">
        <v>211</v>
      </c>
      <c r="AA86" t="s">
        <v>335</v>
      </c>
      <c r="AB86" s="5" t="s">
        <v>189</v>
      </c>
      <c r="AC86" s="4" t="s">
        <v>159</v>
      </c>
      <c r="AD86" s="46"/>
      <c r="AE86" t="s">
        <v>163</v>
      </c>
      <c r="AF86" t="s">
        <v>22</v>
      </c>
      <c r="AG86" s="48"/>
      <c r="AH86" s="28"/>
      <c r="AI86" s="48"/>
      <c r="AJ86" s="28"/>
      <c r="AK86" s="48"/>
      <c r="AL86" s="28"/>
      <c r="AM86" s="4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t="s">
        <v>159</v>
      </c>
      <c r="BR86" t="s">
        <v>159</v>
      </c>
      <c r="BS86" t="s">
        <v>159</v>
      </c>
      <c r="BT86" t="s">
        <v>25</v>
      </c>
      <c r="BU86" t="s">
        <v>159</v>
      </c>
      <c r="BV86" t="s">
        <v>159</v>
      </c>
      <c r="BW86" t="s">
        <v>28</v>
      </c>
      <c r="BX86" t="s">
        <v>29</v>
      </c>
      <c r="BY86" t="s">
        <v>159</v>
      </c>
      <c r="BZ86" t="s">
        <v>159</v>
      </c>
      <c r="CA86" t="s">
        <v>159</v>
      </c>
      <c r="CB86" t="s">
        <v>159</v>
      </c>
      <c r="CC86" t="s">
        <v>159</v>
      </c>
      <c r="CD86" t="s">
        <v>159</v>
      </c>
      <c r="CE86" t="s">
        <v>159</v>
      </c>
      <c r="CH86" s="29" t="s">
        <v>328</v>
      </c>
      <c r="CI86" s="29" t="s">
        <v>329</v>
      </c>
      <c r="CJ86" s="36" t="s">
        <v>330</v>
      </c>
      <c r="CK86" s="29" t="s">
        <v>158</v>
      </c>
      <c r="CL86" s="36" t="s">
        <v>159</v>
      </c>
      <c r="CM86" s="40">
        <v>45812</v>
      </c>
      <c r="CN86" s="41"/>
      <c r="CO86" s="41" t="s">
        <v>633</v>
      </c>
      <c r="CP86" s="29" t="s">
        <v>331</v>
      </c>
      <c r="CQ86" s="36" t="s">
        <v>639</v>
      </c>
      <c r="CR86" s="29" t="s">
        <v>162</v>
      </c>
      <c r="CS86" s="41">
        <v>45880</v>
      </c>
      <c r="CT86" s="40"/>
      <c r="CU86" s="36"/>
      <c r="CV86" t="s">
        <v>22</v>
      </c>
      <c r="CW86" s="31"/>
      <c r="CX86" s="33"/>
      <c r="CY86" s="31"/>
      <c r="CZ86" s="33"/>
      <c r="DA86" s="31"/>
      <c r="DB86" s="33"/>
      <c r="DC86" s="31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6" t="s">
        <v>159</v>
      </c>
      <c r="EH86" s="36" t="s">
        <v>159</v>
      </c>
      <c r="EI86" s="36" t="s">
        <v>159</v>
      </c>
      <c r="EJ86" s="36" t="s">
        <v>159</v>
      </c>
      <c r="EK86" s="36" t="s">
        <v>159</v>
      </c>
      <c r="EL86" s="36" t="s">
        <v>159</v>
      </c>
      <c r="EM86" s="36" t="s">
        <v>159</v>
      </c>
      <c r="EN86" s="36" t="s">
        <v>159</v>
      </c>
      <c r="EO86" s="36" t="s">
        <v>159</v>
      </c>
      <c r="EP86" s="36" t="s">
        <v>159</v>
      </c>
      <c r="EQ86" s="36" t="s">
        <v>159</v>
      </c>
      <c r="ER86" s="36" t="s">
        <v>33</v>
      </c>
      <c r="ES86" s="36" t="s">
        <v>159</v>
      </c>
      <c r="ET86" s="36" t="s">
        <v>159</v>
      </c>
      <c r="EU86" s="36" t="s">
        <v>159</v>
      </c>
    </row>
    <row r="87" spans="2:151" hidden="1" x14ac:dyDescent="0.25">
      <c r="B87" t="str">
        <f>IF(Q87="ja",XPlan_raw[[#This Row],[EKA_kode2]],"")</f>
        <v>T380030402</v>
      </c>
      <c r="C87" t="str">
        <f>XPlan_raw[[#This Row],[eka_langtnavn]]</f>
        <v>Control of grid connected Converters</v>
      </c>
      <c r="D87" t="str">
        <f>IF(XPlan_raw[[#This Row],[Interne-kode]]&lt;&gt;"(tom)",XPlan_raw[[#This Row],[Interne-kode]],"")</f>
        <v>EE-CGCC</v>
      </c>
      <c r="E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87" t="str">
        <f>IF(XPlan_raw[[#This Row],[Campus]]&lt;&gt;"(tom)",XPlan_raw[[#This Row],[Campus]],"")</f>
        <v>Sønderborg</v>
      </c>
      <c r="H87" t="str">
        <f>IF(OR(XPlan_raw[[#This Row],[Prøveform]]="(tom)",XPlan_raw[[#This Row],[Prøveform]]=""),"",XPlan_raw[[#This Row],[Prøveform]])</f>
        <v>Oral examination</v>
      </c>
      <c r="I87" t="str">
        <f>IF(XPlan_raw[[#This Row],[Eksaminator_samlet]]&lt;&gt;"",XPlan_raw[[#This Row],[Eksaminator_samlet]],"")</f>
        <v>Ramkrishan Maheshwari</v>
      </c>
      <c r="J87" t="str">
        <f>IF(OR(XPlan_raw[[#This Row],[Censur]]="(tom)",XPlan_raw[[#This Row],[Censur]]=""),"",XPlan_raw[[#This Row],[Censur]])</f>
        <v/>
      </c>
      <c r="K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7" s="4" t="str">
        <f>IF(XPlan_raw[[#This Row],[Udbudstpe]]="3.prøveforsøg",XPlan_raw[[#This Row],[Udbudstpe]],"")</f>
        <v/>
      </c>
      <c r="M87" s="4" t="str">
        <f>IF(XPlan_raw[[#This Row],[Prøveform]]="Skriftlig prøve",XPlan_raw[[#This Row],[DATO: Start eksamen]]+21,"")</f>
        <v/>
      </c>
      <c r="N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Sdb.,(tom),(tom),(tom),(tom),(tom),(tom)</v>
      </c>
      <c r="Q87" s="28" t="s">
        <v>517</v>
      </c>
      <c r="R87" t="s">
        <v>336</v>
      </c>
      <c r="S87" t="s">
        <v>337</v>
      </c>
      <c r="T87" t="s">
        <v>338</v>
      </c>
      <c r="U87" t="s">
        <v>158</v>
      </c>
      <c r="V87" t="s">
        <v>159</v>
      </c>
      <c r="W87" s="4">
        <v>45812</v>
      </c>
      <c r="Y87" s="4" t="s">
        <v>635</v>
      </c>
      <c r="Z87" t="s">
        <v>339</v>
      </c>
      <c r="AA87" t="s">
        <v>188</v>
      </c>
      <c r="AC87" s="4" t="s">
        <v>159</v>
      </c>
      <c r="AF87" t="s">
        <v>22</v>
      </c>
      <c r="AG87" s="48"/>
      <c r="AH87" s="28"/>
      <c r="AI87" s="48"/>
      <c r="AJ87" s="28"/>
      <c r="AK87" s="48"/>
      <c r="AL87" s="28"/>
      <c r="AM87" s="4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t="s">
        <v>159</v>
      </c>
      <c r="BR87" t="s">
        <v>159</v>
      </c>
      <c r="BS87" t="s">
        <v>159</v>
      </c>
      <c r="BT87" t="s">
        <v>159</v>
      </c>
      <c r="BU87" t="s">
        <v>159</v>
      </c>
      <c r="BV87" t="s">
        <v>159</v>
      </c>
      <c r="BW87" t="s">
        <v>159</v>
      </c>
      <c r="BX87" t="s">
        <v>159</v>
      </c>
      <c r="BY87" t="s">
        <v>30</v>
      </c>
      <c r="BZ87" t="s">
        <v>159</v>
      </c>
      <c r="CA87" t="s">
        <v>159</v>
      </c>
      <c r="CB87" t="s">
        <v>159</v>
      </c>
      <c r="CC87" t="s">
        <v>159</v>
      </c>
      <c r="CD87" t="s">
        <v>159</v>
      </c>
      <c r="CE87" t="s">
        <v>159</v>
      </c>
      <c r="CH87" t="s">
        <v>356</v>
      </c>
      <c r="CI87" t="s">
        <v>357</v>
      </c>
      <c r="CJ87" t="s">
        <v>159</v>
      </c>
      <c r="CK87" t="s">
        <v>205</v>
      </c>
      <c r="CL87" t="s">
        <v>159</v>
      </c>
      <c r="CM87" s="4">
        <v>45814</v>
      </c>
      <c r="CN87" s="4"/>
      <c r="CO87" s="4" t="s">
        <v>634</v>
      </c>
      <c r="CP87" t="s">
        <v>358</v>
      </c>
      <c r="CQ87" t="s">
        <v>161</v>
      </c>
      <c r="CR87" t="s">
        <v>169</v>
      </c>
      <c r="CS87" s="4">
        <v>45882</v>
      </c>
      <c r="CT87" s="4"/>
      <c r="CV87" t="s">
        <v>22</v>
      </c>
      <c r="CW87" s="31"/>
      <c r="CX87" s="33"/>
      <c r="CY87" s="31"/>
      <c r="CZ87" s="33"/>
      <c r="DA87" s="31"/>
      <c r="DB87" s="33"/>
      <c r="DC87" s="31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t="s">
        <v>159</v>
      </c>
      <c r="EH87" t="s">
        <v>159</v>
      </c>
      <c r="EI87" t="s">
        <v>159</v>
      </c>
      <c r="EJ87" t="s">
        <v>159</v>
      </c>
      <c r="EK87" t="s">
        <v>26</v>
      </c>
      <c r="EL87" t="s">
        <v>159</v>
      </c>
      <c r="EM87" t="s">
        <v>159</v>
      </c>
      <c r="EN87" t="s">
        <v>159</v>
      </c>
      <c r="EO87" t="s">
        <v>159</v>
      </c>
      <c r="EP87" t="s">
        <v>159</v>
      </c>
      <c r="EQ87" t="s">
        <v>159</v>
      </c>
      <c r="ER87" t="s">
        <v>159</v>
      </c>
      <c r="ES87" t="s">
        <v>159</v>
      </c>
      <c r="ET87" t="s">
        <v>159</v>
      </c>
      <c r="EU87" t="s">
        <v>159</v>
      </c>
    </row>
    <row r="88" spans="2:151" hidden="1" x14ac:dyDescent="0.25">
      <c r="B88" t="str">
        <f>IF(Q88="ja",XPlan_raw[[#This Row],[EKA_kode2]],"")</f>
        <v>T340055402</v>
      </c>
      <c r="C88" t="str">
        <f>XPlan_raw[[#This Row],[eka_langtnavn]]</f>
        <v>Final Project</v>
      </c>
      <c r="D88" t="str">
        <f>IF(XPlan_raw[[#This Row],[Interne-kode]]&lt;&gt;"(tom)",XPlan_raw[[#This Row],[Interne-kode]],"")</f>
        <v>MC-PROJ</v>
      </c>
      <c r="E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04-06-2025 - 25-06-2025</v>
      </c>
      <c r="G88" t="str">
        <f>IF(XPlan_raw[[#This Row],[Campus]]&lt;&gt;"(tom)",XPlan_raw[[#This Row],[Campus]],"")</f>
        <v>Sønderborg</v>
      </c>
      <c r="H88" t="str">
        <f>IF(OR(XPlan_raw[[#This Row],[Prøveform]]="(tom)",XPlan_raw[[#This Row],[Prøveform]]=""),"",XPlan_raw[[#This Row],[Prøveform]])</f>
        <v>Final project with oral defence</v>
      </c>
      <c r="I88" t="str">
        <f>IF(XPlan_raw[[#This Row],[Eksaminator_samlet]]&lt;&gt;"",XPlan_raw[[#This Row],[Eksaminator_samlet]],"")</f>
        <v>Supervisor</v>
      </c>
      <c r="J88" t="str">
        <f>IF(OR(XPlan_raw[[#This Row],[Censur]]="(tom)",XPlan_raw[[#This Row],[Censur]]=""),"",XPlan_raw[[#This Row],[Censur]])</f>
        <v>Second examiner: External</v>
      </c>
      <c r="K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8" s="4" t="str">
        <f>IF(XPlan_raw[[#This Row],[Udbudstpe]]="3.prøveforsøg",XPlan_raw[[#This Row],[Udbudstpe]],"")</f>
        <v/>
      </c>
      <c r="M88" s="4" t="str">
        <f>IF(XPlan_raw[[#This Row],[Prøveform]]="Skriftlig prøve",XPlan_raw[[#This Row],[DATO: Start eksamen]]+21,"")</f>
        <v/>
      </c>
      <c r="N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Sdb.,(tom),(tom),(tom),(tom),(tom),(tom),(tom),(tom),(tom),(tom),(tom),(tom)</v>
      </c>
      <c r="Q88" s="28" t="s">
        <v>517</v>
      </c>
      <c r="R88" t="s">
        <v>261</v>
      </c>
      <c r="S88" t="s">
        <v>262</v>
      </c>
      <c r="T88" t="s">
        <v>263</v>
      </c>
      <c r="U88" t="s">
        <v>264</v>
      </c>
      <c r="V88" t="s">
        <v>159</v>
      </c>
      <c r="W88" s="4">
        <v>45812</v>
      </c>
      <c r="X88" s="4">
        <v>45833</v>
      </c>
      <c r="Y88" s="4" t="s">
        <v>633</v>
      </c>
      <c r="Z88" t="s">
        <v>211</v>
      </c>
      <c r="AA88" t="s">
        <v>340</v>
      </c>
      <c r="AB88" t="s">
        <v>189</v>
      </c>
      <c r="AC88" s="4" t="s">
        <v>159</v>
      </c>
      <c r="AE88" t="s">
        <v>163</v>
      </c>
      <c r="AF88" t="s">
        <v>22</v>
      </c>
      <c r="AG88" s="48"/>
      <c r="AH88" s="28"/>
      <c r="AI88" s="48"/>
      <c r="AJ88" s="28"/>
      <c r="AK88" s="48"/>
      <c r="AL88" s="28"/>
      <c r="AM88" s="4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t="s">
        <v>21</v>
      </c>
      <c r="BR88" t="s">
        <v>23</v>
      </c>
      <c r="BS88" t="s">
        <v>24</v>
      </c>
      <c r="BT88" t="s">
        <v>159</v>
      </c>
      <c r="BU88" t="s">
        <v>159</v>
      </c>
      <c r="BV88" t="s">
        <v>159</v>
      </c>
      <c r="BW88" t="s">
        <v>159</v>
      </c>
      <c r="BX88" t="s">
        <v>159</v>
      </c>
      <c r="BY88" t="s">
        <v>159</v>
      </c>
      <c r="BZ88" t="s">
        <v>159</v>
      </c>
      <c r="CA88" t="s">
        <v>159</v>
      </c>
      <c r="CB88" t="s">
        <v>159</v>
      </c>
      <c r="CC88" t="s">
        <v>159</v>
      </c>
      <c r="CD88" t="s">
        <v>159</v>
      </c>
      <c r="CE88" t="s">
        <v>159</v>
      </c>
      <c r="CH88" s="29" t="s">
        <v>362</v>
      </c>
      <c r="CI88" s="29" t="s">
        <v>363</v>
      </c>
      <c r="CJ88" s="36" t="s">
        <v>364</v>
      </c>
      <c r="CK88" s="29" t="s">
        <v>210</v>
      </c>
      <c r="CL88" s="36" t="s">
        <v>159</v>
      </c>
      <c r="CM88" s="40">
        <v>45814</v>
      </c>
      <c r="CN88" s="41"/>
      <c r="CO88" s="41" t="s">
        <v>634</v>
      </c>
      <c r="CP88" s="29" t="s">
        <v>347</v>
      </c>
      <c r="CQ88" s="36" t="s">
        <v>161</v>
      </c>
      <c r="CR88" s="29" t="s">
        <v>162</v>
      </c>
      <c r="CS88" s="41">
        <v>45883</v>
      </c>
      <c r="CT88" s="40"/>
      <c r="CU88" s="36"/>
      <c r="CV88" t="s">
        <v>22</v>
      </c>
      <c r="CW88" s="31"/>
      <c r="CX88" s="33"/>
      <c r="CY88" s="31"/>
      <c r="CZ88" s="33"/>
      <c r="DA88" s="31"/>
      <c r="DB88" s="33"/>
      <c r="DC88" s="31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6" t="s">
        <v>159</v>
      </c>
      <c r="EH88" s="36" t="s">
        <v>23</v>
      </c>
      <c r="EI88" s="36" t="s">
        <v>159</v>
      </c>
      <c r="EJ88" s="36" t="s">
        <v>159</v>
      </c>
      <c r="EK88" s="36" t="s">
        <v>159</v>
      </c>
      <c r="EL88" s="36" t="s">
        <v>159</v>
      </c>
      <c r="EM88" s="36" t="s">
        <v>28</v>
      </c>
      <c r="EN88" s="36" t="s">
        <v>29</v>
      </c>
      <c r="EO88" s="36" t="s">
        <v>159</v>
      </c>
      <c r="EP88" s="36" t="s">
        <v>159</v>
      </c>
      <c r="EQ88" s="36" t="s">
        <v>159</v>
      </c>
      <c r="ER88" s="36" t="s">
        <v>159</v>
      </c>
      <c r="ES88" s="36" t="s">
        <v>159</v>
      </c>
      <c r="ET88" s="36" t="s">
        <v>159</v>
      </c>
      <c r="EU88" s="36" t="s">
        <v>159</v>
      </c>
    </row>
    <row r="89" spans="2:151" hidden="1" x14ac:dyDescent="0.25">
      <c r="B89" t="str">
        <f>IF(Q89="ja",XPlan_raw[[#This Row],[EKA_kode2]],"")</f>
        <v>T350006402</v>
      </c>
      <c r="C89" t="str">
        <f>XPlan_raw[[#This Row],[eka_langtnavn]]</f>
        <v>Mechatronics Design and Build 1</v>
      </c>
      <c r="D89" t="str">
        <f>IF(XPlan_raw[[#This Row],[Interne-kode]]&lt;&gt;"(tom)",XPlan_raw[[#This Row],[Interne-kode]],"")</f>
        <v>MC-MDB1</v>
      </c>
      <c r="E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89" t="str">
        <f>IF(XPlan_raw[[#This Row],[Campus]]&lt;&gt;"(tom)",XPlan_raw[[#This Row],[Campus]],"")</f>
        <v>Sønderborg</v>
      </c>
      <c r="H89" t="str">
        <f>IF(OR(XPlan_raw[[#This Row],[Prøveform]]="(tom)",XPlan_raw[[#This Row],[Prøveform]]=""),"",XPlan_raw[[#This Row],[Prøveform]])</f>
        <v>Hand-In</v>
      </c>
      <c r="I89" t="str">
        <f>IF(XPlan_raw[[#This Row],[Eksaminator_samlet]]&lt;&gt;"",XPlan_raw[[#This Row],[Eksaminator_samlet]],"")</f>
        <v>Andrei-Alexandru Popa</v>
      </c>
      <c r="J89" t="str">
        <f>IF(OR(XPlan_raw[[#This Row],[Censur]]="(tom)",XPlan_raw[[#This Row],[Censur]]=""),"",XPlan_raw[[#This Row],[Censur]])</f>
        <v>Second examiner: Internal</v>
      </c>
      <c r="K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89" s="4" t="str">
        <f>IF(XPlan_raw[[#This Row],[Udbudstpe]]="3.prøveforsøg",XPlan_raw[[#This Row],[Udbudstpe]],"")</f>
        <v/>
      </c>
      <c r="M89" s="4" t="str">
        <f>IF(XPlan_raw[[#This Row],[Prøveform]]="Skriftlig prøve",XPlan_raw[[#This Row],[DATO: Start eksamen]]+21,"")</f>
        <v/>
      </c>
      <c r="N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,,,,,,,,,,,,,,,,,,,,,,,,,,,,,,,,,,,,(tom),(tom),(tom),(tom),(tom),(tom),(tom),(tom),(tom),(tom),(tom),(tom),(tom),MSc in Mechatronic Engineering - Sdb.,(tom)</v>
      </c>
      <c r="Q89" s="28" t="s">
        <v>517</v>
      </c>
      <c r="R89" t="s">
        <v>332</v>
      </c>
      <c r="S89" t="s">
        <v>333</v>
      </c>
      <c r="T89" t="s">
        <v>334</v>
      </c>
      <c r="U89" t="s">
        <v>158</v>
      </c>
      <c r="V89" t="s">
        <v>159</v>
      </c>
      <c r="W89" s="4">
        <v>45812</v>
      </c>
      <c r="Y89" s="4" t="s">
        <v>636</v>
      </c>
      <c r="Z89" t="s">
        <v>289</v>
      </c>
      <c r="AA89" t="s">
        <v>639</v>
      </c>
      <c r="AB89" t="s">
        <v>162</v>
      </c>
      <c r="AC89" s="4">
        <v>45880</v>
      </c>
      <c r="AF89" t="s">
        <v>22</v>
      </c>
      <c r="AG89" s="48"/>
      <c r="AH89" s="28"/>
      <c r="AI89" s="48"/>
      <c r="AJ89" s="28"/>
      <c r="AK89" s="48"/>
      <c r="AL89" s="28"/>
      <c r="AM89" s="4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t="s">
        <v>159</v>
      </c>
      <c r="BR89" t="s">
        <v>159</v>
      </c>
      <c r="BS89" t="s">
        <v>159</v>
      </c>
      <c r="BT89" t="s">
        <v>159</v>
      </c>
      <c r="BU89" t="s">
        <v>159</v>
      </c>
      <c r="BV89" t="s">
        <v>159</v>
      </c>
      <c r="BW89" t="s">
        <v>159</v>
      </c>
      <c r="BX89" t="s">
        <v>159</v>
      </c>
      <c r="BY89" t="s">
        <v>159</v>
      </c>
      <c r="BZ89" t="s">
        <v>159</v>
      </c>
      <c r="CA89" t="s">
        <v>159</v>
      </c>
      <c r="CB89" t="s">
        <v>159</v>
      </c>
      <c r="CC89" t="s">
        <v>159</v>
      </c>
      <c r="CD89" t="s">
        <v>35</v>
      </c>
      <c r="CE89" t="s">
        <v>159</v>
      </c>
      <c r="CH89" t="s">
        <v>344</v>
      </c>
      <c r="CI89" t="s">
        <v>345</v>
      </c>
      <c r="CJ89" t="s">
        <v>346</v>
      </c>
      <c r="CK89" t="s">
        <v>158</v>
      </c>
      <c r="CL89" t="s">
        <v>159</v>
      </c>
      <c r="CM89" s="4">
        <v>45814</v>
      </c>
      <c r="CN89" s="4"/>
      <c r="CO89" s="4" t="s">
        <v>636</v>
      </c>
      <c r="CP89" t="s">
        <v>347</v>
      </c>
      <c r="CQ89" t="s">
        <v>188</v>
      </c>
      <c r="CR89" t="s">
        <v>162</v>
      </c>
      <c r="CS89" s="4">
        <v>45887</v>
      </c>
      <c r="CT89" s="4"/>
      <c r="CV89" t="s">
        <v>22</v>
      </c>
      <c r="CW89" s="31"/>
      <c r="CX89" s="33"/>
      <c r="CY89" s="31"/>
      <c r="CZ89" s="33"/>
      <c r="DA89" s="31"/>
      <c r="DB89" s="33"/>
      <c r="DC89" s="31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t="s">
        <v>159</v>
      </c>
      <c r="EH89" t="s">
        <v>159</v>
      </c>
      <c r="EI89" t="s">
        <v>159</v>
      </c>
      <c r="EJ89" t="s">
        <v>159</v>
      </c>
      <c r="EK89" t="s">
        <v>159</v>
      </c>
      <c r="EL89" t="s">
        <v>159</v>
      </c>
      <c r="EM89" t="s">
        <v>159</v>
      </c>
      <c r="EN89" t="s">
        <v>159</v>
      </c>
      <c r="EO89" t="s">
        <v>159</v>
      </c>
      <c r="EP89" t="s">
        <v>159</v>
      </c>
      <c r="EQ89" t="s">
        <v>159</v>
      </c>
      <c r="ER89" t="s">
        <v>159</v>
      </c>
      <c r="ES89" t="s">
        <v>34</v>
      </c>
      <c r="ET89" t="s">
        <v>159</v>
      </c>
      <c r="EU89" t="s">
        <v>82</v>
      </c>
    </row>
    <row r="90" spans="2:151" hidden="1" x14ac:dyDescent="0.25">
      <c r="B90" t="str">
        <f>IF(Q90="ja",XPlan_raw[[#This Row],[EKA_kode2]],"")</f>
        <v>T320024402</v>
      </c>
      <c r="C90" t="str">
        <f>XPlan_raw[[#This Row],[eka_langtnavn]]</f>
        <v>Special course in Mechanical Engineering</v>
      </c>
      <c r="D90" t="str">
        <f>IF(XPlan_raw[[#This Row],[Interne-kode]]&lt;&gt;"(tom)",XPlan_raw[[#This Row],[Interne-kode]],"")</f>
        <v>ME-SCME</v>
      </c>
      <c r="E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90" t="str">
        <f>IF(XPlan_raw[[#This Row],[Campus]]&lt;&gt;"(tom)",XPlan_raw[[#This Row],[Campus]],"")</f>
        <v>Sønderborg</v>
      </c>
      <c r="H90" t="str">
        <f>IF(OR(XPlan_raw[[#This Row],[Prøveform]]="(tom)",XPlan_raw[[#This Row],[Prøveform]]=""),"",XPlan_raw[[#This Row],[Prøveform]])</f>
        <v>Hand-In</v>
      </c>
      <c r="I90" t="str">
        <f>IF(XPlan_raw[[#This Row],[Eksaminator_samlet]]&lt;&gt;"",XPlan_raw[[#This Row],[Eksaminator_samlet]],"")</f>
        <v>Andrei-Alexandru Popa</v>
      </c>
      <c r="J90" t="str">
        <f>IF(OR(XPlan_raw[[#This Row],[Censur]]="(tom)",XPlan_raw[[#This Row],[Censur]]=""),"",XPlan_raw[[#This Row],[Censur]])</f>
        <v>Second examiner: Internal</v>
      </c>
      <c r="K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90" s="4" t="str">
        <f>IF(XPlan_raw[[#This Row],[Udbudstpe]]="3.prøveforsøg",XPlan_raw[[#This Row],[Udbudstpe]],"")</f>
        <v/>
      </c>
      <c r="M90" s="4" t="str">
        <f>IF(XPlan_raw[[#This Row],[Prøveform]]="Skriftlig prøve",XPlan_raw[[#This Row],[DATO: Start eksamen]]+21,"")</f>
        <v/>
      </c>
      <c r="N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90" s="28" t="s">
        <v>517</v>
      </c>
      <c r="R90" t="s">
        <v>341</v>
      </c>
      <c r="S90" t="s">
        <v>342</v>
      </c>
      <c r="T90" t="s">
        <v>343</v>
      </c>
      <c r="U90" t="s">
        <v>205</v>
      </c>
      <c r="V90" t="s">
        <v>210</v>
      </c>
      <c r="W90" s="4">
        <v>45812</v>
      </c>
      <c r="Y90" s="4" t="s">
        <v>634</v>
      </c>
      <c r="Z90" t="s">
        <v>289</v>
      </c>
      <c r="AA90" t="s">
        <v>639</v>
      </c>
      <c r="AB90" t="s">
        <v>162</v>
      </c>
      <c r="AC90" s="4">
        <v>45883</v>
      </c>
      <c r="AE90" t="s">
        <v>163</v>
      </c>
      <c r="AF90" t="s">
        <v>22</v>
      </c>
      <c r="AG90" s="48"/>
      <c r="AH90" s="28"/>
      <c r="AI90" s="48"/>
      <c r="AJ90" s="28"/>
      <c r="AK90" s="48"/>
      <c r="AL90" s="28"/>
      <c r="AM90" s="4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t="s">
        <v>159</v>
      </c>
      <c r="BR90" t="s">
        <v>159</v>
      </c>
      <c r="BS90" t="s">
        <v>159</v>
      </c>
      <c r="BT90" t="s">
        <v>159</v>
      </c>
      <c r="BU90" t="s">
        <v>159</v>
      </c>
      <c r="BV90" t="s">
        <v>159</v>
      </c>
      <c r="BW90" t="s">
        <v>28</v>
      </c>
      <c r="BX90" t="s">
        <v>159</v>
      </c>
      <c r="BY90" t="s">
        <v>159</v>
      </c>
      <c r="BZ90" t="s">
        <v>159</v>
      </c>
      <c r="CA90" t="s">
        <v>159</v>
      </c>
      <c r="CB90" t="s">
        <v>159</v>
      </c>
      <c r="CC90" t="s">
        <v>159</v>
      </c>
      <c r="CD90" t="s">
        <v>159</v>
      </c>
      <c r="CE90" t="s">
        <v>159</v>
      </c>
      <c r="CH90" t="s">
        <v>352</v>
      </c>
      <c r="CI90" t="s">
        <v>353</v>
      </c>
      <c r="CJ90" t="s">
        <v>354</v>
      </c>
      <c r="CK90" t="s">
        <v>205</v>
      </c>
      <c r="CL90" t="s">
        <v>210</v>
      </c>
      <c r="CM90" s="4">
        <v>45814</v>
      </c>
      <c r="CN90" s="4"/>
      <c r="CO90" s="4" t="s">
        <v>633</v>
      </c>
      <c r="CP90" t="s">
        <v>355</v>
      </c>
      <c r="CQ90" t="s">
        <v>161</v>
      </c>
      <c r="CR90" t="s">
        <v>162</v>
      </c>
      <c r="CS90" s="4">
        <v>45883</v>
      </c>
      <c r="CT90" s="4"/>
      <c r="CV90" t="s">
        <v>22</v>
      </c>
      <c r="CW90" s="31"/>
      <c r="CX90" s="33"/>
      <c r="CY90" s="31"/>
      <c r="CZ90" s="33"/>
      <c r="DA90" s="31"/>
      <c r="DB90" s="33"/>
      <c r="DC90" s="31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t="s">
        <v>159</v>
      </c>
      <c r="EH90" t="s">
        <v>159</v>
      </c>
      <c r="EI90" t="s">
        <v>24</v>
      </c>
      <c r="EJ90" t="s">
        <v>25</v>
      </c>
      <c r="EK90" t="s">
        <v>26</v>
      </c>
      <c r="EL90" t="s">
        <v>159</v>
      </c>
      <c r="EM90" t="s">
        <v>28</v>
      </c>
      <c r="EN90" t="s">
        <v>29</v>
      </c>
      <c r="EO90" t="s">
        <v>159</v>
      </c>
      <c r="EP90" t="s">
        <v>159</v>
      </c>
      <c r="EQ90" t="s">
        <v>159</v>
      </c>
      <c r="ER90" t="s">
        <v>159</v>
      </c>
      <c r="ES90" t="s">
        <v>159</v>
      </c>
      <c r="ET90" t="s">
        <v>159</v>
      </c>
      <c r="EU90" t="s">
        <v>82</v>
      </c>
    </row>
    <row r="91" spans="2:151" hidden="1" x14ac:dyDescent="0.25">
      <c r="B91" t="str">
        <f>IF(Q91="ja",XPlan_raw[[#This Row],[EKA_kode2]],"")</f>
        <v>T640007402</v>
      </c>
      <c r="C91" t="str">
        <f>XPlan_raw[[#This Row],[eka_langtnavn]]</f>
        <v xml:space="preserve">Advanced Artificial Intelligence </v>
      </c>
      <c r="D91" t="str">
        <f>IF(XPlan_raw[[#This Row],[Interne-kode]]&lt;&gt;"(tom)",XPlan_raw[[#This Row],[Interne-kode]],"")</f>
        <v>SM2S-AAI</v>
      </c>
      <c r="E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1" t="str">
        <f>IF(XPlan_raw[[#This Row],[Campus]]&lt;&gt;"(tom)",XPlan_raw[[#This Row],[Campus]],"")</f>
        <v>Sønderborg</v>
      </c>
      <c r="H91" t="str">
        <f>IF(OR(XPlan_raw[[#This Row],[Prøveform]]="(tom)",XPlan_raw[[#This Row],[Prøveform]]=""),"",XPlan_raw[[#This Row],[Prøveform]])</f>
        <v/>
      </c>
      <c r="I91" t="str">
        <f>IF(XPlan_raw[[#This Row],[Eksaminator_samlet]]&lt;&gt;"",XPlan_raw[[#This Row],[Eksaminator_samlet]],"")</f>
        <v>Sadok Ben Yahia</v>
      </c>
      <c r="J91" t="str">
        <f>IF(OR(XPlan_raw[[#This Row],[Censur]]="(tom)",XPlan_raw[[#This Row],[Censur]]=""),"",XPlan_raw[[#This Row],[Censur]])</f>
        <v>Second examiner: Internal</v>
      </c>
      <c r="K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91" s="4" t="str">
        <f>IF(XPlan_raw[[#This Row],[Udbudstpe]]="3.prøveforsøg",XPlan_raw[[#This Row],[Udbudstpe]],"")</f>
        <v/>
      </c>
      <c r="M91" s="4" t="str">
        <f>IF(XPlan_raw[[#This Row],[Prøveform]]="Skriftlig prøve",XPlan_raw[[#This Row],[DATO: Start eksamen]]+21,"")</f>
        <v/>
      </c>
      <c r="N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,,,,,,,,,,,,,,,,,,,,,,,,,,,,,,,,,,,,(tom),(tom),(tom),(tom),(tom),(tom),(tom),(tom),(tom),(tom),MSc in Software Engineering - Sdb.,(tom),(tom),(tom),(tom)</v>
      </c>
      <c r="Q91" s="28" t="s">
        <v>517</v>
      </c>
      <c r="R91" s="5" t="s">
        <v>198</v>
      </c>
      <c r="S91" s="5" t="s">
        <v>199</v>
      </c>
      <c r="T91" t="s">
        <v>200</v>
      </c>
      <c r="U91" s="5" t="s">
        <v>158</v>
      </c>
      <c r="V91" t="s">
        <v>159</v>
      </c>
      <c r="W91" s="4">
        <v>45814</v>
      </c>
      <c r="Y91" s="4" t="s">
        <v>633</v>
      </c>
      <c r="Z91" s="5" t="s">
        <v>201</v>
      </c>
      <c r="AB91" s="5" t="s">
        <v>162</v>
      </c>
      <c r="AC91" s="4">
        <v>45887</v>
      </c>
      <c r="AD91" s="46"/>
      <c r="AF91" t="s">
        <v>22</v>
      </c>
      <c r="AG91" s="48"/>
      <c r="AH91" s="28"/>
      <c r="AI91" s="48"/>
      <c r="AJ91" s="28"/>
      <c r="AK91" s="48"/>
      <c r="AL91" s="28"/>
      <c r="AM91" s="4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t="s">
        <v>159</v>
      </c>
      <c r="BR91" t="s">
        <v>159</v>
      </c>
      <c r="BS91" t="s">
        <v>159</v>
      </c>
      <c r="BT91" t="s">
        <v>159</v>
      </c>
      <c r="BU91" t="s">
        <v>159</v>
      </c>
      <c r="BV91" t="s">
        <v>159</v>
      </c>
      <c r="BW91" t="s">
        <v>159</v>
      </c>
      <c r="BX91" t="s">
        <v>159</v>
      </c>
      <c r="BY91" t="s">
        <v>159</v>
      </c>
      <c r="BZ91" t="s">
        <v>159</v>
      </c>
      <c r="CA91" t="s">
        <v>32</v>
      </c>
      <c r="CB91" t="s">
        <v>159</v>
      </c>
      <c r="CC91" t="s">
        <v>159</v>
      </c>
      <c r="CD91" t="s">
        <v>159</v>
      </c>
      <c r="CE91" t="s">
        <v>159</v>
      </c>
      <c r="CH91" t="s">
        <v>365</v>
      </c>
      <c r="CI91" t="s">
        <v>366</v>
      </c>
      <c r="CJ91" t="s">
        <v>367</v>
      </c>
      <c r="CK91" t="s">
        <v>158</v>
      </c>
      <c r="CL91" t="s">
        <v>159</v>
      </c>
      <c r="CM91" s="4">
        <v>45814</v>
      </c>
      <c r="CN91" s="4">
        <v>45825</v>
      </c>
      <c r="CO91" s="4" t="s">
        <v>633</v>
      </c>
      <c r="CP91" t="s">
        <v>368</v>
      </c>
      <c r="CQ91" t="s">
        <v>188</v>
      </c>
      <c r="CR91" t="s">
        <v>162</v>
      </c>
      <c r="CS91" s="4">
        <v>45894</v>
      </c>
      <c r="CT91" s="4"/>
      <c r="CU91" t="s">
        <v>163</v>
      </c>
      <c r="CV91" t="s">
        <v>22</v>
      </c>
      <c r="CW91" s="31"/>
      <c r="CX91" s="33"/>
      <c r="CY91" s="31"/>
      <c r="CZ91" s="33"/>
      <c r="DA91" s="31"/>
      <c r="DB91" s="33"/>
      <c r="DC91" s="31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t="s">
        <v>159</v>
      </c>
      <c r="EH91" t="s">
        <v>23</v>
      </c>
      <c r="EI91" t="s">
        <v>24</v>
      </c>
      <c r="EJ91" t="s">
        <v>159</v>
      </c>
      <c r="EK91" t="s">
        <v>26</v>
      </c>
      <c r="EL91" t="s">
        <v>159</v>
      </c>
      <c r="EM91" t="s">
        <v>28</v>
      </c>
      <c r="EN91" t="s">
        <v>29</v>
      </c>
      <c r="EO91" t="s">
        <v>159</v>
      </c>
      <c r="EP91" t="s">
        <v>159</v>
      </c>
      <c r="EQ91" t="s">
        <v>159</v>
      </c>
      <c r="ER91" t="s">
        <v>159</v>
      </c>
      <c r="ES91" t="s">
        <v>159</v>
      </c>
      <c r="ET91" t="s">
        <v>159</v>
      </c>
      <c r="EU91" t="s">
        <v>159</v>
      </c>
    </row>
    <row r="92" spans="2:151" hidden="1" x14ac:dyDescent="0.25">
      <c r="B92" t="str">
        <f>IF(Q92="ja",XPlan_raw[[#This Row],[EKA_kode2]],"")</f>
        <v>T630013402</v>
      </c>
      <c r="C92" t="str">
        <f>XPlan_raw[[#This Row],[eka_langtnavn]]</f>
        <v>Artificial Intelligence</v>
      </c>
      <c r="D92" t="str">
        <f>IF(XPlan_raw[[#This Row],[Interne-kode]]&lt;&gt;"(tom)",XPlan_raw[[#This Row],[Interne-kode]],"")</f>
        <v>SE4-AI</v>
      </c>
      <c r="E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2" t="str">
        <f>IF(XPlan_raw[[#This Row],[Campus]]&lt;&gt;"(tom)",XPlan_raw[[#This Row],[Campus]],"")</f>
        <v>Sønderborg</v>
      </c>
      <c r="H92" t="str">
        <f>IF(OR(XPlan_raw[[#This Row],[Prøveform]]="(tom)",XPlan_raw[[#This Row],[Prøveform]]=""),"",XPlan_raw[[#This Row],[Prøveform]])</f>
        <v>Written examination</v>
      </c>
      <c r="I92" t="str">
        <f>IF(XPlan_raw[[#This Row],[Eksaminator_samlet]]&lt;&gt;"",XPlan_raw[[#This Row],[Eksaminator_samlet]],"")</f>
        <v>Serkan Ayvaz</v>
      </c>
      <c r="J92" t="str">
        <f>IF(OR(XPlan_raw[[#This Row],[Censur]]="(tom)",XPlan_raw[[#This Row],[Censur]]=""),"",XPlan_raw[[#This Row],[Censur]])</f>
        <v>Second examiner: Internal</v>
      </c>
      <c r="K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92" s="4" t="str">
        <f>IF(XPlan_raw[[#This Row],[Udbudstpe]]="3.prøveforsøg",XPlan_raw[[#This Row],[Udbudstpe]],"")</f>
        <v/>
      </c>
      <c r="M92" s="4" t="str">
        <f>IF(XPlan_raw[[#This Row],[Prøveform]]="Skriftlig prøve",XPlan_raw[[#This Row],[DATO: Start eksamen]]+21,"")</f>
        <v/>
      </c>
      <c r="N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Sdb.,BSc in Software Engineering -. Sdb.,(tom),(tom),(tom),(tom),(tom),(tom),(tom),(tom),(tom)</v>
      </c>
      <c r="Q92" s="28" t="s">
        <v>517</v>
      </c>
      <c r="R92" t="s">
        <v>348</v>
      </c>
      <c r="S92" t="s">
        <v>349</v>
      </c>
      <c r="T92" t="s">
        <v>350</v>
      </c>
      <c r="U92" t="s">
        <v>205</v>
      </c>
      <c r="V92" t="s">
        <v>159</v>
      </c>
      <c r="W92" s="4">
        <v>45814</v>
      </c>
      <c r="Y92" s="4" t="s">
        <v>633</v>
      </c>
      <c r="Z92" t="s">
        <v>351</v>
      </c>
      <c r="AA92" t="s">
        <v>161</v>
      </c>
      <c r="AB92" t="s">
        <v>162</v>
      </c>
      <c r="AC92" s="4">
        <v>45881</v>
      </c>
      <c r="AF92" t="s">
        <v>22</v>
      </c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t="s">
        <v>159</v>
      </c>
      <c r="BR92" t="s">
        <v>159</v>
      </c>
      <c r="BS92" t="s">
        <v>159</v>
      </c>
      <c r="BT92" t="s">
        <v>159</v>
      </c>
      <c r="BU92" t="s">
        <v>646</v>
      </c>
      <c r="BV92" t="s">
        <v>27</v>
      </c>
      <c r="BW92" t="s">
        <v>159</v>
      </c>
      <c r="BX92" t="s">
        <v>159</v>
      </c>
      <c r="BY92" t="s">
        <v>159</v>
      </c>
      <c r="BZ92" t="s">
        <v>159</v>
      </c>
      <c r="CA92" t="s">
        <v>159</v>
      </c>
      <c r="CB92" t="s">
        <v>159</v>
      </c>
      <c r="CC92" t="s">
        <v>159</v>
      </c>
      <c r="CD92" t="s">
        <v>159</v>
      </c>
      <c r="CE92" t="s">
        <v>159</v>
      </c>
      <c r="CH92" s="29" t="s">
        <v>369</v>
      </c>
      <c r="CI92" s="29" t="s">
        <v>370</v>
      </c>
      <c r="CJ92" s="36" t="s">
        <v>371</v>
      </c>
      <c r="CK92" s="29" t="s">
        <v>158</v>
      </c>
      <c r="CL92" s="36" t="s">
        <v>159</v>
      </c>
      <c r="CM92" s="40">
        <v>45814</v>
      </c>
      <c r="CN92" s="41"/>
      <c r="CO92" s="41" t="s">
        <v>633</v>
      </c>
      <c r="CP92" s="29" t="s">
        <v>372</v>
      </c>
      <c r="CQ92" s="36" t="s">
        <v>161</v>
      </c>
      <c r="CR92" s="29" t="s">
        <v>162</v>
      </c>
      <c r="CS92" s="41">
        <v>45890</v>
      </c>
      <c r="CT92" s="40"/>
      <c r="CU92" s="36"/>
      <c r="CV92" t="s">
        <v>22</v>
      </c>
      <c r="CW92" s="31"/>
      <c r="CX92" s="33"/>
      <c r="CY92" s="31"/>
      <c r="CZ92" s="33"/>
      <c r="DA92" s="31"/>
      <c r="DB92" s="33"/>
      <c r="DC92" s="31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6" t="s">
        <v>21</v>
      </c>
      <c r="EH92" s="36" t="s">
        <v>159</v>
      </c>
      <c r="EI92" s="36" t="s">
        <v>159</v>
      </c>
      <c r="EJ92" s="36" t="s">
        <v>25</v>
      </c>
      <c r="EK92" s="36" t="s">
        <v>159</v>
      </c>
      <c r="EL92" s="36" t="s">
        <v>159</v>
      </c>
      <c r="EM92" s="36" t="s">
        <v>159</v>
      </c>
      <c r="EN92" s="36" t="s">
        <v>159</v>
      </c>
      <c r="EO92" s="36" t="s">
        <v>159</v>
      </c>
      <c r="EP92" s="36" t="s">
        <v>159</v>
      </c>
      <c r="EQ92" s="36" t="s">
        <v>159</v>
      </c>
      <c r="ER92" s="36" t="s">
        <v>159</v>
      </c>
      <c r="ES92" s="36" t="s">
        <v>159</v>
      </c>
      <c r="ET92" s="36" t="s">
        <v>159</v>
      </c>
      <c r="EU92" s="36" t="s">
        <v>159</v>
      </c>
    </row>
    <row r="93" spans="2:151" hidden="1" x14ac:dyDescent="0.25">
      <c r="B93" t="str">
        <f>IF(Q93="ja",XPlan_raw[[#This Row],[EKA_kode2]],"")</f>
        <v>B100191402</v>
      </c>
      <c r="C93" t="str">
        <f>XPlan_raw[[#This Row],[eka_langtnavn]]</f>
        <v>Business Law</v>
      </c>
      <c r="D93" t="str">
        <f>IF(XPlan_raw[[#This Row],[Interne-kode]]&lt;&gt;"(tom)",XPlan_raw[[#This Row],[Interne-kode]],"")</f>
        <v/>
      </c>
      <c r="E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3" t="str">
        <f>IF(XPlan_raw[[#This Row],[Campus]]&lt;&gt;"(tom)",XPlan_raw[[#This Row],[Campus]],"")</f>
        <v>Sønderborg</v>
      </c>
      <c r="H93" t="str">
        <f>IF(OR(XPlan_raw[[#This Row],[Prøveform]]="(tom)",XPlan_raw[[#This Row],[Prøveform]]=""),"",XPlan_raw[[#This Row],[Prøveform]])</f>
        <v>Written examination</v>
      </c>
      <c r="I93" t="str">
        <f>IF(XPlan_raw[[#This Row],[Eksaminator_samlet]]&lt;&gt;"",XPlan_raw[[#This Row],[Eksaminator_samlet]],"")</f>
        <v>Rasmus Duggen</v>
      </c>
      <c r="J93" t="str">
        <f>IF(OR(XPlan_raw[[#This Row],[Censur]]="(tom)",XPlan_raw[[#This Row],[Censur]]=""),"",XPlan_raw[[#This Row],[Censur]])</f>
        <v>Second examiner: None</v>
      </c>
      <c r="K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93" s="4" t="str">
        <f>IF(XPlan_raw[[#This Row],[Udbudstpe]]="3.prøveforsøg",XPlan_raw[[#This Row],[Udbudstpe]],"")</f>
        <v/>
      </c>
      <c r="M93" s="4" t="str">
        <f>IF(XPlan_raw[[#This Row],[Prøveform]]="Skriftlig prøve",XPlan_raw[[#This Row],[DATO: Start eksamen]]+21,"")</f>
        <v/>
      </c>
      <c r="N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93" s="28" t="s">
        <v>517</v>
      </c>
      <c r="R93" s="5" t="s">
        <v>356</v>
      </c>
      <c r="S93" s="5" t="s">
        <v>357</v>
      </c>
      <c r="T93" t="s">
        <v>159</v>
      </c>
      <c r="U93" s="5" t="s">
        <v>205</v>
      </c>
      <c r="V93" t="s">
        <v>159</v>
      </c>
      <c r="W93" s="46">
        <v>45814</v>
      </c>
      <c r="Y93" s="4" t="s">
        <v>634</v>
      </c>
      <c r="Z93" s="5" t="s">
        <v>358</v>
      </c>
      <c r="AA93" t="s">
        <v>161</v>
      </c>
      <c r="AB93" s="5" t="s">
        <v>169</v>
      </c>
      <c r="AC93" s="4">
        <v>45882</v>
      </c>
      <c r="AD93" s="46"/>
      <c r="AF93" t="s">
        <v>22</v>
      </c>
      <c r="AG93" s="48"/>
      <c r="AH93" s="28"/>
      <c r="AI93" s="48"/>
      <c r="AJ93" s="28"/>
      <c r="AK93" s="48"/>
      <c r="AL93" s="28"/>
      <c r="AM93" s="4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t="s">
        <v>159</v>
      </c>
      <c r="BR93" t="s">
        <v>159</v>
      </c>
      <c r="BS93" t="s">
        <v>159</v>
      </c>
      <c r="BT93" t="s">
        <v>159</v>
      </c>
      <c r="BU93" t="s">
        <v>646</v>
      </c>
      <c r="BV93" t="s">
        <v>159</v>
      </c>
      <c r="BW93" t="s">
        <v>159</v>
      </c>
      <c r="BX93" t="s">
        <v>159</v>
      </c>
      <c r="BY93" t="s">
        <v>159</v>
      </c>
      <c r="BZ93" t="s">
        <v>159</v>
      </c>
      <c r="CA93" t="s">
        <v>159</v>
      </c>
      <c r="CB93" t="s">
        <v>159</v>
      </c>
      <c r="CC93" t="s">
        <v>159</v>
      </c>
      <c r="CD93" t="s">
        <v>159</v>
      </c>
      <c r="CE93" t="s">
        <v>159</v>
      </c>
      <c r="CH93" s="29" t="s">
        <v>359</v>
      </c>
      <c r="CI93" s="29" t="s">
        <v>360</v>
      </c>
      <c r="CJ93" s="36" t="s">
        <v>361</v>
      </c>
      <c r="CK93" s="29" t="s">
        <v>158</v>
      </c>
      <c r="CL93" s="36" t="s">
        <v>159</v>
      </c>
      <c r="CM93" s="40">
        <v>45814</v>
      </c>
      <c r="CN93" s="41"/>
      <c r="CO93" s="41" t="s">
        <v>636</v>
      </c>
      <c r="CP93" s="29" t="s">
        <v>339</v>
      </c>
      <c r="CQ93" s="36" t="s">
        <v>161</v>
      </c>
      <c r="CR93" s="29" t="s">
        <v>162</v>
      </c>
      <c r="CS93" s="41">
        <v>45890</v>
      </c>
      <c r="CT93" s="40"/>
      <c r="CU93" s="36"/>
      <c r="CV93" t="s">
        <v>22</v>
      </c>
      <c r="CW93" s="31"/>
      <c r="CX93" s="33"/>
      <c r="CY93" s="31"/>
      <c r="CZ93" s="33"/>
      <c r="DA93" s="31"/>
      <c r="DB93" s="33"/>
      <c r="DC93" s="31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6" t="s">
        <v>159</v>
      </c>
      <c r="EH93" s="36" t="s">
        <v>159</v>
      </c>
      <c r="EI93" s="36" t="s">
        <v>159</v>
      </c>
      <c r="EJ93" s="36" t="s">
        <v>159</v>
      </c>
      <c r="EK93" s="36" t="s">
        <v>159</v>
      </c>
      <c r="EL93" s="36" t="s">
        <v>159</v>
      </c>
      <c r="EM93" s="36" t="s">
        <v>159</v>
      </c>
      <c r="EN93" s="36" t="s">
        <v>159</v>
      </c>
      <c r="EO93" s="36" t="s">
        <v>30</v>
      </c>
      <c r="EP93" s="36" t="s">
        <v>159</v>
      </c>
      <c r="EQ93" s="36" t="s">
        <v>159</v>
      </c>
      <c r="ER93" s="36" t="s">
        <v>159</v>
      </c>
      <c r="ES93" s="36" t="s">
        <v>159</v>
      </c>
      <c r="ET93" s="36" t="s">
        <v>159</v>
      </c>
      <c r="EU93" s="36" t="s">
        <v>159</v>
      </c>
    </row>
    <row r="94" spans="2:151" hidden="1" x14ac:dyDescent="0.25">
      <c r="B94" t="str">
        <f>IF(Q94="ja",XPlan_raw[[#This Row],[EKA_kode2]],"")</f>
        <v>T330006402</v>
      </c>
      <c r="C94" t="str">
        <f>XPlan_raw[[#This Row],[eka_langtnavn]]</f>
        <v>Computational Fluid Dynamics</v>
      </c>
      <c r="D94" t="str">
        <f>IF(XPlan_raw[[#This Row],[Interne-kode]]&lt;&gt;"(tom)",XPlan_raw[[#This Row],[Interne-kode]],"")</f>
        <v>ME-CFD</v>
      </c>
      <c r="E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4" t="str">
        <f>IF(XPlan_raw[[#This Row],[Campus]]&lt;&gt;"(tom)",XPlan_raw[[#This Row],[Campus]],"")</f>
        <v>Sønderborg</v>
      </c>
      <c r="H94" t="str">
        <f>IF(OR(XPlan_raw[[#This Row],[Prøveform]]="(tom)",XPlan_raw[[#This Row],[Prøveform]]=""),"",XPlan_raw[[#This Row],[Prøveform]])</f>
        <v>Oral examination</v>
      </c>
      <c r="I94" t="str">
        <f>IF(XPlan_raw[[#This Row],[Eksaminator_samlet]]&lt;&gt;"",XPlan_raw[[#This Row],[Eksaminator_samlet]],"")</f>
        <v>Martin Lautenschläger</v>
      </c>
      <c r="J94" t="str">
        <f>IF(OR(XPlan_raw[[#This Row],[Censur]]="(tom)",XPlan_raw[[#This Row],[Censur]]=""),"",XPlan_raw[[#This Row],[Censur]])</f>
        <v>Second examiner: Internal</v>
      </c>
      <c r="K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94" s="4" t="str">
        <f>IF(XPlan_raw[[#This Row],[Udbudstpe]]="3.prøveforsøg",XPlan_raw[[#This Row],[Udbudstpe]],"")</f>
        <v/>
      </c>
      <c r="M94" s="4" t="str">
        <f>IF(XPlan_raw[[#This Row],[Prøveform]]="Skriftlig prøve",XPlan_raw[[#This Row],[DATO: Start eksamen]]+21,"")</f>
        <v/>
      </c>
      <c r="N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,,,,,,,,,,,,,,,,,,,,,,,,,,,,,,,,,,,,(tom),(tom),(tom),(tom),(tom),(tom),(tom),(tom),(tom),(tom),(tom),(tom),MSc in Mechanical Engineering - Sdb.,(tom),Exchange students - Sønderborg</v>
      </c>
      <c r="Q94" s="28" t="s">
        <v>517</v>
      </c>
      <c r="R94" s="5" t="s">
        <v>344</v>
      </c>
      <c r="S94" s="5" t="s">
        <v>345</v>
      </c>
      <c r="T94" t="s">
        <v>346</v>
      </c>
      <c r="U94" s="5" t="s">
        <v>158</v>
      </c>
      <c r="V94" t="s">
        <v>159</v>
      </c>
      <c r="W94" s="4">
        <v>45814</v>
      </c>
      <c r="Y94" s="4" t="s">
        <v>636</v>
      </c>
      <c r="Z94" s="5" t="s">
        <v>347</v>
      </c>
      <c r="AA94" t="s">
        <v>188</v>
      </c>
      <c r="AB94" s="5" t="s">
        <v>162</v>
      </c>
      <c r="AC94" s="4">
        <v>45887</v>
      </c>
      <c r="AD94" s="46"/>
      <c r="AF94" t="s">
        <v>22</v>
      </c>
      <c r="AG94" s="48"/>
      <c r="AH94" s="28"/>
      <c r="AI94" s="48"/>
      <c r="AJ94" s="28"/>
      <c r="AK94" s="48"/>
      <c r="AL94" s="28"/>
      <c r="AM94" s="4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t="s">
        <v>159</v>
      </c>
      <c r="BR94" t="s">
        <v>159</v>
      </c>
      <c r="BS94" t="s">
        <v>159</v>
      </c>
      <c r="BT94" t="s">
        <v>159</v>
      </c>
      <c r="BU94" t="s">
        <v>159</v>
      </c>
      <c r="BV94" t="s">
        <v>159</v>
      </c>
      <c r="BW94" t="s">
        <v>159</v>
      </c>
      <c r="BX94" t="s">
        <v>159</v>
      </c>
      <c r="BY94" t="s">
        <v>159</v>
      </c>
      <c r="BZ94" t="s">
        <v>159</v>
      </c>
      <c r="CA94" t="s">
        <v>159</v>
      </c>
      <c r="CB94" t="s">
        <v>159</v>
      </c>
      <c r="CC94" t="s">
        <v>34</v>
      </c>
      <c r="CD94" t="s">
        <v>159</v>
      </c>
      <c r="CE94" t="s">
        <v>82</v>
      </c>
      <c r="CH94" s="29" t="s">
        <v>348</v>
      </c>
      <c r="CI94" s="29" t="s">
        <v>349</v>
      </c>
      <c r="CJ94" s="36" t="s">
        <v>350</v>
      </c>
      <c r="CK94" s="29" t="s">
        <v>205</v>
      </c>
      <c r="CL94" s="36" t="s">
        <v>159</v>
      </c>
      <c r="CM94" s="40">
        <v>45814</v>
      </c>
      <c r="CN94" s="41"/>
      <c r="CO94" s="41" t="s">
        <v>633</v>
      </c>
      <c r="CP94" s="29" t="s">
        <v>351</v>
      </c>
      <c r="CQ94" s="36" t="s">
        <v>161</v>
      </c>
      <c r="CR94" s="29" t="s">
        <v>162</v>
      </c>
      <c r="CS94" s="41">
        <v>45881</v>
      </c>
      <c r="CT94" s="40"/>
      <c r="CU94" s="36"/>
      <c r="CV94" t="s">
        <v>22</v>
      </c>
      <c r="CW94" s="31"/>
      <c r="CX94" s="33"/>
      <c r="CY94" s="31"/>
      <c r="CZ94" s="33"/>
      <c r="DA94" s="31"/>
      <c r="DB94" s="33"/>
      <c r="DC94" s="31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6" t="s">
        <v>159</v>
      </c>
      <c r="EH94" s="36" t="s">
        <v>159</v>
      </c>
      <c r="EI94" s="36" t="s">
        <v>159</v>
      </c>
      <c r="EJ94" s="36" t="s">
        <v>159</v>
      </c>
      <c r="EK94" s="36" t="s">
        <v>26</v>
      </c>
      <c r="EL94" s="36" t="s">
        <v>27</v>
      </c>
      <c r="EM94" s="36" t="s">
        <v>159</v>
      </c>
      <c r="EN94" s="36" t="s">
        <v>159</v>
      </c>
      <c r="EO94" s="36" t="s">
        <v>159</v>
      </c>
      <c r="EP94" s="36" t="s">
        <v>159</v>
      </c>
      <c r="EQ94" s="36" t="s">
        <v>159</v>
      </c>
      <c r="ER94" s="36" t="s">
        <v>159</v>
      </c>
      <c r="ES94" s="36" t="s">
        <v>159</v>
      </c>
      <c r="ET94" s="36" t="s">
        <v>159</v>
      </c>
      <c r="EU94" s="36" t="s">
        <v>159</v>
      </c>
    </row>
    <row r="95" spans="2:151" hidden="1" x14ac:dyDescent="0.25">
      <c r="B95" t="str">
        <f>IF(Q95="ja",XPlan_raw[[#This Row],[EKA_kode2]],"")</f>
        <v>T380036402</v>
      </c>
      <c r="C95" t="str">
        <f>XPlan_raw[[#This Row],[eka_langtnavn]]</f>
        <v xml:space="preserve">Control of Power Converters   </v>
      </c>
      <c r="D95" t="str">
        <f>IF(XPlan_raw[[#This Row],[Interne-kode]]&lt;&gt;"(tom)",XPlan_raw[[#This Row],[Interne-kode]],"")</f>
        <v>EE-CPC</v>
      </c>
      <c r="E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5" t="str">
        <f>IF(XPlan_raw[[#This Row],[Campus]]&lt;&gt;"(tom)",XPlan_raw[[#This Row],[Campus]],"")</f>
        <v>Sønderborg</v>
      </c>
      <c r="H95" t="str">
        <f>IF(OR(XPlan_raw[[#This Row],[Prøveform]]="(tom)",XPlan_raw[[#This Row],[Prøveform]]=""),"",XPlan_raw[[#This Row],[Prøveform]])</f>
        <v>Written examination</v>
      </c>
      <c r="I95" t="str">
        <f>IF(XPlan_raw[[#This Row],[Eksaminator_samlet]]&lt;&gt;"",XPlan_raw[[#This Row],[Eksaminator_samlet]],"")</f>
        <v>Ramkrishan Maheshwari</v>
      </c>
      <c r="J95" t="str">
        <f>IF(OR(XPlan_raw[[#This Row],[Censur]]="(tom)",XPlan_raw[[#This Row],[Censur]]=""),"",XPlan_raw[[#This Row],[Censur]])</f>
        <v>Second examiner: Internal</v>
      </c>
      <c r="K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95" s="4" t="str">
        <f>IF(XPlan_raw[[#This Row],[Udbudstpe]]="3.prøveforsøg",XPlan_raw[[#This Row],[Udbudstpe]],"")</f>
        <v/>
      </c>
      <c r="M95" s="4" t="str">
        <f>IF(XPlan_raw[[#This Row],[Prøveform]]="Skriftlig prøve",XPlan_raw[[#This Row],[DATO: Start eksamen]]+21,"")</f>
        <v/>
      </c>
      <c r="N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Sdb.,(tom),(tom),(tom),(tom),(tom),(tom)</v>
      </c>
      <c r="Q95" s="28" t="s">
        <v>517</v>
      </c>
      <c r="R95" t="s">
        <v>359</v>
      </c>
      <c r="S95" t="s">
        <v>360</v>
      </c>
      <c r="T95" t="s">
        <v>361</v>
      </c>
      <c r="U95" t="s">
        <v>158</v>
      </c>
      <c r="V95" t="s">
        <v>159</v>
      </c>
      <c r="W95" s="4">
        <v>45814</v>
      </c>
      <c r="Y95" s="4" t="s">
        <v>636</v>
      </c>
      <c r="Z95" t="s">
        <v>339</v>
      </c>
      <c r="AA95" t="s">
        <v>161</v>
      </c>
      <c r="AB95" t="s">
        <v>162</v>
      </c>
      <c r="AC95" s="4">
        <v>45890</v>
      </c>
      <c r="AF95" t="s">
        <v>22</v>
      </c>
      <c r="AG95" s="48"/>
      <c r="AH95" s="28"/>
      <c r="AI95" s="48"/>
      <c r="AJ95" s="28"/>
      <c r="AK95" s="48"/>
      <c r="AL95" s="28"/>
      <c r="AM95" s="4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t="s">
        <v>159</v>
      </c>
      <c r="BR95" t="s">
        <v>159</v>
      </c>
      <c r="BS95" t="s">
        <v>159</v>
      </c>
      <c r="BT95" t="s">
        <v>159</v>
      </c>
      <c r="BU95" t="s">
        <v>159</v>
      </c>
      <c r="BV95" t="s">
        <v>159</v>
      </c>
      <c r="BW95" t="s">
        <v>159</v>
      </c>
      <c r="BX95" t="s">
        <v>159</v>
      </c>
      <c r="BY95" t="s">
        <v>30</v>
      </c>
      <c r="BZ95" t="s">
        <v>159</v>
      </c>
      <c r="CA95" t="s">
        <v>159</v>
      </c>
      <c r="CB95" t="s">
        <v>159</v>
      </c>
      <c r="CC95" t="s">
        <v>159</v>
      </c>
      <c r="CD95" t="s">
        <v>159</v>
      </c>
      <c r="CE95" t="s">
        <v>159</v>
      </c>
      <c r="CH95" t="s">
        <v>198</v>
      </c>
      <c r="CI95" t="s">
        <v>199</v>
      </c>
      <c r="CJ95" t="s">
        <v>200</v>
      </c>
      <c r="CK95" t="s">
        <v>158</v>
      </c>
      <c r="CL95" t="s">
        <v>159</v>
      </c>
      <c r="CM95" s="4">
        <v>45814</v>
      </c>
      <c r="CN95" s="4"/>
      <c r="CO95" s="4" t="s">
        <v>633</v>
      </c>
      <c r="CP95" t="s">
        <v>201</v>
      </c>
      <c r="CR95" t="s">
        <v>162</v>
      </c>
      <c r="CS95" s="4">
        <v>45887</v>
      </c>
      <c r="CT95" s="4"/>
      <c r="CV95" t="s">
        <v>22</v>
      </c>
      <c r="CW95" s="31"/>
      <c r="CX95" s="33"/>
      <c r="CY95" s="31"/>
      <c r="CZ95" s="33"/>
      <c r="DA95" s="31"/>
      <c r="DB95" s="33"/>
      <c r="DC95" s="31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t="s">
        <v>159</v>
      </c>
      <c r="EH95" t="s">
        <v>159</v>
      </c>
      <c r="EI95" t="s">
        <v>159</v>
      </c>
      <c r="EJ95" t="s">
        <v>159</v>
      </c>
      <c r="EK95" t="s">
        <v>159</v>
      </c>
      <c r="EL95" t="s">
        <v>159</v>
      </c>
      <c r="EM95" t="s">
        <v>159</v>
      </c>
      <c r="EN95" t="s">
        <v>159</v>
      </c>
      <c r="EO95" t="s">
        <v>159</v>
      </c>
      <c r="EP95" t="s">
        <v>159</v>
      </c>
      <c r="EQ95" t="s">
        <v>32</v>
      </c>
      <c r="ER95" t="s">
        <v>159</v>
      </c>
      <c r="ES95" t="s">
        <v>159</v>
      </c>
      <c r="ET95" t="s">
        <v>159</v>
      </c>
      <c r="EU95" t="s">
        <v>159</v>
      </c>
    </row>
    <row r="96" spans="2:151" hidden="1" x14ac:dyDescent="0.25">
      <c r="B96" t="str">
        <f>IF(Q96="ja",XPlan_raw[[#This Row],[EKA_kode2]],"")</f>
        <v>T340069402</v>
      </c>
      <c r="C96" t="str">
        <f>XPlan_raw[[#This Row],[eka_langtnavn]]</f>
        <v>Dynamics</v>
      </c>
      <c r="D96" t="str">
        <f>IF(XPlan_raw[[#This Row],[Interne-kode]]&lt;&gt;"(tom)",XPlan_raw[[#This Row],[Interne-kode]],"")</f>
        <v>MC-MECH2</v>
      </c>
      <c r="E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06-06-2025 - 17-06-2025</v>
      </c>
      <c r="G96" t="str">
        <f>IF(XPlan_raw[[#This Row],[Campus]]&lt;&gt;"(tom)",XPlan_raw[[#This Row],[Campus]],"")</f>
        <v>Sønderborg</v>
      </c>
      <c r="H96" t="str">
        <f>IF(OR(XPlan_raw[[#This Row],[Prøveform]]="(tom)",XPlan_raw[[#This Row],[Prøveform]]=""),"",XPlan_raw[[#This Row],[Prøveform]])</f>
        <v>Oral examination</v>
      </c>
      <c r="I96" t="str">
        <f>IF(XPlan_raw[[#This Row],[Eksaminator_samlet]]&lt;&gt;"",XPlan_raw[[#This Row],[Eksaminator_samlet]],"")</f>
        <v>Bjarne Schmidt</v>
      </c>
      <c r="J96" t="str">
        <f>IF(OR(XPlan_raw[[#This Row],[Censur]]="(tom)",XPlan_raw[[#This Row],[Censur]]=""),"",XPlan_raw[[#This Row],[Censur]])</f>
        <v>Second examiner: Internal</v>
      </c>
      <c r="K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6" s="4" t="str">
        <f>IF(XPlan_raw[[#This Row],[Udbudstpe]]="3.prøveforsøg",XPlan_raw[[#This Row],[Udbudstpe]],"")</f>
        <v/>
      </c>
      <c r="M96" s="4" t="str">
        <f>IF(XPlan_raw[[#This Row],[Prøveform]]="Skriftlig prøve",XPlan_raw[[#This Row],[DATO: Start eksamen]]+21,"")</f>
        <v/>
      </c>
      <c r="N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Sdb.,(tom),BSc in Engineering, Innovation and Business - Sdb.,(tom),BSc in Mechanical Engineering - Sdb.,BSc in Mechatronic Engineering - Sdb.,(tom),(tom),(tom),(tom),(tom),(tom),(tom)</v>
      </c>
      <c r="Q96" s="28" t="s">
        <v>517</v>
      </c>
      <c r="R96" t="s">
        <v>365</v>
      </c>
      <c r="S96" t="s">
        <v>366</v>
      </c>
      <c r="T96" t="s">
        <v>367</v>
      </c>
      <c r="U96" t="s">
        <v>158</v>
      </c>
      <c r="V96" t="s">
        <v>159</v>
      </c>
      <c r="W96" s="4">
        <v>45814</v>
      </c>
      <c r="X96" s="4">
        <v>45825</v>
      </c>
      <c r="Y96" s="4" t="s">
        <v>633</v>
      </c>
      <c r="Z96" t="s">
        <v>368</v>
      </c>
      <c r="AA96" t="s">
        <v>188</v>
      </c>
      <c r="AB96" t="s">
        <v>162</v>
      </c>
      <c r="AC96" s="4">
        <v>45894</v>
      </c>
      <c r="AE96" t="s">
        <v>163</v>
      </c>
      <c r="AF96" t="s">
        <v>22</v>
      </c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t="s">
        <v>159</v>
      </c>
      <c r="BR96" t="s">
        <v>23</v>
      </c>
      <c r="BS96" t="s">
        <v>24</v>
      </c>
      <c r="BT96" t="s">
        <v>159</v>
      </c>
      <c r="BU96" t="s">
        <v>646</v>
      </c>
      <c r="BV96" t="s">
        <v>159</v>
      </c>
      <c r="BW96" t="s">
        <v>28</v>
      </c>
      <c r="BX96" t="s">
        <v>29</v>
      </c>
      <c r="BY96" t="s">
        <v>159</v>
      </c>
      <c r="BZ96" t="s">
        <v>159</v>
      </c>
      <c r="CA96" t="s">
        <v>159</v>
      </c>
      <c r="CB96" t="s">
        <v>159</v>
      </c>
      <c r="CC96" t="s">
        <v>159</v>
      </c>
      <c r="CD96" t="s">
        <v>159</v>
      </c>
      <c r="CE96" t="s">
        <v>159</v>
      </c>
      <c r="CH96" t="s">
        <v>381</v>
      </c>
      <c r="CI96" t="s">
        <v>382</v>
      </c>
      <c r="CJ96" t="s">
        <v>383</v>
      </c>
      <c r="CK96" t="s">
        <v>158</v>
      </c>
      <c r="CL96" t="s">
        <v>159</v>
      </c>
      <c r="CM96" s="4">
        <v>45818</v>
      </c>
      <c r="CN96" s="4"/>
      <c r="CO96" s="4" t="s">
        <v>633</v>
      </c>
      <c r="CP96" t="s">
        <v>384</v>
      </c>
      <c r="CQ96" t="s">
        <v>161</v>
      </c>
      <c r="CR96" t="s">
        <v>169</v>
      </c>
      <c r="CS96" s="4">
        <v>45887</v>
      </c>
      <c r="CT96" s="4"/>
      <c r="CV96" t="s">
        <v>22</v>
      </c>
      <c r="CW96" s="31"/>
      <c r="CX96" s="33"/>
      <c r="CY96" s="31"/>
      <c r="CZ96" s="33"/>
      <c r="DA96" s="31"/>
      <c r="DB96" s="33"/>
      <c r="DC96" s="31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t="s">
        <v>159</v>
      </c>
      <c r="EH96" t="s">
        <v>159</v>
      </c>
      <c r="EI96" t="s">
        <v>159</v>
      </c>
      <c r="EJ96" t="s">
        <v>159</v>
      </c>
      <c r="EK96" t="s">
        <v>26</v>
      </c>
      <c r="EL96" t="s">
        <v>159</v>
      </c>
      <c r="EM96" t="s">
        <v>159</v>
      </c>
      <c r="EN96" t="s">
        <v>159</v>
      </c>
      <c r="EO96" t="s">
        <v>159</v>
      </c>
      <c r="EP96" t="s">
        <v>159</v>
      </c>
      <c r="EQ96" t="s">
        <v>159</v>
      </c>
      <c r="ER96" t="s">
        <v>159</v>
      </c>
      <c r="ES96" t="s">
        <v>159</v>
      </c>
      <c r="ET96" t="s">
        <v>159</v>
      </c>
      <c r="EU96" t="s">
        <v>159</v>
      </c>
    </row>
    <row r="97" spans="2:151" hidden="1" x14ac:dyDescent="0.25">
      <c r="B97" t="str">
        <f>IF(Q97="ja",XPlan_raw[[#This Row],[EKA_kode2]],"")</f>
        <v>T370052402</v>
      </c>
      <c r="C97" t="str">
        <f>XPlan_raw[[#This Row],[eka_langtnavn]]</f>
        <v>Electronics 2</v>
      </c>
      <c r="D97" t="str">
        <f>IF(XPlan_raw[[#This Row],[Interne-kode]]&lt;&gt;"(tom)",XPlan_raw[[#This Row],[Interne-kode]],"")</f>
        <v>EE-ELTR2</v>
      </c>
      <c r="E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7" t="str">
        <f>IF(XPlan_raw[[#This Row],[Campus]]&lt;&gt;"(tom)",XPlan_raw[[#This Row],[Campus]],"")</f>
        <v>Sønderborg</v>
      </c>
      <c r="H97" t="str">
        <f>IF(OR(XPlan_raw[[#This Row],[Prøveform]]="(tom)",XPlan_raw[[#This Row],[Prøveform]]=""),"",XPlan_raw[[#This Row],[Prøveform]])</f>
        <v>Written examination</v>
      </c>
      <c r="I97" t="str">
        <f>IF(XPlan_raw[[#This Row],[Eksaminator_samlet]]&lt;&gt;"",XPlan_raw[[#This Row],[Eksaminator_samlet]],"")</f>
        <v>Mohamed Kheir</v>
      </c>
      <c r="J97" t="str">
        <f>IF(OR(XPlan_raw[[#This Row],[Censur]]="(tom)",XPlan_raw[[#This Row],[Censur]]=""),"",XPlan_raw[[#This Row],[Censur]])</f>
        <v>Second examiner: Internal</v>
      </c>
      <c r="K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97" s="4" t="str">
        <f>IF(XPlan_raw[[#This Row],[Udbudstpe]]="3.prøveforsøg",XPlan_raw[[#This Row],[Udbudstpe]],"")</f>
        <v/>
      </c>
      <c r="M97" s="4" t="str">
        <f>IF(XPlan_raw[[#This Row],[Prøveform]]="Skriftlig prøve",XPlan_raw[[#This Row],[DATO: Start eksamen]]+21,"")</f>
        <v/>
      </c>
      <c r="N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Sdb.,(tom),(tom),BSc in Electronics Engineering - Sdb.,(tom),(tom),(tom),(tom),(tom),(tom),(tom),(tom),(tom),(tom),(tom)</v>
      </c>
      <c r="Q97" s="28" t="s">
        <v>517</v>
      </c>
      <c r="R97" t="s">
        <v>369</v>
      </c>
      <c r="S97" t="s">
        <v>370</v>
      </c>
      <c r="T97" t="s">
        <v>371</v>
      </c>
      <c r="U97" t="s">
        <v>158</v>
      </c>
      <c r="V97" t="s">
        <v>159</v>
      </c>
      <c r="W97" s="4">
        <v>45814</v>
      </c>
      <c r="Y97" s="4" t="s">
        <v>633</v>
      </c>
      <c r="Z97" t="s">
        <v>372</v>
      </c>
      <c r="AA97" t="s">
        <v>161</v>
      </c>
      <c r="AB97" t="s">
        <v>162</v>
      </c>
      <c r="AC97" s="4">
        <v>45890</v>
      </c>
      <c r="AF97" t="s">
        <v>22</v>
      </c>
      <c r="AG97" s="48"/>
      <c r="AH97" s="28"/>
      <c r="AI97" s="48"/>
      <c r="AJ97" s="28"/>
      <c r="AK97" s="48"/>
      <c r="AL97" s="28"/>
      <c r="AM97" s="4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t="s">
        <v>21</v>
      </c>
      <c r="BR97" t="s">
        <v>159</v>
      </c>
      <c r="BS97" t="s">
        <v>159</v>
      </c>
      <c r="BT97" t="s">
        <v>25</v>
      </c>
      <c r="BU97" t="s">
        <v>159</v>
      </c>
      <c r="BV97" t="s">
        <v>159</v>
      </c>
      <c r="BW97" t="s">
        <v>159</v>
      </c>
      <c r="BX97" t="s">
        <v>159</v>
      </c>
      <c r="BY97" t="s">
        <v>159</v>
      </c>
      <c r="BZ97" t="s">
        <v>159</v>
      </c>
      <c r="CA97" t="s">
        <v>159</v>
      </c>
      <c r="CB97" t="s">
        <v>159</v>
      </c>
      <c r="CC97" t="s">
        <v>159</v>
      </c>
      <c r="CD97" t="s">
        <v>159</v>
      </c>
      <c r="CE97" t="s">
        <v>159</v>
      </c>
      <c r="CH97" s="29" t="s">
        <v>341</v>
      </c>
      <c r="CI97" s="29" t="s">
        <v>342</v>
      </c>
      <c r="CJ97" s="36" t="s">
        <v>343</v>
      </c>
      <c r="CK97" s="29" t="s">
        <v>205</v>
      </c>
      <c r="CL97" s="36" t="s">
        <v>210</v>
      </c>
      <c r="CM97" s="40">
        <v>45818</v>
      </c>
      <c r="CN97" s="41">
        <v>45833</v>
      </c>
      <c r="CO97" s="41" t="s">
        <v>634</v>
      </c>
      <c r="CP97" s="29" t="s">
        <v>289</v>
      </c>
      <c r="CQ97" s="36" t="s">
        <v>188</v>
      </c>
      <c r="CR97" s="29" t="s">
        <v>162</v>
      </c>
      <c r="CS97" s="41" t="s">
        <v>159</v>
      </c>
      <c r="CT97" s="40"/>
      <c r="CU97" s="36" t="s">
        <v>163</v>
      </c>
      <c r="CV97" t="s">
        <v>22</v>
      </c>
      <c r="CW97" s="31"/>
      <c r="CX97" s="33"/>
      <c r="CY97" s="31"/>
      <c r="CZ97" s="33"/>
      <c r="DA97" s="31"/>
      <c r="DB97" s="33"/>
      <c r="DC97" s="31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6" t="s">
        <v>159</v>
      </c>
      <c r="EH97" s="36" t="s">
        <v>159</v>
      </c>
      <c r="EI97" s="36" t="s">
        <v>159</v>
      </c>
      <c r="EJ97" s="36" t="s">
        <v>159</v>
      </c>
      <c r="EK97" s="36" t="s">
        <v>159</v>
      </c>
      <c r="EL97" s="36" t="s">
        <v>159</v>
      </c>
      <c r="EM97" s="36" t="s">
        <v>28</v>
      </c>
      <c r="EN97" s="36" t="s">
        <v>159</v>
      </c>
      <c r="EO97" s="36" t="s">
        <v>159</v>
      </c>
      <c r="EP97" s="36" t="s">
        <v>159</v>
      </c>
      <c r="EQ97" s="36" t="s">
        <v>159</v>
      </c>
      <c r="ER97" s="36" t="s">
        <v>159</v>
      </c>
      <c r="ES97" s="36" t="s">
        <v>159</v>
      </c>
      <c r="ET97" s="36" t="s">
        <v>159</v>
      </c>
      <c r="EU97" s="36" t="s">
        <v>159</v>
      </c>
    </row>
    <row r="98" spans="2:151" hidden="1" x14ac:dyDescent="0.25">
      <c r="B98" t="str">
        <f>IF(Q98="ja",XPlan_raw[[#This Row],[EKA_kode2]],"")</f>
        <v>T320015402</v>
      </c>
      <c r="C98" t="str">
        <f>XPlan_raw[[#This Row],[eka_langtnavn]]</f>
        <v>Heat Transfer</v>
      </c>
      <c r="D98" t="str">
        <f>IF(XPlan_raw[[#This Row],[Interne-kode]]&lt;&gt;"(tom)",XPlan_raw[[#This Row],[Interne-kode]],"")</f>
        <v>ME-HT</v>
      </c>
      <c r="E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8" t="str">
        <f>IF(XPlan_raw[[#This Row],[Campus]]&lt;&gt;"(tom)",XPlan_raw[[#This Row],[Campus]],"")</f>
        <v>Sønderborg</v>
      </c>
      <c r="H98" t="str">
        <f>IF(OR(XPlan_raw[[#This Row],[Prøveform]]="(tom)",XPlan_raw[[#This Row],[Prøveform]]=""),"",XPlan_raw[[#This Row],[Prøveform]])</f>
        <v>Written examination</v>
      </c>
      <c r="I98" t="str">
        <f>IF(XPlan_raw[[#This Row],[Eksaminator_samlet]]&lt;&gt;"",XPlan_raw[[#This Row],[Eksaminator_samlet]],"")</f>
        <v>Martin Lautenschläger</v>
      </c>
      <c r="J98" t="str">
        <f>IF(OR(XPlan_raw[[#This Row],[Censur]]="(tom)",XPlan_raw[[#This Row],[Censur]]=""),"",XPlan_raw[[#This Row],[Censur]])</f>
        <v>Second examiner: Internal</v>
      </c>
      <c r="K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98" s="4" t="str">
        <f>IF(XPlan_raw[[#This Row],[Udbudstpe]]="3.prøveforsøg",XPlan_raw[[#This Row],[Udbudstpe]],"")</f>
        <v/>
      </c>
      <c r="M98" s="4" t="str">
        <f>IF(XPlan_raw[[#This Row],[Prøveform]]="Skriftlig prøve",XPlan_raw[[#This Row],[DATO: Start eksamen]]+21,"")</f>
        <v/>
      </c>
      <c r="N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Sdb.,(tom),(tom),(tom),(tom),BSc in Mechanical Engineering - Sdb.,BSc in Mechatronic Engineering - Sdb.,(tom),(tom),(tom),(tom),(tom),(tom),(tom)</v>
      </c>
      <c r="Q98" s="28" t="s">
        <v>517</v>
      </c>
      <c r="R98" s="5" t="s">
        <v>362</v>
      </c>
      <c r="S98" s="5" t="s">
        <v>363</v>
      </c>
      <c r="T98" t="s">
        <v>364</v>
      </c>
      <c r="U98" s="5" t="s">
        <v>210</v>
      </c>
      <c r="V98" t="s">
        <v>159</v>
      </c>
      <c r="W98" s="46">
        <v>45814</v>
      </c>
      <c r="Y98" s="4" t="s">
        <v>634</v>
      </c>
      <c r="Z98" s="5" t="s">
        <v>347</v>
      </c>
      <c r="AA98" t="s">
        <v>161</v>
      </c>
      <c r="AB98" s="5" t="s">
        <v>162</v>
      </c>
      <c r="AC98" s="4">
        <v>45883</v>
      </c>
      <c r="AD98" s="46"/>
      <c r="AF98" t="s">
        <v>22</v>
      </c>
      <c r="AG98" s="48"/>
      <c r="AH98" s="28"/>
      <c r="AI98" s="48"/>
      <c r="AJ98" s="28"/>
      <c r="AK98" s="48"/>
      <c r="AL98" s="28"/>
      <c r="AM98" s="4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t="s">
        <v>159</v>
      </c>
      <c r="BR98" t="s">
        <v>23</v>
      </c>
      <c r="BS98" t="s">
        <v>159</v>
      </c>
      <c r="BT98" t="s">
        <v>159</v>
      </c>
      <c r="BU98" t="s">
        <v>159</v>
      </c>
      <c r="BV98" t="s">
        <v>159</v>
      </c>
      <c r="BW98" t="s">
        <v>28</v>
      </c>
      <c r="BX98" t="s">
        <v>29</v>
      </c>
      <c r="BY98" t="s">
        <v>159</v>
      </c>
      <c r="BZ98" t="s">
        <v>159</v>
      </c>
      <c r="CA98" t="s">
        <v>159</v>
      </c>
      <c r="CB98" t="s">
        <v>159</v>
      </c>
      <c r="CC98" t="s">
        <v>159</v>
      </c>
      <c r="CD98" t="s">
        <v>159</v>
      </c>
      <c r="CE98" t="s">
        <v>159</v>
      </c>
      <c r="CH98" s="29" t="s">
        <v>155</v>
      </c>
      <c r="CI98" s="29" t="s">
        <v>388</v>
      </c>
      <c r="CJ98" s="36" t="s">
        <v>157</v>
      </c>
      <c r="CK98" s="29" t="s">
        <v>158</v>
      </c>
      <c r="CL98" s="36" t="s">
        <v>159</v>
      </c>
      <c r="CM98" s="40">
        <v>45818</v>
      </c>
      <c r="CN98" s="41"/>
      <c r="CO98" s="41" t="s">
        <v>634</v>
      </c>
      <c r="CP98" s="29" t="s">
        <v>160</v>
      </c>
      <c r="CQ98" s="36" t="s">
        <v>161</v>
      </c>
      <c r="CR98" s="29" t="s">
        <v>162</v>
      </c>
      <c r="CS98" s="41">
        <v>45890</v>
      </c>
      <c r="CT98" s="40"/>
      <c r="CU98" s="36"/>
      <c r="CV98" t="s">
        <v>22</v>
      </c>
      <c r="CW98" s="31"/>
      <c r="CX98" s="33"/>
      <c r="CY98" s="31"/>
      <c r="CZ98" s="33"/>
      <c r="DA98" s="31"/>
      <c r="DB98" s="33"/>
      <c r="DC98" s="31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6" t="s">
        <v>159</v>
      </c>
      <c r="EH98" s="36" t="s">
        <v>23</v>
      </c>
      <c r="EI98" s="36" t="s">
        <v>24</v>
      </c>
      <c r="EJ98" s="36" t="s">
        <v>159</v>
      </c>
      <c r="EK98" s="36" t="s">
        <v>159</v>
      </c>
      <c r="EL98" s="36" t="s">
        <v>159</v>
      </c>
      <c r="EM98" s="36" t="s">
        <v>28</v>
      </c>
      <c r="EN98" s="36" t="s">
        <v>29</v>
      </c>
      <c r="EO98" s="36" t="s">
        <v>159</v>
      </c>
      <c r="EP98" s="36" t="s">
        <v>159</v>
      </c>
      <c r="EQ98" s="36" t="s">
        <v>159</v>
      </c>
      <c r="ER98" s="36" t="s">
        <v>159</v>
      </c>
      <c r="ES98" s="36" t="s">
        <v>159</v>
      </c>
      <c r="ET98" s="36" t="s">
        <v>159</v>
      </c>
      <c r="EU98" s="36" t="s">
        <v>159</v>
      </c>
    </row>
    <row r="99" spans="2:151" hidden="1" x14ac:dyDescent="0.25">
      <c r="B99" t="str">
        <f>IF(Q99="ja",XPlan_raw[[#This Row],[EKA_kode2]],"")</f>
        <v>T340068402</v>
      </c>
      <c r="C99" t="str">
        <f>XPlan_raw[[#This Row],[eka_langtnavn]]</f>
        <v>Introduction to Machine Learning</v>
      </c>
      <c r="D99" t="str">
        <f>IF(XPlan_raw[[#This Row],[Interne-kode]]&lt;&gt;"(tom)",XPlan_raw[[#This Row],[Interne-kode]],"")</f>
        <v>MC-IML</v>
      </c>
      <c r="E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99" t="str">
        <f>IF(XPlan_raw[[#This Row],[Campus]]&lt;&gt;"(tom)",XPlan_raw[[#This Row],[Campus]],"")</f>
        <v>Sønderborg</v>
      </c>
      <c r="H99" t="str">
        <f>IF(OR(XPlan_raw[[#This Row],[Prøveform]]="(tom)",XPlan_raw[[#This Row],[Prøveform]]=""),"",XPlan_raw[[#This Row],[Prøveform]])</f>
        <v>Written examination</v>
      </c>
      <c r="I99" t="str">
        <f>IF(XPlan_raw[[#This Row],[Eksaminator_samlet]]&lt;&gt;"",XPlan_raw[[#This Row],[Eksaminator_samlet]],"")</f>
        <v>Benaoumeur Senouci</v>
      </c>
      <c r="J99" t="str">
        <f>IF(OR(XPlan_raw[[#This Row],[Censur]]="(tom)",XPlan_raw[[#This Row],[Censur]]=""),"",XPlan_raw[[#This Row],[Censur]])</f>
        <v>Second examiner: Internal</v>
      </c>
      <c r="K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99" s="4" t="str">
        <f>IF(XPlan_raw[[#This Row],[Udbudstpe]]="3.prøveforsøg",XPlan_raw[[#This Row],[Udbudstpe]],"")</f>
        <v/>
      </c>
      <c r="M99" s="4" t="str">
        <f>IF(XPlan_raw[[#This Row],[Prøveform]]="Skriftlig prøve",XPlan_raw[[#This Row],[DATO: Start eksamen]]+21,"")</f>
        <v/>
      </c>
      <c r="N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Sdb.,BSc in Electronics Engineering - Sdb.,BSc in Engineering, Innovation and Business - Sdb.,(tom),BSc in Mechanical Engineering - Sdb.,BSc in Mechatronic Engineering - Sdb.,(tom),(tom),(tom),(tom),(tom),(tom),Exchange students - Sønderborg</v>
      </c>
      <c r="Q99" s="28" t="s">
        <v>517</v>
      </c>
      <c r="R99" t="s">
        <v>352</v>
      </c>
      <c r="S99" t="s">
        <v>353</v>
      </c>
      <c r="T99" t="s">
        <v>354</v>
      </c>
      <c r="U99" t="s">
        <v>205</v>
      </c>
      <c r="V99" t="s">
        <v>210</v>
      </c>
      <c r="W99" s="4">
        <v>45814</v>
      </c>
      <c r="Y99" s="4" t="s">
        <v>633</v>
      </c>
      <c r="Z99" t="s">
        <v>355</v>
      </c>
      <c r="AA99" t="s">
        <v>161</v>
      </c>
      <c r="AB99" t="s">
        <v>162</v>
      </c>
      <c r="AC99" s="4">
        <v>45883</v>
      </c>
      <c r="AF99" t="s">
        <v>22</v>
      </c>
      <c r="AG99" s="48"/>
      <c r="AH99" s="28"/>
      <c r="AI99" s="48"/>
      <c r="AJ99" s="28"/>
      <c r="AK99" s="48"/>
      <c r="AL99" s="28"/>
      <c r="AM99" s="4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t="s">
        <v>159</v>
      </c>
      <c r="BR99" t="s">
        <v>159</v>
      </c>
      <c r="BS99" t="s">
        <v>24</v>
      </c>
      <c r="BT99" t="s">
        <v>25</v>
      </c>
      <c r="BU99" t="s">
        <v>646</v>
      </c>
      <c r="BV99" t="s">
        <v>159</v>
      </c>
      <c r="BW99" t="s">
        <v>28</v>
      </c>
      <c r="BX99" t="s">
        <v>29</v>
      </c>
      <c r="BY99" t="s">
        <v>159</v>
      </c>
      <c r="BZ99" t="s">
        <v>159</v>
      </c>
      <c r="CA99" t="s">
        <v>159</v>
      </c>
      <c r="CB99" t="s">
        <v>159</v>
      </c>
      <c r="CC99" t="s">
        <v>159</v>
      </c>
      <c r="CD99" t="s">
        <v>159</v>
      </c>
      <c r="CE99" t="s">
        <v>82</v>
      </c>
      <c r="CH99" s="29" t="s">
        <v>389</v>
      </c>
      <c r="CI99" s="29" t="s">
        <v>390</v>
      </c>
      <c r="CJ99" s="36" t="s">
        <v>391</v>
      </c>
      <c r="CK99" s="29" t="s">
        <v>158</v>
      </c>
      <c r="CL99" s="36" t="s">
        <v>159</v>
      </c>
      <c r="CM99" s="40">
        <v>45818</v>
      </c>
      <c r="CN99" s="41"/>
      <c r="CO99" s="41" t="s">
        <v>633</v>
      </c>
      <c r="CP99" s="29" t="s">
        <v>392</v>
      </c>
      <c r="CQ99" s="36" t="s">
        <v>161</v>
      </c>
      <c r="CR99" s="29" t="s">
        <v>162</v>
      </c>
      <c r="CS99" s="41">
        <v>45890</v>
      </c>
      <c r="CT99" s="40"/>
      <c r="CU99" s="36"/>
      <c r="CV99" t="s">
        <v>22</v>
      </c>
      <c r="CW99" s="31"/>
      <c r="CX99" s="33"/>
      <c r="CY99" s="31"/>
      <c r="CZ99" s="33"/>
      <c r="DA99" s="31"/>
      <c r="DB99" s="33"/>
      <c r="DC99" s="31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6" t="s">
        <v>159</v>
      </c>
      <c r="EH99" s="36" t="s">
        <v>23</v>
      </c>
      <c r="EI99" s="36" t="s">
        <v>24</v>
      </c>
      <c r="EJ99" s="36" t="s">
        <v>159</v>
      </c>
      <c r="EK99" s="36" t="s">
        <v>159</v>
      </c>
      <c r="EL99" s="36" t="s">
        <v>159</v>
      </c>
      <c r="EM99" s="36" t="s">
        <v>28</v>
      </c>
      <c r="EN99" s="36" t="s">
        <v>29</v>
      </c>
      <c r="EO99" s="36" t="s">
        <v>159</v>
      </c>
      <c r="EP99" s="36" t="s">
        <v>159</v>
      </c>
      <c r="EQ99" s="36" t="s">
        <v>159</v>
      </c>
      <c r="ER99" s="36" t="s">
        <v>159</v>
      </c>
      <c r="ES99" s="36" t="s">
        <v>159</v>
      </c>
      <c r="ET99" s="36" t="s">
        <v>159</v>
      </c>
      <c r="EU99" s="36" t="s">
        <v>159</v>
      </c>
    </row>
    <row r="100" spans="2:151" hidden="1" x14ac:dyDescent="0.25">
      <c r="B100" t="str">
        <f>IF(Q100="ja",XPlan_raw[[#This Row],[EKA_kode2]],"")</f>
        <v>T630004402</v>
      </c>
      <c r="C100" t="str">
        <f>XPlan_raw[[#This Row],[eka_langtnavn]]</f>
        <v>Advanced Object-Oriented Programming</v>
      </c>
      <c r="D100" t="str">
        <f>IF(XPlan_raw[[#This Row],[Interne-kode]]&lt;&gt;"(tom)",XPlan_raw[[#This Row],[Interne-kode]],"")</f>
        <v>SE2S-AOP</v>
      </c>
      <c r="E1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00" t="str">
        <f>IF(XPlan_raw[[#This Row],[Campus]]&lt;&gt;"(tom)",XPlan_raw[[#This Row],[Campus]],"")</f>
        <v>Sønderborg</v>
      </c>
      <c r="H100" t="str">
        <f>IF(OR(XPlan_raw[[#This Row],[Prøveform]]="(tom)",XPlan_raw[[#This Row],[Prøveform]]=""),"",XPlan_raw[[#This Row],[Prøveform]])</f>
        <v>Written examination</v>
      </c>
      <c r="I100" t="str">
        <f>IF(XPlan_raw[[#This Row],[Eksaminator_samlet]]&lt;&gt;"",XPlan_raw[[#This Row],[Eksaminator_samlet]],"")</f>
        <v>Maximus Kaos, Maximilian von Zastrow</v>
      </c>
      <c r="J100" t="str">
        <f>IF(OR(XPlan_raw[[#This Row],[Censur]]="(tom)",XPlan_raw[[#This Row],[Censur]]=""),"",XPlan_raw[[#This Row],[Censur]])</f>
        <v>Second examiner: None</v>
      </c>
      <c r="K1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0" s="4" t="str">
        <f>IF(XPlan_raw[[#This Row],[Udbudstpe]]="3.prøveforsøg",XPlan_raw[[#This Row],[Udbudstpe]],"")</f>
        <v/>
      </c>
      <c r="M100" s="4" t="str">
        <f>IF(XPlan_raw[[#This Row],[Prøveform]]="Skriftlig prøve",XPlan_raw[[#This Row],[DATO: Start eksamen]]+21,"")</f>
        <v/>
      </c>
      <c r="N1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Sdb.,(tom),(tom),BSc in Software Engineering -. Sdb.,(tom),BSc in Mechatronic Engineering - Sdb.,(tom),(tom),(tom),(tom),(tom),(tom),(tom)</v>
      </c>
      <c r="Q100" s="28" t="s">
        <v>517</v>
      </c>
      <c r="R100" t="s">
        <v>373</v>
      </c>
      <c r="S100" t="s">
        <v>374</v>
      </c>
      <c r="T100" t="s">
        <v>375</v>
      </c>
      <c r="U100" t="s">
        <v>158</v>
      </c>
      <c r="V100" t="s">
        <v>159</v>
      </c>
      <c r="W100" s="4">
        <v>45818</v>
      </c>
      <c r="Y100" s="4" t="s">
        <v>633</v>
      </c>
      <c r="Z100" t="s">
        <v>376</v>
      </c>
      <c r="AA100" t="s">
        <v>161</v>
      </c>
      <c r="AB100" t="s">
        <v>169</v>
      </c>
      <c r="AC100" s="4">
        <v>45887</v>
      </c>
      <c r="AF100" t="s">
        <v>22</v>
      </c>
      <c r="AG100" s="48"/>
      <c r="AH100" s="28"/>
      <c r="AI100" s="48"/>
      <c r="AJ100" s="28"/>
      <c r="AK100" s="48"/>
      <c r="AL100" s="28"/>
      <c r="AM100" s="4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t="s">
        <v>159</v>
      </c>
      <c r="BR100" t="s">
        <v>159</v>
      </c>
      <c r="BS100" t="s">
        <v>24</v>
      </c>
      <c r="BT100" t="s">
        <v>159</v>
      </c>
      <c r="BU100" t="s">
        <v>159</v>
      </c>
      <c r="BV100" t="s">
        <v>27</v>
      </c>
      <c r="BW100" t="s">
        <v>159</v>
      </c>
      <c r="BX100" t="s">
        <v>29</v>
      </c>
      <c r="BY100" t="s">
        <v>159</v>
      </c>
      <c r="BZ100" t="s">
        <v>159</v>
      </c>
      <c r="CA100" t="s">
        <v>159</v>
      </c>
      <c r="CB100" t="s">
        <v>159</v>
      </c>
      <c r="CC100" t="s">
        <v>159</v>
      </c>
      <c r="CD100" t="s">
        <v>159</v>
      </c>
      <c r="CE100" t="s">
        <v>159</v>
      </c>
      <c r="CH100" t="s">
        <v>377</v>
      </c>
      <c r="CI100" t="s">
        <v>378</v>
      </c>
      <c r="CJ100" t="s">
        <v>379</v>
      </c>
      <c r="CK100" t="s">
        <v>158</v>
      </c>
      <c r="CL100" t="s">
        <v>159</v>
      </c>
      <c r="CM100" s="4">
        <v>45818</v>
      </c>
      <c r="CN100" s="4">
        <v>45819</v>
      </c>
      <c r="CO100" s="4" t="s">
        <v>633</v>
      </c>
      <c r="CP100" t="s">
        <v>380</v>
      </c>
      <c r="CQ100" t="s">
        <v>188</v>
      </c>
      <c r="CR100" t="s">
        <v>162</v>
      </c>
      <c r="CS100" s="4">
        <v>45888</v>
      </c>
      <c r="CT100" s="4"/>
      <c r="CV100" t="s">
        <v>22</v>
      </c>
      <c r="CW100" s="31"/>
      <c r="CX100" s="33"/>
      <c r="CY100" s="31"/>
      <c r="CZ100" s="33"/>
      <c r="DA100" s="31"/>
      <c r="DB100" s="33"/>
      <c r="DC100" s="31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t="s">
        <v>159</v>
      </c>
      <c r="EH100" t="s">
        <v>159</v>
      </c>
      <c r="EI100" t="s">
        <v>159</v>
      </c>
      <c r="EJ100" t="s">
        <v>159</v>
      </c>
      <c r="EK100" t="s">
        <v>159</v>
      </c>
      <c r="EL100" t="s">
        <v>159</v>
      </c>
      <c r="EM100" t="s">
        <v>159</v>
      </c>
      <c r="EN100" t="s">
        <v>159</v>
      </c>
      <c r="EO100" t="s">
        <v>159</v>
      </c>
      <c r="EP100" t="s">
        <v>159</v>
      </c>
      <c r="EQ100" t="s">
        <v>159</v>
      </c>
      <c r="ER100" t="s">
        <v>33</v>
      </c>
      <c r="ES100" t="s">
        <v>34</v>
      </c>
      <c r="ET100" t="s">
        <v>35</v>
      </c>
      <c r="EU100" t="s">
        <v>82</v>
      </c>
    </row>
    <row r="101" spans="2:151" hidden="1" x14ac:dyDescent="0.25">
      <c r="B101" t="str">
        <f>IF(Q101="ja",XPlan_raw[[#This Row],[EKA_kode2]],"")</f>
        <v>T300039402</v>
      </c>
      <c r="C101" t="str">
        <f>XPlan_raw[[#This Row],[eka_langtnavn]]</f>
        <v>Applied Programming II</v>
      </c>
      <c r="D101" t="str">
        <f>IF(XPlan_raw[[#This Row],[Interne-kode]]&lt;&gt;"(tom)",XPlan_raw[[#This Row],[Interne-kode]],"")</f>
        <v>EIB-APP2</v>
      </c>
      <c r="E1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01" t="str">
        <f>IF(XPlan_raw[[#This Row],[Campus]]&lt;&gt;"(tom)",XPlan_raw[[#This Row],[Campus]],"")</f>
        <v>Sønderborg</v>
      </c>
      <c r="H101" t="str">
        <f>IF(OR(XPlan_raw[[#This Row],[Prøveform]]="(tom)",XPlan_raw[[#This Row],[Prøveform]]=""),"",XPlan_raw[[#This Row],[Prøveform]])</f>
        <v>Written examination</v>
      </c>
      <c r="I101" t="str">
        <f>IF(XPlan_raw[[#This Row],[Eksaminator_samlet]]&lt;&gt;"",XPlan_raw[[#This Row],[Eksaminator_samlet]],"")</f>
        <v>Matthias König</v>
      </c>
      <c r="J101" t="str">
        <f>IF(OR(XPlan_raw[[#This Row],[Censur]]="(tom)",XPlan_raw[[#This Row],[Censur]]=""),"",XPlan_raw[[#This Row],[Censur]])</f>
        <v>Second examiner: None</v>
      </c>
      <c r="K1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1" s="4" t="str">
        <f>IF(XPlan_raw[[#This Row],[Udbudstpe]]="3.prøveforsøg",XPlan_raw[[#This Row],[Udbudstpe]],"")</f>
        <v/>
      </c>
      <c r="M101" s="4" t="str">
        <f>IF(XPlan_raw[[#This Row],[Prøveform]]="Skriftlig prøve",XPlan_raw[[#This Row],[DATO: Start eksamen]]+21,"")</f>
        <v/>
      </c>
      <c r="N1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01" s="28" t="s">
        <v>517</v>
      </c>
      <c r="R101" s="5" t="s">
        <v>381</v>
      </c>
      <c r="S101" s="5" t="s">
        <v>382</v>
      </c>
      <c r="T101" t="s">
        <v>383</v>
      </c>
      <c r="U101" s="5" t="s">
        <v>158</v>
      </c>
      <c r="V101" t="s">
        <v>159</v>
      </c>
      <c r="W101" s="46">
        <v>45818</v>
      </c>
      <c r="Y101" s="4" t="s">
        <v>633</v>
      </c>
      <c r="Z101" s="5" t="s">
        <v>384</v>
      </c>
      <c r="AA101" t="s">
        <v>161</v>
      </c>
      <c r="AB101" s="5" t="s">
        <v>169</v>
      </c>
      <c r="AC101" s="4">
        <v>45887</v>
      </c>
      <c r="AD101" s="46"/>
      <c r="AF101" t="s">
        <v>22</v>
      </c>
      <c r="AG101" s="48"/>
      <c r="AH101" s="28"/>
      <c r="AI101" s="48"/>
      <c r="AJ101" s="28"/>
      <c r="AK101" s="48"/>
      <c r="AL101" s="28"/>
      <c r="AM101" s="4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t="s">
        <v>159</v>
      </c>
      <c r="BR101" t="s">
        <v>159</v>
      </c>
      <c r="BS101" t="s">
        <v>159</v>
      </c>
      <c r="BT101" t="s">
        <v>159</v>
      </c>
      <c r="BU101" t="s">
        <v>646</v>
      </c>
      <c r="BV101" t="s">
        <v>159</v>
      </c>
      <c r="BW101" t="s">
        <v>159</v>
      </c>
      <c r="BX101" t="s">
        <v>159</v>
      </c>
      <c r="BY101" t="s">
        <v>159</v>
      </c>
      <c r="BZ101" t="s">
        <v>159</v>
      </c>
      <c r="CA101" t="s">
        <v>159</v>
      </c>
      <c r="CB101" t="s">
        <v>159</v>
      </c>
      <c r="CC101" t="s">
        <v>159</v>
      </c>
      <c r="CD101" t="s">
        <v>159</v>
      </c>
      <c r="CE101" t="s">
        <v>159</v>
      </c>
      <c r="CH101" t="s">
        <v>385</v>
      </c>
      <c r="CI101" t="s">
        <v>386</v>
      </c>
      <c r="CJ101" t="s">
        <v>387</v>
      </c>
      <c r="CK101" t="s">
        <v>158</v>
      </c>
      <c r="CL101" t="s">
        <v>159</v>
      </c>
      <c r="CM101" s="4">
        <v>45818</v>
      </c>
      <c r="CN101" s="4">
        <v>45819</v>
      </c>
      <c r="CO101" s="4" t="s">
        <v>637</v>
      </c>
      <c r="CP101" t="s">
        <v>355</v>
      </c>
      <c r="CQ101" t="s">
        <v>188</v>
      </c>
      <c r="CR101" t="s">
        <v>162</v>
      </c>
      <c r="CS101" s="4">
        <v>45888</v>
      </c>
      <c r="CT101" s="4"/>
      <c r="CV101" t="s">
        <v>22</v>
      </c>
      <c r="CW101" s="31"/>
      <c r="CX101" s="33"/>
      <c r="CY101" s="31"/>
      <c r="CZ101" s="33"/>
      <c r="DA101" s="31"/>
      <c r="DB101" s="33"/>
      <c r="DC101" s="31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t="s">
        <v>159</v>
      </c>
      <c r="EH101" t="s">
        <v>159</v>
      </c>
      <c r="EI101" t="s">
        <v>159</v>
      </c>
      <c r="EJ101" t="s">
        <v>159</v>
      </c>
      <c r="EK101" t="s">
        <v>159</v>
      </c>
      <c r="EL101" t="s">
        <v>159</v>
      </c>
      <c r="EM101" t="s">
        <v>159</v>
      </c>
      <c r="EN101" t="s">
        <v>159</v>
      </c>
      <c r="EO101" t="s">
        <v>30</v>
      </c>
      <c r="EP101" t="s">
        <v>31</v>
      </c>
      <c r="EQ101" t="s">
        <v>159</v>
      </c>
      <c r="ER101" t="s">
        <v>159</v>
      </c>
      <c r="ES101" t="s">
        <v>159</v>
      </c>
      <c r="ET101" t="s">
        <v>35</v>
      </c>
      <c r="EU101" t="s">
        <v>159</v>
      </c>
    </row>
    <row r="102" spans="2:151" hidden="1" x14ac:dyDescent="0.25">
      <c r="B102" t="str">
        <f>IF(Q102="ja",XPlan_raw[[#This Row],[EKA_kode2]],"")</f>
        <v>T350010402</v>
      </c>
      <c r="C102" t="str">
        <f>XPlan_raw[[#This Row],[eka_langtnavn]]</f>
        <v>Computational Multi-Physics</v>
      </c>
      <c r="D102" t="str">
        <f>IF(XPlan_raw[[#This Row],[Interne-kode]]&lt;&gt;"(tom)",XPlan_raw[[#This Row],[Interne-kode]],"")</f>
        <v>MC-CMP</v>
      </c>
      <c r="E1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02" t="str">
        <f>IF(XPlan_raw[[#This Row],[Campus]]&lt;&gt;"(tom)",XPlan_raw[[#This Row],[Campus]],"")</f>
        <v>Sønderborg</v>
      </c>
      <c r="H102" t="str">
        <f>IF(OR(XPlan_raw[[#This Row],[Prøveform]]="(tom)",XPlan_raw[[#This Row],[Prøveform]]=""),"",XPlan_raw[[#This Row],[Prøveform]])</f>
        <v>Oral examination</v>
      </c>
      <c r="I102" t="str">
        <f>IF(XPlan_raw[[#This Row],[Eksaminator_samlet]]&lt;&gt;"",XPlan_raw[[#This Row],[Eksaminator_samlet]],"")</f>
        <v>Pei Li</v>
      </c>
      <c r="J102" t="str">
        <f>IF(OR(XPlan_raw[[#This Row],[Censur]]="(tom)",XPlan_raw[[#This Row],[Censur]]=""),"",XPlan_raw[[#This Row],[Censur]])</f>
        <v>Second examiner: Internal</v>
      </c>
      <c r="K1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02" s="4" t="str">
        <f>IF(XPlan_raw[[#This Row],[Udbudstpe]]="3.prøveforsøg",XPlan_raw[[#This Row],[Udbudstpe]],"")</f>
        <v/>
      </c>
      <c r="M102" s="4" t="str">
        <f>IF(XPlan_raw[[#This Row],[Prøveform]]="Skriftlig prøve",XPlan_raw[[#This Row],[DATO: Start eksamen]]+21,"")</f>
        <v/>
      </c>
      <c r="N1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Sdb.,MSc in Mechanical Engineering - Sdb.,MSc in Mechatronic Engineering - Sdb.,Exchange students - Sønderborg</v>
      </c>
      <c r="Q102" s="28" t="s">
        <v>517</v>
      </c>
      <c r="R102" t="s">
        <v>377</v>
      </c>
      <c r="S102" t="s">
        <v>378</v>
      </c>
      <c r="T102" t="s">
        <v>379</v>
      </c>
      <c r="U102" t="s">
        <v>158</v>
      </c>
      <c r="V102" t="s">
        <v>159</v>
      </c>
      <c r="W102" s="4">
        <v>45818</v>
      </c>
      <c r="X102" s="4">
        <v>45819</v>
      </c>
      <c r="Y102" s="4" t="s">
        <v>633</v>
      </c>
      <c r="Z102" t="s">
        <v>380</v>
      </c>
      <c r="AA102" t="s">
        <v>188</v>
      </c>
      <c r="AB102" t="s">
        <v>162</v>
      </c>
      <c r="AC102" s="4">
        <v>45888</v>
      </c>
      <c r="AF102" t="s">
        <v>22</v>
      </c>
      <c r="AG102" s="48"/>
      <c r="AH102" s="28"/>
      <c r="AI102" s="48"/>
      <c r="AJ102" s="28"/>
      <c r="AK102" s="48"/>
      <c r="AL102" s="28"/>
      <c r="AM102" s="4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t="s">
        <v>159</v>
      </c>
      <c r="BR102" t="s">
        <v>159</v>
      </c>
      <c r="BS102" t="s">
        <v>159</v>
      </c>
      <c r="BT102" t="s">
        <v>159</v>
      </c>
      <c r="BU102" t="s">
        <v>159</v>
      </c>
      <c r="BV102" t="s">
        <v>159</v>
      </c>
      <c r="BW102" t="s">
        <v>159</v>
      </c>
      <c r="BX102" t="s">
        <v>159</v>
      </c>
      <c r="BY102" t="s">
        <v>159</v>
      </c>
      <c r="BZ102" t="s">
        <v>159</v>
      </c>
      <c r="CA102" t="s">
        <v>159</v>
      </c>
      <c r="CB102" t="s">
        <v>33</v>
      </c>
      <c r="CC102" t="s">
        <v>34</v>
      </c>
      <c r="CD102" t="s">
        <v>35</v>
      </c>
      <c r="CE102" t="s">
        <v>82</v>
      </c>
      <c r="CH102" t="s">
        <v>373</v>
      </c>
      <c r="CI102" t="s">
        <v>374</v>
      </c>
      <c r="CJ102" t="s">
        <v>375</v>
      </c>
      <c r="CK102" t="s">
        <v>158</v>
      </c>
      <c r="CL102" t="s">
        <v>159</v>
      </c>
      <c r="CM102" s="4">
        <v>45818</v>
      </c>
      <c r="CN102" s="4"/>
      <c r="CO102" s="4" t="s">
        <v>633</v>
      </c>
      <c r="CP102" t="s">
        <v>376</v>
      </c>
      <c r="CQ102" t="s">
        <v>161</v>
      </c>
      <c r="CR102" t="s">
        <v>169</v>
      </c>
      <c r="CS102" s="4">
        <v>45890</v>
      </c>
      <c r="CT102" s="4"/>
      <c r="CV102" t="s">
        <v>22</v>
      </c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t="s">
        <v>159</v>
      </c>
      <c r="EH102" t="s">
        <v>159</v>
      </c>
      <c r="EI102" t="s">
        <v>24</v>
      </c>
      <c r="EJ102" t="s">
        <v>159</v>
      </c>
      <c r="EK102" t="s">
        <v>159</v>
      </c>
      <c r="EL102" t="s">
        <v>27</v>
      </c>
      <c r="EM102" t="s">
        <v>159</v>
      </c>
      <c r="EN102" t="s">
        <v>29</v>
      </c>
      <c r="EO102" t="s">
        <v>159</v>
      </c>
      <c r="EP102" t="s">
        <v>159</v>
      </c>
      <c r="EQ102" t="s">
        <v>159</v>
      </c>
      <c r="ER102" t="s">
        <v>159</v>
      </c>
      <c r="ES102" t="s">
        <v>159</v>
      </c>
      <c r="ET102" t="s">
        <v>159</v>
      </c>
      <c r="EU102" t="s">
        <v>159</v>
      </c>
    </row>
    <row r="103" spans="2:151" hidden="1" x14ac:dyDescent="0.25">
      <c r="B103" t="str">
        <f>IF(Q103="ja",XPlan_raw[[#This Row],[EKA_kode2]],"")</f>
        <v>T340083402</v>
      </c>
      <c r="C103" t="str">
        <f>XPlan_raw[[#This Row],[eka_langtnavn]]</f>
        <v>Electronics 1</v>
      </c>
      <c r="D103" t="str">
        <f>IF(XPlan_raw[[#This Row],[Interne-kode]]&lt;&gt;"(tom)",XPlan_raw[[#This Row],[Interne-kode]],"")</f>
        <v>MC-ELEC1</v>
      </c>
      <c r="E1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03" t="str">
        <f>IF(XPlan_raw[[#This Row],[Campus]]&lt;&gt;"(tom)",XPlan_raw[[#This Row],[Campus]],"")</f>
        <v>Sønderborg</v>
      </c>
      <c r="H103" t="str">
        <f>IF(OR(XPlan_raw[[#This Row],[Prøveform]]="(tom)",XPlan_raw[[#This Row],[Prøveform]]=""),"",XPlan_raw[[#This Row],[Prøveform]])</f>
        <v>Written examination</v>
      </c>
      <c r="I103" t="str">
        <f>IF(XPlan_raw[[#This Row],[Eksaminator_samlet]]&lt;&gt;"",XPlan_raw[[#This Row],[Eksaminator_samlet]],"")</f>
        <v>Luciana Tavares</v>
      </c>
      <c r="J103" t="str">
        <f>IF(OR(XPlan_raw[[#This Row],[Censur]]="(tom)",XPlan_raw[[#This Row],[Censur]]=""),"",XPlan_raw[[#This Row],[Censur]])</f>
        <v>Second examiner: Internal</v>
      </c>
      <c r="K1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03" s="4" t="str">
        <f>IF(XPlan_raw[[#This Row],[Udbudstpe]]="3.prøveforsøg",XPlan_raw[[#This Row],[Udbudstpe]],"")</f>
        <v/>
      </c>
      <c r="M103" s="4" t="str">
        <f>IF(XPlan_raw[[#This Row],[Prøveform]]="Skriftlig prøve",XPlan_raw[[#This Row],[DATO: Start eksamen]]+21,"")</f>
        <v/>
      </c>
      <c r="N1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Sdb.,(tom),(tom),(tom),BSc in Mechanical Engineering - Sdb.,BSc in Mechatronic Engineering - Sdb.,(tom),(tom),(tom),(tom),(tom),(tom),(tom)</v>
      </c>
      <c r="Q103" s="28" t="s">
        <v>517</v>
      </c>
      <c r="R103" t="s">
        <v>389</v>
      </c>
      <c r="S103" t="s">
        <v>390</v>
      </c>
      <c r="T103" t="s">
        <v>391</v>
      </c>
      <c r="U103" t="s">
        <v>158</v>
      </c>
      <c r="V103" t="s">
        <v>159</v>
      </c>
      <c r="W103" s="4">
        <v>45818</v>
      </c>
      <c r="Y103" s="4" t="s">
        <v>633</v>
      </c>
      <c r="Z103" t="s">
        <v>392</v>
      </c>
      <c r="AA103" t="s">
        <v>161</v>
      </c>
      <c r="AB103" t="s">
        <v>162</v>
      </c>
      <c r="AC103" s="4">
        <v>45890</v>
      </c>
      <c r="AF103" t="s">
        <v>22</v>
      </c>
      <c r="AG103" s="48"/>
      <c r="AH103" s="28"/>
      <c r="AI103" s="48"/>
      <c r="AJ103" s="28"/>
      <c r="AK103" s="48"/>
      <c r="AL103" s="28"/>
      <c r="AM103" s="4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t="s">
        <v>159</v>
      </c>
      <c r="BR103" t="s">
        <v>23</v>
      </c>
      <c r="BS103" t="s">
        <v>24</v>
      </c>
      <c r="BT103" t="s">
        <v>159</v>
      </c>
      <c r="BU103" t="s">
        <v>159</v>
      </c>
      <c r="BV103" t="s">
        <v>159</v>
      </c>
      <c r="BW103" t="s">
        <v>28</v>
      </c>
      <c r="BX103" t="s">
        <v>29</v>
      </c>
      <c r="BY103" t="s">
        <v>159</v>
      </c>
      <c r="BZ103" t="s">
        <v>159</v>
      </c>
      <c r="CA103" t="s">
        <v>159</v>
      </c>
      <c r="CB103" t="s">
        <v>159</v>
      </c>
      <c r="CC103" t="s">
        <v>159</v>
      </c>
      <c r="CD103" t="s">
        <v>159</v>
      </c>
      <c r="CE103" t="s">
        <v>159</v>
      </c>
      <c r="CH103" t="s">
        <v>393</v>
      </c>
      <c r="CI103" t="s">
        <v>394</v>
      </c>
      <c r="CJ103" t="s">
        <v>395</v>
      </c>
      <c r="CK103" t="s">
        <v>158</v>
      </c>
      <c r="CL103" t="s">
        <v>159</v>
      </c>
      <c r="CM103" s="4">
        <v>45819</v>
      </c>
      <c r="CN103" s="4">
        <v>45821</v>
      </c>
      <c r="CO103" s="4" t="s">
        <v>633</v>
      </c>
      <c r="CP103" t="s">
        <v>396</v>
      </c>
      <c r="CQ103" t="s">
        <v>188</v>
      </c>
      <c r="CR103" t="s">
        <v>162</v>
      </c>
      <c r="CS103" s="4">
        <v>45894</v>
      </c>
      <c r="CT103" s="4"/>
      <c r="CU103" t="s">
        <v>163</v>
      </c>
      <c r="CV103" t="s">
        <v>22</v>
      </c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t="s">
        <v>21</v>
      </c>
      <c r="EH103" t="s">
        <v>159</v>
      </c>
      <c r="EI103" t="s">
        <v>159</v>
      </c>
      <c r="EJ103" t="s">
        <v>25</v>
      </c>
      <c r="EK103" t="s">
        <v>159</v>
      </c>
      <c r="EL103" t="s">
        <v>159</v>
      </c>
      <c r="EM103" t="s">
        <v>159</v>
      </c>
      <c r="EN103" t="s">
        <v>159</v>
      </c>
      <c r="EO103" t="s">
        <v>159</v>
      </c>
      <c r="EP103" t="s">
        <v>159</v>
      </c>
      <c r="EQ103" t="s">
        <v>159</v>
      </c>
      <c r="ER103" t="s">
        <v>159</v>
      </c>
      <c r="ES103" t="s">
        <v>159</v>
      </c>
      <c r="ET103" t="s">
        <v>159</v>
      </c>
      <c r="EU103" t="s">
        <v>159</v>
      </c>
    </row>
    <row r="104" spans="2:151" hidden="1" x14ac:dyDescent="0.25">
      <c r="B104" t="str">
        <f>IF(Q104="ja",XPlan_raw[[#This Row],[EKA_kode2]],"")</f>
        <v>T350014402</v>
      </c>
      <c r="C104" t="str">
        <f>XPlan_raw[[#This Row],[eka_langtnavn]]</f>
        <v xml:space="preserve">Hardware/Software Co-Design of Embedded Systems </v>
      </c>
      <c r="D104" t="str">
        <f>IF(XPlan_raw[[#This Row],[Interne-kode]]&lt;&gt;"(tom)",XPlan_raw[[#This Row],[Interne-kode]],"")</f>
        <v>MC-HSCOD</v>
      </c>
      <c r="E1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04" t="str">
        <f>IF(XPlan_raw[[#This Row],[Campus]]&lt;&gt;"(tom)",XPlan_raw[[#This Row],[Campus]],"")</f>
        <v>Sønderborg</v>
      </c>
      <c r="H104" t="str">
        <f>IF(OR(XPlan_raw[[#This Row],[Prøveform]]="(tom)",XPlan_raw[[#This Row],[Prøveform]]=""),"",XPlan_raw[[#This Row],[Prøveform]])</f>
        <v>Oral examination</v>
      </c>
      <c r="I104" t="str">
        <f>IF(XPlan_raw[[#This Row],[Eksaminator_samlet]]&lt;&gt;"",XPlan_raw[[#This Row],[Eksaminator_samlet]],"")</f>
        <v>Benaoumeur Senouci</v>
      </c>
      <c r="J104" t="str">
        <f>IF(OR(XPlan_raw[[#This Row],[Censur]]="(tom)",XPlan_raw[[#This Row],[Censur]]=""),"",XPlan_raw[[#This Row],[Censur]])</f>
        <v>Second examiner: Internal</v>
      </c>
      <c r="K1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04" s="4" t="str">
        <f>IF(XPlan_raw[[#This Row],[Udbudstpe]]="3.prøveforsøg",XPlan_raw[[#This Row],[Udbudstpe]],"")</f>
        <v/>
      </c>
      <c r="M104" s="4" t="str">
        <f>IF(XPlan_raw[[#This Row],[Prøveform]]="Skriftlig prøve",XPlan_raw[[#This Row],[DATO: Start eksamen]]+21,"")</f>
        <v/>
      </c>
      <c r="N1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Sdb.,MSc in Engineering, Innovation and Business - Sdb.,(tom),(tom),(tom),MSc in Mechatronic Engineering - Sdb.,(tom)</v>
      </c>
      <c r="Q104" s="28" t="s">
        <v>517</v>
      </c>
      <c r="R104" t="s">
        <v>385</v>
      </c>
      <c r="S104" t="s">
        <v>386</v>
      </c>
      <c r="T104" t="s">
        <v>387</v>
      </c>
      <c r="U104" t="s">
        <v>158</v>
      </c>
      <c r="V104" t="s">
        <v>159</v>
      </c>
      <c r="W104" s="4">
        <v>45818</v>
      </c>
      <c r="X104" s="4">
        <v>45819</v>
      </c>
      <c r="Y104" s="4" t="s">
        <v>637</v>
      </c>
      <c r="Z104" t="s">
        <v>355</v>
      </c>
      <c r="AA104" t="s">
        <v>188</v>
      </c>
      <c r="AB104" t="s">
        <v>162</v>
      </c>
      <c r="AC104" s="4">
        <v>45888</v>
      </c>
      <c r="AF104" t="s">
        <v>22</v>
      </c>
      <c r="AG104" s="48"/>
      <c r="AH104" s="28"/>
      <c r="AI104" s="48"/>
      <c r="AJ104" s="28"/>
      <c r="AK104" s="48"/>
      <c r="AL104" s="28"/>
      <c r="AM104" s="4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t="s">
        <v>159</v>
      </c>
      <c r="BR104" t="s">
        <v>159</v>
      </c>
      <c r="BS104" t="s">
        <v>159</v>
      </c>
      <c r="BT104" t="s">
        <v>159</v>
      </c>
      <c r="BU104" t="s">
        <v>159</v>
      </c>
      <c r="BV104" t="s">
        <v>159</v>
      </c>
      <c r="BW104" t="s">
        <v>159</v>
      </c>
      <c r="BX104" t="s">
        <v>159</v>
      </c>
      <c r="BY104" t="s">
        <v>30</v>
      </c>
      <c r="BZ104" t="s">
        <v>647</v>
      </c>
      <c r="CA104" t="s">
        <v>159</v>
      </c>
      <c r="CB104" t="s">
        <v>159</v>
      </c>
      <c r="CC104" t="s">
        <v>159</v>
      </c>
      <c r="CD104" t="s">
        <v>35</v>
      </c>
      <c r="CE104" t="s">
        <v>159</v>
      </c>
      <c r="CH104" t="s">
        <v>405</v>
      </c>
      <c r="CI104" t="s">
        <v>406</v>
      </c>
      <c r="CJ104" t="s">
        <v>407</v>
      </c>
      <c r="CK104" t="s">
        <v>205</v>
      </c>
      <c r="CL104" t="s">
        <v>159</v>
      </c>
      <c r="CM104" s="4">
        <v>45820</v>
      </c>
      <c r="CN104" s="4">
        <v>45821</v>
      </c>
      <c r="CO104" s="4" t="s">
        <v>633</v>
      </c>
      <c r="CP104" t="s">
        <v>408</v>
      </c>
      <c r="CQ104" t="s">
        <v>188</v>
      </c>
      <c r="CR104" t="s">
        <v>162</v>
      </c>
      <c r="CS104" s="4">
        <v>45881</v>
      </c>
      <c r="CT104" s="4"/>
      <c r="CV104" t="s">
        <v>22</v>
      </c>
      <c r="CW104" s="31"/>
      <c r="CX104" s="33"/>
      <c r="CY104" s="31"/>
      <c r="CZ104" s="33"/>
      <c r="DA104" s="31"/>
      <c r="DB104" s="33"/>
      <c r="DC104" s="31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t="s">
        <v>159</v>
      </c>
      <c r="EH104" t="s">
        <v>159</v>
      </c>
      <c r="EI104" t="s">
        <v>159</v>
      </c>
      <c r="EJ104" t="s">
        <v>159</v>
      </c>
      <c r="EK104" t="s">
        <v>26</v>
      </c>
      <c r="EL104" t="s">
        <v>159</v>
      </c>
      <c r="EM104" t="s">
        <v>159</v>
      </c>
      <c r="EN104" t="s">
        <v>159</v>
      </c>
      <c r="EO104" t="s">
        <v>159</v>
      </c>
      <c r="EP104" t="s">
        <v>159</v>
      </c>
      <c r="EQ104" t="s">
        <v>159</v>
      </c>
      <c r="ER104" t="s">
        <v>159</v>
      </c>
      <c r="ES104" t="s">
        <v>159</v>
      </c>
      <c r="ET104" t="s">
        <v>159</v>
      </c>
      <c r="EU104" t="s">
        <v>82</v>
      </c>
    </row>
    <row r="105" spans="2:151" hidden="1" x14ac:dyDescent="0.25">
      <c r="B105" t="str">
        <f>IF(Q105="ja",XPlan_raw[[#This Row],[EKA_kode2]],"")</f>
        <v>T320028402</v>
      </c>
      <c r="C105" t="str">
        <f>XPlan_raw[[#This Row],[eka_langtnavn]]</f>
        <v>Mechanics of Materials 1</v>
      </c>
      <c r="D105" t="str">
        <f>IF(XPlan_raw[[#This Row],[Interne-kode]]&lt;&gt;"(tom)",XPlan_raw[[#This Row],[Interne-kode]],"")</f>
        <v>ME-MoM1</v>
      </c>
      <c r="E1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05" t="str">
        <f>IF(XPlan_raw[[#This Row],[Campus]]&lt;&gt;"(tom)",XPlan_raw[[#This Row],[Campus]],"")</f>
        <v>Sønderborg</v>
      </c>
      <c r="H105" t="str">
        <f>IF(OR(XPlan_raw[[#This Row],[Prøveform]]="(tom)",XPlan_raw[[#This Row],[Prøveform]]=""),"",XPlan_raw[[#This Row],[Prøveform]])</f>
        <v>Written examination</v>
      </c>
      <c r="I105" t="str">
        <f>IF(XPlan_raw[[#This Row],[Eksaminator_samlet]]&lt;&gt;"",XPlan_raw[[#This Row],[Eksaminator_samlet]],"")</f>
        <v>Lars Duggen, Pei Li</v>
      </c>
      <c r="J105" t="str">
        <f>IF(OR(XPlan_raw[[#This Row],[Censur]]="(tom)",XPlan_raw[[#This Row],[Censur]]=""),"",XPlan_raw[[#This Row],[Censur]])</f>
        <v>Second examiner: Internal</v>
      </c>
      <c r="K1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05" s="4" t="str">
        <f>IF(XPlan_raw[[#This Row],[Udbudstpe]]="3.prøveforsøg",XPlan_raw[[#This Row],[Udbudstpe]],"")</f>
        <v/>
      </c>
      <c r="M105" s="4" t="str">
        <f>IF(XPlan_raw[[#This Row],[Prøveform]]="Skriftlig prøve",XPlan_raw[[#This Row],[DATO: Start eksamen]]+21,"")</f>
        <v/>
      </c>
      <c r="N1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Sdb.,(tom),(tom),(tom),BSc in Mechanical Engineering - Sdb.,BSc in Mechatronic Engineering - Sdb.,(tom),(tom),(tom),(tom),(tom),(tom),(tom)</v>
      </c>
      <c r="Q105" s="28" t="s">
        <v>517</v>
      </c>
      <c r="R105" t="s">
        <v>155</v>
      </c>
      <c r="S105" t="s">
        <v>388</v>
      </c>
      <c r="T105" t="s">
        <v>157</v>
      </c>
      <c r="U105" t="s">
        <v>158</v>
      </c>
      <c r="V105" t="s">
        <v>159</v>
      </c>
      <c r="W105" s="4">
        <v>45818</v>
      </c>
      <c r="Y105" s="4" t="s">
        <v>634</v>
      </c>
      <c r="Z105" t="s">
        <v>160</v>
      </c>
      <c r="AA105" t="s">
        <v>161</v>
      </c>
      <c r="AB105" t="s">
        <v>162</v>
      </c>
      <c r="AC105" s="4">
        <v>45890</v>
      </c>
      <c r="AF105" t="s">
        <v>22</v>
      </c>
      <c r="AG105" s="48"/>
      <c r="AH105" s="28"/>
      <c r="AI105" s="48"/>
      <c r="AJ105" s="28"/>
      <c r="AK105" s="48"/>
      <c r="AL105" s="28"/>
      <c r="AM105" s="4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t="s">
        <v>159</v>
      </c>
      <c r="BR105" t="s">
        <v>23</v>
      </c>
      <c r="BS105" t="s">
        <v>24</v>
      </c>
      <c r="BT105" t="s">
        <v>159</v>
      </c>
      <c r="BU105" t="s">
        <v>159</v>
      </c>
      <c r="BV105" t="s">
        <v>159</v>
      </c>
      <c r="BW105" t="s">
        <v>28</v>
      </c>
      <c r="BX105" t="s">
        <v>29</v>
      </c>
      <c r="BY105" t="s">
        <v>159</v>
      </c>
      <c r="BZ105" t="s">
        <v>159</v>
      </c>
      <c r="CA105" t="s">
        <v>159</v>
      </c>
      <c r="CB105" t="s">
        <v>159</v>
      </c>
      <c r="CC105" t="s">
        <v>159</v>
      </c>
      <c r="CD105" t="s">
        <v>159</v>
      </c>
      <c r="CE105" t="s">
        <v>159</v>
      </c>
      <c r="CH105" t="s">
        <v>401</v>
      </c>
      <c r="CI105" t="s">
        <v>402</v>
      </c>
      <c r="CJ105" t="s">
        <v>403</v>
      </c>
      <c r="CK105" t="s">
        <v>205</v>
      </c>
      <c r="CL105" t="s">
        <v>159</v>
      </c>
      <c r="CM105" s="4">
        <v>45820</v>
      </c>
      <c r="CN105" s="4">
        <v>45821</v>
      </c>
      <c r="CO105" s="4" t="s">
        <v>634</v>
      </c>
      <c r="CP105" t="s">
        <v>404</v>
      </c>
      <c r="CQ105" t="s">
        <v>188</v>
      </c>
      <c r="CR105" t="s">
        <v>189</v>
      </c>
      <c r="CS105" s="4">
        <v>45895</v>
      </c>
      <c r="CT105" s="4"/>
      <c r="CV105" t="s">
        <v>22</v>
      </c>
      <c r="CW105" s="31"/>
      <c r="CX105" s="33"/>
      <c r="CY105" s="31"/>
      <c r="CZ105" s="33"/>
      <c r="DA105" s="31"/>
      <c r="DB105" s="33"/>
      <c r="DC105" s="31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t="s">
        <v>21</v>
      </c>
      <c r="EH105" t="s">
        <v>159</v>
      </c>
      <c r="EI105" t="s">
        <v>24</v>
      </c>
      <c r="EJ105" t="s">
        <v>25</v>
      </c>
      <c r="EK105" t="s">
        <v>26</v>
      </c>
      <c r="EL105" t="s">
        <v>159</v>
      </c>
      <c r="EM105" t="s">
        <v>159</v>
      </c>
      <c r="EN105" t="s">
        <v>29</v>
      </c>
      <c r="EO105" t="s">
        <v>159</v>
      </c>
      <c r="EP105" t="s">
        <v>159</v>
      </c>
      <c r="EQ105" t="s">
        <v>159</v>
      </c>
      <c r="ER105" t="s">
        <v>159</v>
      </c>
      <c r="ES105" t="s">
        <v>159</v>
      </c>
      <c r="ET105" t="s">
        <v>159</v>
      </c>
      <c r="EU105" t="s">
        <v>82</v>
      </c>
    </row>
    <row r="106" spans="2:151" hidden="1" x14ac:dyDescent="0.25">
      <c r="B106" t="str">
        <f>IF(Q106="ja",XPlan_raw[[#This Row],[EKA_kode2]],"")</f>
        <v>T320024402</v>
      </c>
      <c r="C106" t="str">
        <f>XPlan_raw[[#This Row],[eka_langtnavn]]</f>
        <v>Special course in Mechanical Engineering</v>
      </c>
      <c r="D106" t="str">
        <f>IF(XPlan_raw[[#This Row],[Interne-kode]]&lt;&gt;"(tom)",XPlan_raw[[#This Row],[Interne-kode]],"")</f>
        <v>ME-SCME</v>
      </c>
      <c r="E1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06" t="str">
        <f>IF(XPlan_raw[[#This Row],[Campus]]&lt;&gt;"(tom)",XPlan_raw[[#This Row],[Campus]],"")</f>
        <v>Sønderborg</v>
      </c>
      <c r="H106" t="str">
        <f>IF(OR(XPlan_raw[[#This Row],[Prøveform]]="(tom)",XPlan_raw[[#This Row],[Prøveform]]=""),"",XPlan_raw[[#This Row],[Prøveform]])</f>
        <v>Oral examination</v>
      </c>
      <c r="I106" t="str">
        <f>IF(XPlan_raw[[#This Row],[Eksaminator_samlet]]&lt;&gt;"",XPlan_raw[[#This Row],[Eksaminator_samlet]],"")</f>
        <v>Andrei-Alexandru Popa</v>
      </c>
      <c r="J106" t="str">
        <f>IF(OR(XPlan_raw[[#This Row],[Censur]]="(tom)",XPlan_raw[[#This Row],[Censur]]=""),"",XPlan_raw[[#This Row],[Censur]])</f>
        <v>Second examiner: Internal</v>
      </c>
      <c r="K1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06" s="4" t="str">
        <f>IF(XPlan_raw[[#This Row],[Udbudstpe]]="3.prøveforsøg",XPlan_raw[[#This Row],[Udbudstpe]],"")</f>
        <v/>
      </c>
      <c r="M106" s="4" t="str">
        <f>IF(XPlan_raw[[#This Row],[Prøveform]]="Skriftlig prøve",XPlan_raw[[#This Row],[DATO: Start eksamen]]+21,"")</f>
        <v/>
      </c>
      <c r="N1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106" s="28" t="s">
        <v>517</v>
      </c>
      <c r="R106" t="s">
        <v>341</v>
      </c>
      <c r="S106" t="s">
        <v>342</v>
      </c>
      <c r="T106" t="s">
        <v>343</v>
      </c>
      <c r="U106" t="s">
        <v>205</v>
      </c>
      <c r="V106" t="s">
        <v>210</v>
      </c>
      <c r="W106" s="4">
        <v>45818</v>
      </c>
      <c r="X106" s="4">
        <v>45833</v>
      </c>
      <c r="Y106" s="4" t="s">
        <v>634</v>
      </c>
      <c r="Z106" t="s">
        <v>289</v>
      </c>
      <c r="AA106" t="s">
        <v>188</v>
      </c>
      <c r="AB106" t="s">
        <v>162</v>
      </c>
      <c r="AC106" s="4" t="s">
        <v>159</v>
      </c>
      <c r="AE106" t="s">
        <v>163</v>
      </c>
      <c r="AF106" t="s">
        <v>22</v>
      </c>
      <c r="AG106" s="48"/>
      <c r="AH106" s="28"/>
      <c r="AI106" s="48"/>
      <c r="AJ106" s="28"/>
      <c r="AK106" s="48"/>
      <c r="AL106" s="28"/>
      <c r="AM106" s="4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t="s">
        <v>159</v>
      </c>
      <c r="BR106" t="s">
        <v>159</v>
      </c>
      <c r="BS106" t="s">
        <v>159</v>
      </c>
      <c r="BT106" t="s">
        <v>159</v>
      </c>
      <c r="BU106" t="s">
        <v>159</v>
      </c>
      <c r="BV106" t="s">
        <v>159</v>
      </c>
      <c r="BW106" t="s">
        <v>28</v>
      </c>
      <c r="BX106" t="s">
        <v>159</v>
      </c>
      <c r="BY106" t="s">
        <v>159</v>
      </c>
      <c r="BZ106" t="s">
        <v>159</v>
      </c>
      <c r="CA106" t="s">
        <v>159</v>
      </c>
      <c r="CB106" t="s">
        <v>159</v>
      </c>
      <c r="CC106" t="s">
        <v>159</v>
      </c>
      <c r="CD106" t="s">
        <v>159</v>
      </c>
      <c r="CE106" t="s">
        <v>159</v>
      </c>
      <c r="CH106" t="s">
        <v>397</v>
      </c>
      <c r="CI106" t="s">
        <v>398</v>
      </c>
      <c r="CJ106" t="s">
        <v>399</v>
      </c>
      <c r="CK106" t="s">
        <v>205</v>
      </c>
      <c r="CL106" t="s">
        <v>159</v>
      </c>
      <c r="CM106" s="4">
        <v>45820</v>
      </c>
      <c r="CN106" s="4"/>
      <c r="CO106" s="4" t="s">
        <v>633</v>
      </c>
      <c r="CP106" t="s">
        <v>400</v>
      </c>
      <c r="CQ106" t="s">
        <v>161</v>
      </c>
      <c r="CR106" t="s">
        <v>169</v>
      </c>
      <c r="CS106" s="4">
        <v>45883</v>
      </c>
      <c r="CT106" s="4"/>
      <c r="CV106" t="s">
        <v>22</v>
      </c>
      <c r="CW106" s="31"/>
      <c r="CX106" s="33"/>
      <c r="CY106" s="31"/>
      <c r="CZ106" s="33"/>
      <c r="DA106" s="31"/>
      <c r="DB106" s="33"/>
      <c r="DC106" s="31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t="s">
        <v>159</v>
      </c>
      <c r="EH106" t="s">
        <v>159</v>
      </c>
      <c r="EI106" t="s">
        <v>159</v>
      </c>
      <c r="EJ106" t="s">
        <v>159</v>
      </c>
      <c r="EK106" t="s">
        <v>159</v>
      </c>
      <c r="EL106" t="s">
        <v>27</v>
      </c>
      <c r="EM106" t="s">
        <v>159</v>
      </c>
      <c r="EN106" t="s">
        <v>159</v>
      </c>
      <c r="EO106" t="s">
        <v>159</v>
      </c>
      <c r="EP106" t="s">
        <v>159</v>
      </c>
      <c r="EQ106" t="s">
        <v>159</v>
      </c>
      <c r="ER106" t="s">
        <v>159</v>
      </c>
      <c r="ES106" t="s">
        <v>159</v>
      </c>
      <c r="ET106" t="s">
        <v>159</v>
      </c>
      <c r="EU106" t="s">
        <v>159</v>
      </c>
    </row>
    <row r="107" spans="2:151" hidden="1" x14ac:dyDescent="0.25">
      <c r="B107" t="str">
        <f>IF(Q107="ja",XPlan_raw[[#This Row],[EKA_kode2]],"")</f>
        <v>T630014402</v>
      </c>
      <c r="C107" t="str">
        <f>XPlan_raw[[#This Row],[eka_langtnavn]]</f>
        <v xml:space="preserve">Component-based systems  </v>
      </c>
      <c r="D107" t="str">
        <f>IF(XPlan_raw[[#This Row],[Interne-kode]]&lt;&gt;"(tom)",XPlan_raw[[#This Row],[Interne-kode]],"")</f>
        <v>SE4S-CBS</v>
      </c>
      <c r="E1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107" t="str">
        <f>IF(XPlan_raw[[#This Row],[Campus]]&lt;&gt;"(tom)",XPlan_raw[[#This Row],[Campus]],"")</f>
        <v>Sønderborg</v>
      </c>
      <c r="H107" t="str">
        <f>IF(OR(XPlan_raw[[#This Row],[Prøveform]]="(tom)",XPlan_raw[[#This Row],[Prøveform]]=""),"",XPlan_raw[[#This Row],[Prøveform]])</f>
        <v>Written examination</v>
      </c>
      <c r="I107" t="str">
        <f>IF(XPlan_raw[[#This Row],[Eksaminator_samlet]]&lt;&gt;"",XPlan_raw[[#This Row],[Eksaminator_samlet]],"")</f>
        <v>Devender Kumar</v>
      </c>
      <c r="J107" t="str">
        <f>IF(OR(XPlan_raw[[#This Row],[Censur]]="(tom)",XPlan_raw[[#This Row],[Censur]]=""),"",XPlan_raw[[#This Row],[Censur]])</f>
        <v>Second examiner: None</v>
      </c>
      <c r="K1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07" s="4" t="str">
        <f>IF(XPlan_raw[[#This Row],[Udbudstpe]]="3.prøveforsøg",XPlan_raw[[#This Row],[Udbudstpe]],"")</f>
        <v/>
      </c>
      <c r="M107" s="4" t="str">
        <f>IF(XPlan_raw[[#This Row],[Prøveform]]="Skriftlig prøve",XPlan_raw[[#This Row],[DATO: Start eksamen]]+21,"")</f>
        <v/>
      </c>
      <c r="N1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07" s="28" t="s">
        <v>517</v>
      </c>
      <c r="R107" t="s">
        <v>397</v>
      </c>
      <c r="S107" t="s">
        <v>398</v>
      </c>
      <c r="T107" t="s">
        <v>399</v>
      </c>
      <c r="U107" t="s">
        <v>205</v>
      </c>
      <c r="V107" t="s">
        <v>159</v>
      </c>
      <c r="W107" s="4">
        <v>45820</v>
      </c>
      <c r="Y107" s="4" t="s">
        <v>633</v>
      </c>
      <c r="Z107" t="s">
        <v>400</v>
      </c>
      <c r="AA107" t="s">
        <v>161</v>
      </c>
      <c r="AB107" t="s">
        <v>169</v>
      </c>
      <c r="AC107" s="4">
        <v>45883</v>
      </c>
      <c r="AF107" t="s">
        <v>22</v>
      </c>
      <c r="AG107" s="48"/>
      <c r="AH107" s="28"/>
      <c r="AI107" s="48"/>
      <c r="AJ107" s="28"/>
      <c r="AK107" s="48"/>
      <c r="AL107" s="28"/>
      <c r="AM107" s="4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t="s">
        <v>159</v>
      </c>
      <c r="BR107" t="s">
        <v>159</v>
      </c>
      <c r="BS107" t="s">
        <v>159</v>
      </c>
      <c r="BT107" t="s">
        <v>159</v>
      </c>
      <c r="BU107" t="s">
        <v>159</v>
      </c>
      <c r="BV107" t="s">
        <v>27</v>
      </c>
      <c r="BW107" t="s">
        <v>159</v>
      </c>
      <c r="BX107" t="s">
        <v>159</v>
      </c>
      <c r="BY107" t="s">
        <v>159</v>
      </c>
      <c r="BZ107" t="s">
        <v>159</v>
      </c>
      <c r="CA107" t="s">
        <v>159</v>
      </c>
      <c r="CB107" t="s">
        <v>159</v>
      </c>
      <c r="CC107" t="s">
        <v>159</v>
      </c>
      <c r="CD107" t="s">
        <v>159</v>
      </c>
      <c r="CE107" t="s">
        <v>159</v>
      </c>
      <c r="CH107" t="s">
        <v>409</v>
      </c>
      <c r="CI107" t="s">
        <v>410</v>
      </c>
      <c r="CJ107" t="s">
        <v>411</v>
      </c>
      <c r="CK107" t="s">
        <v>158</v>
      </c>
      <c r="CL107" t="s">
        <v>412</v>
      </c>
      <c r="CM107" s="4">
        <v>45821</v>
      </c>
      <c r="CN107" s="4"/>
      <c r="CO107" s="4" t="s">
        <v>633</v>
      </c>
      <c r="CP107" t="s">
        <v>413</v>
      </c>
      <c r="CQ107" t="s">
        <v>188</v>
      </c>
      <c r="CR107" t="s">
        <v>162</v>
      </c>
      <c r="CS107" s="4">
        <v>45887</v>
      </c>
      <c r="CT107" s="4"/>
      <c r="CV107" t="s">
        <v>22</v>
      </c>
      <c r="CW107" s="31"/>
      <c r="CX107" s="33"/>
      <c r="CY107" s="31"/>
      <c r="CZ107" s="33"/>
      <c r="DA107" s="31"/>
      <c r="DB107" s="33"/>
      <c r="DC107" s="31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t="s">
        <v>159</v>
      </c>
      <c r="EH107" t="s">
        <v>159</v>
      </c>
      <c r="EI107" t="s">
        <v>159</v>
      </c>
      <c r="EJ107" t="s">
        <v>159</v>
      </c>
      <c r="EK107" t="s">
        <v>159</v>
      </c>
      <c r="EL107" t="s">
        <v>159</v>
      </c>
      <c r="EM107" t="s">
        <v>159</v>
      </c>
      <c r="EN107" t="s">
        <v>159</v>
      </c>
      <c r="EO107" t="s">
        <v>159</v>
      </c>
      <c r="EP107" t="s">
        <v>31</v>
      </c>
      <c r="EQ107" t="s">
        <v>159</v>
      </c>
      <c r="ER107" t="s">
        <v>159</v>
      </c>
      <c r="ES107" t="s">
        <v>159</v>
      </c>
      <c r="ET107" t="s">
        <v>159</v>
      </c>
      <c r="EU107" t="s">
        <v>159</v>
      </c>
    </row>
    <row r="108" spans="2:151" hidden="1" x14ac:dyDescent="0.25">
      <c r="B108" t="str">
        <f>IF(Q108="ja",XPlan_raw[[#This Row],[EKA_kode2]],"")</f>
        <v>T370053402</v>
      </c>
      <c r="C108" t="str">
        <f>XPlan_raw[[#This Row],[eka_langtnavn]]</f>
        <v>Digital Design and Signal Processing</v>
      </c>
      <c r="D108" t="str">
        <f>IF(XPlan_raw[[#This Row],[Interne-kode]]&lt;&gt;"(tom)",XPlan_raw[[#This Row],[Interne-kode]],"")</f>
        <v>EE-DDS</v>
      </c>
      <c r="E1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12-06-2025 - 13-06-2025</v>
      </c>
      <c r="G108" t="str">
        <f>IF(XPlan_raw[[#This Row],[Campus]]&lt;&gt;"(tom)",XPlan_raw[[#This Row],[Campus]],"")</f>
        <v>Sønderborg</v>
      </c>
      <c r="H108" t="str">
        <f>IF(OR(XPlan_raw[[#This Row],[Prøveform]]="(tom)",XPlan_raw[[#This Row],[Prøveform]]=""),"",XPlan_raw[[#This Row],[Prøveform]])</f>
        <v>Oral examination</v>
      </c>
      <c r="I108" t="str">
        <f>IF(XPlan_raw[[#This Row],[Eksaminator_samlet]]&lt;&gt;"",XPlan_raw[[#This Row],[Eksaminator_samlet]],"")</f>
        <v>Mohammed Ali Khan</v>
      </c>
      <c r="J108" t="str">
        <f>IF(OR(XPlan_raw[[#This Row],[Censur]]="(tom)",XPlan_raw[[#This Row],[Censur]]=""),"",XPlan_raw[[#This Row],[Censur]])</f>
        <v>Second examiner: External</v>
      </c>
      <c r="K1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08" s="4" t="str">
        <f>IF(XPlan_raw[[#This Row],[Udbudstpe]]="3.prøveforsøg",XPlan_raw[[#This Row],[Udbudstpe]],"")</f>
        <v/>
      </c>
      <c r="M108" s="4" t="str">
        <f>IF(XPlan_raw[[#This Row],[Prøveform]]="Skriftlig prøve",XPlan_raw[[#This Row],[DATO: Start eksamen]]+21,"")</f>
        <v/>
      </c>
      <c r="N1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Sdb.,(tom),BEng in Mechatronics - Sdb.,BSc in Electronics Engineering - Sdb.,BSc in Engineering, Innovation and Business - Sdb.,(tom),(tom),BSc in Mechatronic Engineering - Sdb.,(tom),(tom),(tom),(tom),(tom),(tom),Exchange students - Sønderborg</v>
      </c>
      <c r="Q108" s="28" t="s">
        <v>517</v>
      </c>
      <c r="R108" s="5" t="s">
        <v>401</v>
      </c>
      <c r="S108" s="5" t="s">
        <v>402</v>
      </c>
      <c r="T108" t="s">
        <v>403</v>
      </c>
      <c r="U108" s="5" t="s">
        <v>205</v>
      </c>
      <c r="V108" t="s">
        <v>159</v>
      </c>
      <c r="W108" s="4">
        <v>45820</v>
      </c>
      <c r="X108" s="4">
        <v>45821</v>
      </c>
      <c r="Y108" s="4" t="s">
        <v>634</v>
      </c>
      <c r="Z108" s="5" t="s">
        <v>404</v>
      </c>
      <c r="AA108" t="s">
        <v>188</v>
      </c>
      <c r="AB108" s="5" t="s">
        <v>189</v>
      </c>
      <c r="AC108" s="4">
        <v>45895</v>
      </c>
      <c r="AD108" s="46"/>
      <c r="AF108" t="s">
        <v>22</v>
      </c>
      <c r="AG108" s="48"/>
      <c r="AH108" s="28"/>
      <c r="AI108" s="48"/>
      <c r="AJ108" s="28"/>
      <c r="AK108" s="48"/>
      <c r="AL108" s="28"/>
      <c r="AM108" s="4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t="s">
        <v>21</v>
      </c>
      <c r="BR108" t="s">
        <v>159</v>
      </c>
      <c r="BS108" t="s">
        <v>24</v>
      </c>
      <c r="BT108" t="s">
        <v>25</v>
      </c>
      <c r="BU108" t="s">
        <v>646</v>
      </c>
      <c r="BV108" t="s">
        <v>159</v>
      </c>
      <c r="BW108" t="s">
        <v>159</v>
      </c>
      <c r="BX108" t="s">
        <v>29</v>
      </c>
      <c r="BY108" t="s">
        <v>159</v>
      </c>
      <c r="BZ108" t="s">
        <v>159</v>
      </c>
      <c r="CA108" t="s">
        <v>159</v>
      </c>
      <c r="CB108" t="s">
        <v>159</v>
      </c>
      <c r="CC108" t="s">
        <v>159</v>
      </c>
      <c r="CD108" t="s">
        <v>159</v>
      </c>
      <c r="CE108" t="s">
        <v>82</v>
      </c>
      <c r="CH108" t="s">
        <v>418</v>
      </c>
      <c r="CI108" t="s">
        <v>419</v>
      </c>
      <c r="CJ108" t="s">
        <v>420</v>
      </c>
      <c r="CK108" t="s">
        <v>205</v>
      </c>
      <c r="CL108" t="s">
        <v>159</v>
      </c>
      <c r="CM108" s="4">
        <v>45821</v>
      </c>
      <c r="CN108" s="4"/>
      <c r="CO108" s="4" t="s">
        <v>633</v>
      </c>
      <c r="CP108" t="s">
        <v>421</v>
      </c>
      <c r="CQ108" t="s">
        <v>161</v>
      </c>
      <c r="CR108" t="s">
        <v>189</v>
      </c>
      <c r="CS108" s="4">
        <v>45888</v>
      </c>
      <c r="CT108" s="4"/>
      <c r="CV108" t="s">
        <v>22</v>
      </c>
      <c r="CW108" s="31"/>
      <c r="CX108" s="33"/>
      <c r="CY108" s="31"/>
      <c r="CZ108" s="33"/>
      <c r="DA108" s="31"/>
      <c r="DB108" s="33"/>
      <c r="DC108" s="31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t="s">
        <v>159</v>
      </c>
      <c r="EH108" t="s">
        <v>23</v>
      </c>
      <c r="EI108" t="s">
        <v>159</v>
      </c>
      <c r="EJ108" t="s">
        <v>159</v>
      </c>
      <c r="EK108" t="s">
        <v>159</v>
      </c>
      <c r="EL108" t="s">
        <v>159</v>
      </c>
      <c r="EM108" t="s">
        <v>28</v>
      </c>
      <c r="EN108" t="s">
        <v>29</v>
      </c>
      <c r="EO108" t="s">
        <v>159</v>
      </c>
      <c r="EP108" t="s">
        <v>159</v>
      </c>
      <c r="EQ108" t="s">
        <v>159</v>
      </c>
      <c r="ER108" t="s">
        <v>159</v>
      </c>
      <c r="ES108" t="s">
        <v>159</v>
      </c>
      <c r="ET108" t="s">
        <v>159</v>
      </c>
      <c r="EU108" t="s">
        <v>82</v>
      </c>
    </row>
    <row r="109" spans="2:151" hidden="1" x14ac:dyDescent="0.25">
      <c r="B109" t="str">
        <f>IF(Q109="ja",XPlan_raw[[#This Row],[EKA_kode2]],"")</f>
        <v>T300032402</v>
      </c>
      <c r="C109" t="str">
        <f>XPlan_raw[[#This Row],[eka_langtnavn]]</f>
        <v>Lean Six Sigma</v>
      </c>
      <c r="D109" t="str">
        <f>IF(XPlan_raw[[#This Row],[Interne-kode]]&lt;&gt;"(tom)",XPlan_raw[[#This Row],[Interne-kode]],"")</f>
        <v>EIB-LSS</v>
      </c>
      <c r="E1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12-06-2025 - 13-06-2025</v>
      </c>
      <c r="G109" t="str">
        <f>IF(XPlan_raw[[#This Row],[Campus]]&lt;&gt;"(tom)",XPlan_raw[[#This Row],[Campus]],"")</f>
        <v>Sønderborg</v>
      </c>
      <c r="H109" t="str">
        <f>IF(OR(XPlan_raw[[#This Row],[Prøveform]]="(tom)",XPlan_raw[[#This Row],[Prøveform]]=""),"",XPlan_raw[[#This Row],[Prøveform]])</f>
        <v>Oral examination</v>
      </c>
      <c r="I109" t="str">
        <f>IF(XPlan_raw[[#This Row],[Eksaminator_samlet]]&lt;&gt;"",XPlan_raw[[#This Row],[Eksaminator_samlet]],"")</f>
        <v>Per Lennart Trumpler, Mohsin Raza</v>
      </c>
      <c r="J109" t="str">
        <f>IF(OR(XPlan_raw[[#This Row],[Censur]]="(tom)",XPlan_raw[[#This Row],[Censur]]=""),"",XPlan_raw[[#This Row],[Censur]])</f>
        <v>Second examiner: Internal</v>
      </c>
      <c r="K1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109" s="4" t="str">
        <f>IF(XPlan_raw[[#This Row],[Udbudstpe]]="3.prøveforsøg",XPlan_raw[[#This Row],[Udbudstpe]],"")</f>
        <v/>
      </c>
      <c r="M109" s="4" t="str">
        <f>IF(XPlan_raw[[#This Row],[Prøveform]]="Skriftlig prøve",XPlan_raw[[#This Row],[DATO: Start eksamen]]+21,"")</f>
        <v/>
      </c>
      <c r="N1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Sdb.,(tom),(tom),(tom),(tom),(tom),(tom),(tom),(tom),(tom),Exchange students - Sønderborg</v>
      </c>
      <c r="Q109" s="28" t="s">
        <v>517</v>
      </c>
      <c r="R109" t="s">
        <v>405</v>
      </c>
      <c r="S109" t="s">
        <v>406</v>
      </c>
      <c r="T109" t="s">
        <v>407</v>
      </c>
      <c r="U109" t="s">
        <v>205</v>
      </c>
      <c r="V109" t="s">
        <v>159</v>
      </c>
      <c r="W109" s="4">
        <v>45820</v>
      </c>
      <c r="X109" s="4">
        <v>45821</v>
      </c>
      <c r="Y109" s="4" t="s">
        <v>633</v>
      </c>
      <c r="Z109" t="s">
        <v>661</v>
      </c>
      <c r="AA109" t="s">
        <v>188</v>
      </c>
      <c r="AB109" t="s">
        <v>162</v>
      </c>
      <c r="AC109" s="4">
        <v>45881</v>
      </c>
      <c r="AF109" t="s">
        <v>22</v>
      </c>
      <c r="AG109" s="48"/>
      <c r="AH109" s="28"/>
      <c r="AI109" s="48"/>
      <c r="AJ109" s="28"/>
      <c r="AK109" s="48"/>
      <c r="AL109" s="28"/>
      <c r="AM109" s="4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t="s">
        <v>159</v>
      </c>
      <c r="BR109" t="s">
        <v>159</v>
      </c>
      <c r="BS109" t="s">
        <v>159</v>
      </c>
      <c r="BT109" t="s">
        <v>159</v>
      </c>
      <c r="BU109" t="s">
        <v>646</v>
      </c>
      <c r="BV109" t="s">
        <v>159</v>
      </c>
      <c r="BW109" t="s">
        <v>159</v>
      </c>
      <c r="BX109" t="s">
        <v>159</v>
      </c>
      <c r="BY109" t="s">
        <v>159</v>
      </c>
      <c r="BZ109" t="s">
        <v>159</v>
      </c>
      <c r="CA109" t="s">
        <v>159</v>
      </c>
      <c r="CB109" t="s">
        <v>159</v>
      </c>
      <c r="CC109" t="s">
        <v>159</v>
      </c>
      <c r="CD109" t="s">
        <v>159</v>
      </c>
      <c r="CE109" t="s">
        <v>82</v>
      </c>
      <c r="CH109" t="s">
        <v>414</v>
      </c>
      <c r="CI109" t="s">
        <v>415</v>
      </c>
      <c r="CJ109" t="s">
        <v>416</v>
      </c>
      <c r="CK109" t="s">
        <v>158</v>
      </c>
      <c r="CL109" t="s">
        <v>159</v>
      </c>
      <c r="CM109" s="4">
        <v>45821</v>
      </c>
      <c r="CN109" s="4"/>
      <c r="CO109" s="4" t="s">
        <v>636</v>
      </c>
      <c r="CP109" t="s">
        <v>417</v>
      </c>
      <c r="CQ109" t="s">
        <v>188</v>
      </c>
      <c r="CR109" t="s">
        <v>162</v>
      </c>
      <c r="CS109" s="4">
        <v>45889</v>
      </c>
      <c r="CT109" s="4"/>
      <c r="CV109" t="s">
        <v>22</v>
      </c>
      <c r="CW109" s="31"/>
      <c r="CX109" s="33"/>
      <c r="CY109" s="31"/>
      <c r="CZ109" s="33"/>
      <c r="DA109" s="31"/>
      <c r="DB109" s="33"/>
      <c r="DC109" s="31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t="s">
        <v>159</v>
      </c>
      <c r="EH109" t="s">
        <v>159</v>
      </c>
      <c r="EI109" t="s">
        <v>159</v>
      </c>
      <c r="EJ109" t="s">
        <v>159</v>
      </c>
      <c r="EK109" t="s">
        <v>159</v>
      </c>
      <c r="EL109" t="s">
        <v>159</v>
      </c>
      <c r="EM109" t="s">
        <v>159</v>
      </c>
      <c r="EN109" t="s">
        <v>159</v>
      </c>
      <c r="EO109" t="s">
        <v>159</v>
      </c>
      <c r="EP109" t="s">
        <v>159</v>
      </c>
      <c r="EQ109" t="s">
        <v>159</v>
      </c>
      <c r="ER109" t="s">
        <v>159</v>
      </c>
      <c r="ES109" t="s">
        <v>34</v>
      </c>
      <c r="ET109" t="s">
        <v>159</v>
      </c>
      <c r="EU109" t="s">
        <v>82</v>
      </c>
    </row>
    <row r="110" spans="2:151" hidden="1" x14ac:dyDescent="0.25">
      <c r="B110" t="str">
        <f>IF(Q110="ja",XPlan_raw[[#This Row],[EKA_kode2]],"")</f>
        <v>T310019402</v>
      </c>
      <c r="C110" t="str">
        <f>XPlan_raw[[#This Row],[eka_langtnavn]]</f>
        <v>Advanced Supply Chain Simulation</v>
      </c>
      <c r="D110" t="str">
        <f>IF(XPlan_raw[[#This Row],[Interne-kode]]&lt;&gt;"(tom)",XPlan_raw[[#This Row],[Interne-kode]],"")</f>
        <v>EIBSCS</v>
      </c>
      <c r="E1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1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110" t="str">
        <f>IF(XPlan_raw[[#This Row],[Campus]]&lt;&gt;"(tom)",XPlan_raw[[#This Row],[Campus]],"")</f>
        <v>Sønderborg</v>
      </c>
      <c r="H110" t="str">
        <f>IF(OR(XPlan_raw[[#This Row],[Prøveform]]="(tom)",XPlan_raw[[#This Row],[Prøveform]]=""),"",XPlan_raw[[#This Row],[Prøveform]])</f>
        <v>Oral examination</v>
      </c>
      <c r="I110" t="str">
        <f>IF(XPlan_raw[[#This Row],[Eksaminator_samlet]]&lt;&gt;"",XPlan_raw[[#This Row],[Eksaminator_samlet]],"")</f>
        <v>Elias  Ribeiro da Silva, Anis Assad Neto</v>
      </c>
      <c r="J110" t="str">
        <f>IF(OR(XPlan_raw[[#This Row],[Censur]]="(tom)",XPlan_raw[[#This Row],[Censur]]=""),"",XPlan_raw[[#This Row],[Censur]])</f>
        <v>Second examiner: Internal</v>
      </c>
      <c r="K1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0" s="4" t="str">
        <f>IF(XPlan_raw[[#This Row],[Udbudstpe]]="3.prøveforsøg",XPlan_raw[[#This Row],[Udbudstpe]],"")</f>
        <v/>
      </c>
      <c r="M110" s="4" t="str">
        <f>IF(XPlan_raw[[#This Row],[Prøveform]]="Skriftlig prøve",XPlan_raw[[#This Row],[DATO: Start eksamen]]+21,"")</f>
        <v/>
      </c>
      <c r="N1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Sdb.,(tom),(tom),(tom),(tom),(tom)</v>
      </c>
      <c r="Q110" s="28" t="s">
        <v>517</v>
      </c>
      <c r="R110" t="s">
        <v>409</v>
      </c>
      <c r="S110" t="s">
        <v>410</v>
      </c>
      <c r="T110" t="s">
        <v>411</v>
      </c>
      <c r="U110" t="s">
        <v>158</v>
      </c>
      <c r="V110" t="s">
        <v>412</v>
      </c>
      <c r="W110" s="4">
        <v>45821</v>
      </c>
      <c r="Y110" s="4" t="s">
        <v>633</v>
      </c>
      <c r="Z110" t="s">
        <v>413</v>
      </c>
      <c r="AA110" t="s">
        <v>188</v>
      </c>
      <c r="AB110" t="s">
        <v>162</v>
      </c>
      <c r="AC110" s="4">
        <v>45887</v>
      </c>
      <c r="AF110" t="s">
        <v>22</v>
      </c>
      <c r="AG110" s="48"/>
      <c r="AH110" s="28"/>
      <c r="AI110" s="48"/>
      <c r="AJ110" s="28"/>
      <c r="AK110" s="48"/>
      <c r="AL110" s="28"/>
      <c r="AM110" s="4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t="s">
        <v>159</v>
      </c>
      <c r="BR110" t="s">
        <v>159</v>
      </c>
      <c r="BS110" t="s">
        <v>159</v>
      </c>
      <c r="BT110" t="s">
        <v>159</v>
      </c>
      <c r="BU110" t="s">
        <v>159</v>
      </c>
      <c r="BV110" t="s">
        <v>159</v>
      </c>
      <c r="BW110" t="s">
        <v>159</v>
      </c>
      <c r="BX110" t="s">
        <v>159</v>
      </c>
      <c r="BY110" t="s">
        <v>159</v>
      </c>
      <c r="BZ110" t="s">
        <v>647</v>
      </c>
      <c r="CA110" t="s">
        <v>159</v>
      </c>
      <c r="CB110" t="s">
        <v>159</v>
      </c>
      <c r="CC110" t="s">
        <v>159</v>
      </c>
      <c r="CD110" t="s">
        <v>159</v>
      </c>
      <c r="CE110" t="s">
        <v>159</v>
      </c>
      <c r="CH110" t="s">
        <v>332</v>
      </c>
      <c r="CI110" t="s">
        <v>333</v>
      </c>
      <c r="CJ110" t="s">
        <v>334</v>
      </c>
      <c r="CK110" t="s">
        <v>158</v>
      </c>
      <c r="CL110" t="s">
        <v>159</v>
      </c>
      <c r="CM110" s="4">
        <v>45821</v>
      </c>
      <c r="CN110" s="4"/>
      <c r="CO110" s="4" t="s">
        <v>636</v>
      </c>
      <c r="CP110" t="s">
        <v>289</v>
      </c>
      <c r="CQ110" t="s">
        <v>422</v>
      </c>
      <c r="CR110" t="s">
        <v>162</v>
      </c>
      <c r="CS110" s="4">
        <v>45897</v>
      </c>
      <c r="CT110" s="4"/>
      <c r="CV110" t="s">
        <v>22</v>
      </c>
      <c r="CW110" s="31"/>
      <c r="CX110" s="33"/>
      <c r="CY110" s="31"/>
      <c r="CZ110" s="33"/>
      <c r="DA110" s="31"/>
      <c r="DB110" s="33"/>
      <c r="DC110" s="31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t="s">
        <v>159</v>
      </c>
      <c r="EH110" t="s">
        <v>159</v>
      </c>
      <c r="EI110" t="s">
        <v>159</v>
      </c>
      <c r="EJ110" t="s">
        <v>159</v>
      </c>
      <c r="EK110" t="s">
        <v>159</v>
      </c>
      <c r="EL110" t="s">
        <v>159</v>
      </c>
      <c r="EM110" t="s">
        <v>159</v>
      </c>
      <c r="EN110" t="s">
        <v>159</v>
      </c>
      <c r="EO110" t="s">
        <v>159</v>
      </c>
      <c r="EP110" t="s">
        <v>159</v>
      </c>
      <c r="EQ110" t="s">
        <v>159</v>
      </c>
      <c r="ER110" t="s">
        <v>159</v>
      </c>
      <c r="ES110" t="s">
        <v>159</v>
      </c>
      <c r="ET110" t="s">
        <v>35</v>
      </c>
      <c r="EU110" t="s">
        <v>159</v>
      </c>
    </row>
    <row r="111" spans="2:151" hidden="1" x14ac:dyDescent="0.25">
      <c r="B111" t="str">
        <f>IF(Q111="ja",XPlan_raw[[#This Row],[EKA_kode2]],"")</f>
        <v>T320013402</v>
      </c>
      <c r="C111" t="str">
        <f>XPlan_raw[[#This Row],[eka_langtnavn]]</f>
        <v>Cooling and Heating Systems</v>
      </c>
      <c r="D111" t="str">
        <f>IF(XPlan_raw[[#This Row],[Interne-kode]]&lt;&gt;"(tom)",XPlan_raw[[#This Row],[Interne-kode]],"")</f>
        <v>ME-CHS</v>
      </c>
      <c r="E1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111" t="str">
        <f>IF(XPlan_raw[[#This Row],[Campus]]&lt;&gt;"(tom)",XPlan_raw[[#This Row],[Campus]],"")</f>
        <v>Sønderborg</v>
      </c>
      <c r="H111" t="str">
        <f>IF(OR(XPlan_raw[[#This Row],[Prøveform]]="(tom)",XPlan_raw[[#This Row],[Prøveform]]=""),"",XPlan_raw[[#This Row],[Prøveform]])</f>
        <v>Written examination</v>
      </c>
      <c r="I111" t="str">
        <f>IF(XPlan_raw[[#This Row],[Eksaminator_samlet]]&lt;&gt;"",XPlan_raw[[#This Row],[Eksaminator_samlet]],"")</f>
        <v>Paride Gullo</v>
      </c>
      <c r="J111" t="str">
        <f>IF(OR(XPlan_raw[[#This Row],[Censur]]="(tom)",XPlan_raw[[#This Row],[Censur]]=""),"",XPlan_raw[[#This Row],[Censur]])</f>
        <v>Second examiner: External</v>
      </c>
      <c r="K1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1" s="4" t="str">
        <f>IF(XPlan_raw[[#This Row],[Udbudstpe]]="3.prøveforsøg",XPlan_raw[[#This Row],[Udbudstpe]],"")</f>
        <v/>
      </c>
      <c r="M111" s="4" t="str">
        <f>IF(XPlan_raw[[#This Row],[Prøveform]]="Skriftlig prøve",XPlan_raw[[#This Row],[DATO: Start eksamen]]+21,"")</f>
        <v/>
      </c>
      <c r="N1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Sdb.,(tom),(tom),(tom),(tom),BSc in Mechanical Engineering - Sdb.,BSc in Mechatronic Engineering - Sdb.,(tom),(tom),(tom),(tom),(tom),(tom),Exchange students - Sønderborg</v>
      </c>
      <c r="Q111" s="28" t="s">
        <v>517</v>
      </c>
      <c r="R111" t="s">
        <v>418</v>
      </c>
      <c r="S111" t="s">
        <v>419</v>
      </c>
      <c r="T111" t="s">
        <v>420</v>
      </c>
      <c r="U111" t="s">
        <v>205</v>
      </c>
      <c r="V111" t="s">
        <v>159</v>
      </c>
      <c r="W111" s="4">
        <v>45821</v>
      </c>
      <c r="Y111" s="4" t="s">
        <v>633</v>
      </c>
      <c r="Z111" t="s">
        <v>421</v>
      </c>
      <c r="AA111" t="s">
        <v>161</v>
      </c>
      <c r="AB111" t="s">
        <v>189</v>
      </c>
      <c r="AC111" s="4">
        <v>45888</v>
      </c>
      <c r="AF111" t="s">
        <v>22</v>
      </c>
      <c r="AG111" s="48"/>
      <c r="AH111" s="28"/>
      <c r="AI111" s="48"/>
      <c r="AJ111" s="28"/>
      <c r="AK111" s="48"/>
      <c r="AL111" s="28"/>
      <c r="AM111" s="4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t="s">
        <v>159</v>
      </c>
      <c r="BR111" t="s">
        <v>23</v>
      </c>
      <c r="BS111" t="s">
        <v>159</v>
      </c>
      <c r="BT111" t="s">
        <v>159</v>
      </c>
      <c r="BU111" t="s">
        <v>159</v>
      </c>
      <c r="BV111" t="s">
        <v>159</v>
      </c>
      <c r="BW111" t="s">
        <v>28</v>
      </c>
      <c r="BX111" t="s">
        <v>29</v>
      </c>
      <c r="BY111" t="s">
        <v>159</v>
      </c>
      <c r="BZ111" t="s">
        <v>159</v>
      </c>
      <c r="CA111" t="s">
        <v>159</v>
      </c>
      <c r="CB111" t="s">
        <v>159</v>
      </c>
      <c r="CC111" t="s">
        <v>159</v>
      </c>
      <c r="CD111" t="s">
        <v>159</v>
      </c>
      <c r="CE111" t="s">
        <v>82</v>
      </c>
      <c r="CH111" t="s">
        <v>255</v>
      </c>
      <c r="CI111" t="s">
        <v>256</v>
      </c>
      <c r="CJ111" t="s">
        <v>159</v>
      </c>
      <c r="CK111" t="s">
        <v>205</v>
      </c>
      <c r="CL111" t="s">
        <v>159</v>
      </c>
      <c r="CM111" s="4">
        <v>45821</v>
      </c>
      <c r="CN111" s="4"/>
      <c r="CO111" s="4" t="s">
        <v>159</v>
      </c>
      <c r="CP111" t="s">
        <v>638</v>
      </c>
      <c r="CQ111" t="s">
        <v>443</v>
      </c>
      <c r="CR111" t="s">
        <v>162</v>
      </c>
      <c r="CS111" s="4">
        <v>45880</v>
      </c>
      <c r="CT111" s="4"/>
      <c r="CV111" t="s">
        <v>22</v>
      </c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t="s">
        <v>159</v>
      </c>
      <c r="EH111" t="s">
        <v>159</v>
      </c>
      <c r="EI111" t="s">
        <v>159</v>
      </c>
      <c r="EJ111" t="s">
        <v>159</v>
      </c>
      <c r="EK111" t="s">
        <v>159</v>
      </c>
      <c r="EL111" t="s">
        <v>159</v>
      </c>
      <c r="EM111" t="s">
        <v>159</v>
      </c>
      <c r="EN111" t="s">
        <v>159</v>
      </c>
      <c r="EO111" t="s">
        <v>159</v>
      </c>
      <c r="EP111" t="s">
        <v>159</v>
      </c>
      <c r="EQ111" t="s">
        <v>159</v>
      </c>
      <c r="ER111" t="s">
        <v>33</v>
      </c>
      <c r="ES111" t="s">
        <v>159</v>
      </c>
      <c r="ET111" t="s">
        <v>159</v>
      </c>
      <c r="EU111" t="s">
        <v>159</v>
      </c>
    </row>
    <row r="112" spans="2:151" hidden="1" x14ac:dyDescent="0.25">
      <c r="B112" t="str">
        <f>IF(Q112="ja",XPlan_raw[[#This Row],[EKA_kode2]],"")</f>
        <v>T994802402</v>
      </c>
      <c r="C112" t="str">
        <f>XPlan_raw[[#This Row],[eka_langtnavn]]</f>
        <v>Individual Study Activity</v>
      </c>
      <c r="D112" t="str">
        <f>IF(XPlan_raw[[#This Row],[Interne-kode]]&lt;&gt;"(tom)",XPlan_raw[[#This Row],[Interne-kode]],"")</f>
        <v/>
      </c>
      <c r="E1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112" t="str">
        <f>IF(XPlan_raw[[#This Row],[Campus]]&lt;&gt;"(tom)",XPlan_raw[[#This Row],[Campus]],"")</f>
        <v>Sønderborg</v>
      </c>
      <c r="H112" t="str">
        <f>IF(OR(XPlan_raw[[#This Row],[Prøveform]]="(tom)",XPlan_raw[[#This Row],[Prøveform]]=""),"",XPlan_raw[[#This Row],[Prøveform]])</f>
        <v>Project report with oral defence</v>
      </c>
      <c r="I112" t="str">
        <f>IF(XPlan_raw[[#This Row],[Eksaminator_samlet]]&lt;&gt;"",XPlan_raw[[#This Row],[Eksaminator_samlet]],"")</f>
        <v>Roana Melina de Oliviera Hansen</v>
      </c>
      <c r="J112" t="str">
        <f>IF(OR(XPlan_raw[[#This Row],[Censur]]="(tom)",XPlan_raw[[#This Row],[Censur]]=""),"",XPlan_raw[[#This Row],[Censur]])</f>
        <v>Second examiner: Internal</v>
      </c>
      <c r="K1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12" s="4" t="str">
        <f>IF(XPlan_raw[[#This Row],[Udbudstpe]]="3.prøveforsøg",XPlan_raw[[#This Row],[Udbudstpe]],"")</f>
        <v/>
      </c>
      <c r="M112" s="4" t="str">
        <f>IF(XPlan_raw[[#This Row],[Prøveform]]="Skriftlig prøve",XPlan_raw[[#This Row],[DATO: Start eksamen]]+21,"")</f>
        <v/>
      </c>
      <c r="N1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Sdb.,(tom),(tom),(tom)</v>
      </c>
      <c r="Q112" s="28" t="s">
        <v>517</v>
      </c>
      <c r="R112" s="27" t="s">
        <v>255</v>
      </c>
      <c r="S112" s="26" t="s">
        <v>256</v>
      </c>
      <c r="T112" s="26" t="s">
        <v>159</v>
      </c>
      <c r="U112" s="26" t="s">
        <v>205</v>
      </c>
      <c r="V112" t="s">
        <v>159</v>
      </c>
      <c r="W112" s="43">
        <v>45821</v>
      </c>
      <c r="X112" s="43"/>
      <c r="Y112" s="43" t="s">
        <v>159</v>
      </c>
      <c r="Z112" s="26" t="s">
        <v>638</v>
      </c>
      <c r="AA112" s="26" t="s">
        <v>443</v>
      </c>
      <c r="AB112" s="26" t="s">
        <v>162</v>
      </c>
      <c r="AC112" s="43">
        <v>45880</v>
      </c>
      <c r="AD112" s="43"/>
      <c r="AE112" s="26"/>
      <c r="AF112" t="s">
        <v>22</v>
      </c>
      <c r="AG112" s="47"/>
      <c r="AH112" s="26"/>
      <c r="AI112" s="47"/>
      <c r="AJ112" s="26"/>
      <c r="AK112" s="47"/>
      <c r="AL112" s="26"/>
      <c r="AM112" s="47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 t="s">
        <v>159</v>
      </c>
      <c r="BR112" s="26" t="s">
        <v>159</v>
      </c>
      <c r="BS112" s="26" t="s">
        <v>159</v>
      </c>
      <c r="BT112" s="26" t="s">
        <v>159</v>
      </c>
      <c r="BU112" s="26" t="s">
        <v>159</v>
      </c>
      <c r="BV112" s="26" t="s">
        <v>159</v>
      </c>
      <c r="BW112" s="26" t="s">
        <v>159</v>
      </c>
      <c r="BX112" s="26" t="s">
        <v>159</v>
      </c>
      <c r="BY112" s="26" t="s">
        <v>159</v>
      </c>
      <c r="BZ112" s="26" t="s">
        <v>159</v>
      </c>
      <c r="CA112" s="26" t="s">
        <v>159</v>
      </c>
      <c r="CB112" s="26" t="s">
        <v>33</v>
      </c>
      <c r="CC112" s="26" t="s">
        <v>159</v>
      </c>
      <c r="CD112" s="26" t="s">
        <v>159</v>
      </c>
      <c r="CE112" s="26" t="s">
        <v>159</v>
      </c>
      <c r="CH112" s="27" t="s">
        <v>318</v>
      </c>
      <c r="CI112" s="26" t="s">
        <v>319</v>
      </c>
      <c r="CJ112" s="26" t="s">
        <v>159</v>
      </c>
      <c r="CK112" s="26" t="s">
        <v>205</v>
      </c>
      <c r="CL112" s="26" t="s">
        <v>159</v>
      </c>
      <c r="CM112" s="43">
        <v>45824</v>
      </c>
      <c r="CN112" s="43">
        <v>45825</v>
      </c>
      <c r="CO112" s="43" t="s">
        <v>634</v>
      </c>
      <c r="CP112" s="26" t="s">
        <v>320</v>
      </c>
      <c r="CQ112" s="26" t="s">
        <v>443</v>
      </c>
      <c r="CR112" s="26" t="s">
        <v>169</v>
      </c>
      <c r="CS112" s="43">
        <v>45889</v>
      </c>
      <c r="CT112" s="43"/>
      <c r="CU112" s="26"/>
      <c r="CV112" t="s">
        <v>22</v>
      </c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 t="s">
        <v>159</v>
      </c>
      <c r="EH112" s="26" t="s">
        <v>159</v>
      </c>
      <c r="EI112" s="26" t="s">
        <v>159</v>
      </c>
      <c r="EJ112" s="26" t="s">
        <v>159</v>
      </c>
      <c r="EK112" s="26" t="s">
        <v>26</v>
      </c>
      <c r="EL112" s="26" t="s">
        <v>159</v>
      </c>
      <c r="EM112" s="26" t="s">
        <v>159</v>
      </c>
      <c r="EN112" s="26" t="s">
        <v>159</v>
      </c>
      <c r="EO112" s="26" t="s">
        <v>159</v>
      </c>
      <c r="EP112" s="26" t="s">
        <v>159</v>
      </c>
      <c r="EQ112" s="26" t="s">
        <v>159</v>
      </c>
      <c r="ER112" s="26" t="s">
        <v>159</v>
      </c>
      <c r="ES112" s="26" t="s">
        <v>159</v>
      </c>
      <c r="ET112" s="26" t="s">
        <v>159</v>
      </c>
      <c r="EU112" s="26" t="s">
        <v>159</v>
      </c>
    </row>
    <row r="113" spans="2:151" hidden="1" x14ac:dyDescent="0.25">
      <c r="B113" t="str">
        <f>IF(Q113="ja",XPlan_raw[[#This Row],[EKA_kode2]],"")</f>
        <v>T330007402</v>
      </c>
      <c r="C113" t="str">
        <f>XPlan_raw[[#This Row],[eka_langtnavn]]</f>
        <v>Machine Dynamics</v>
      </c>
      <c r="D113" t="str">
        <f>IF(XPlan_raw[[#This Row],[Interne-kode]]&lt;&gt;"(tom)",XPlan_raw[[#This Row],[Interne-kode]],"")</f>
        <v>ME-MAD</v>
      </c>
      <c r="E1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113" t="str">
        <f>IF(XPlan_raw[[#This Row],[Campus]]&lt;&gt;"(tom)",XPlan_raw[[#This Row],[Campus]],"")</f>
        <v>Sønderborg</v>
      </c>
      <c r="H113" t="str">
        <f>IF(OR(XPlan_raw[[#This Row],[Prøveform]]="(tom)",XPlan_raw[[#This Row],[Prøveform]]=""),"",XPlan_raw[[#This Row],[Prøveform]])</f>
        <v>Oral examination</v>
      </c>
      <c r="I113" t="str">
        <f>IF(XPlan_raw[[#This Row],[Eksaminator_samlet]]&lt;&gt;"",XPlan_raw[[#This Row],[Eksaminator_samlet]],"")</f>
        <v>Suraj Jaiswal</v>
      </c>
      <c r="J113" t="str">
        <f>IF(OR(XPlan_raw[[#This Row],[Censur]]="(tom)",XPlan_raw[[#This Row],[Censur]]=""),"",XPlan_raw[[#This Row],[Censur]])</f>
        <v>Second examiner: Internal</v>
      </c>
      <c r="K1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13" s="4" t="str">
        <f>IF(XPlan_raw[[#This Row],[Udbudstpe]]="3.prøveforsøg",XPlan_raw[[#This Row],[Udbudstpe]],"")</f>
        <v/>
      </c>
      <c r="M113" s="4" t="str">
        <f>IF(XPlan_raw[[#This Row],[Prøveform]]="Skriftlig prøve",XPlan_raw[[#This Row],[DATO: Start eksamen]]+21,"")</f>
        <v/>
      </c>
      <c r="N1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,,,,,,,,,,,,,,,,,,,,,,,,,,,,,,,,,,,,(tom),(tom),(tom),(tom),(tom),(tom),(tom),(tom),(tom),(tom),(tom),(tom),MSc in Mechanical Engineering - Sdb.,(tom),Exchange students - Sønderborg</v>
      </c>
      <c r="Q113" s="28" t="s">
        <v>517</v>
      </c>
      <c r="R113" s="5" t="s">
        <v>414</v>
      </c>
      <c r="S113" s="48" t="s">
        <v>415</v>
      </c>
      <c r="T113" s="28" t="s">
        <v>416</v>
      </c>
      <c r="U113" s="48" t="s">
        <v>158</v>
      </c>
      <c r="V113" t="s">
        <v>159</v>
      </c>
      <c r="W113" s="49">
        <v>45821</v>
      </c>
      <c r="X113" s="42"/>
      <c r="Y113" s="42" t="s">
        <v>636</v>
      </c>
      <c r="Z113" s="48" t="s">
        <v>417</v>
      </c>
      <c r="AA113" s="28" t="s">
        <v>188</v>
      </c>
      <c r="AB113" s="48" t="s">
        <v>162</v>
      </c>
      <c r="AC113" s="42">
        <v>45889</v>
      </c>
      <c r="AD113" s="49"/>
      <c r="AE113" s="28"/>
      <c r="AF113" t="s">
        <v>22</v>
      </c>
      <c r="AG113" s="48"/>
      <c r="AH113" s="28"/>
      <c r="AI113" s="48"/>
      <c r="AJ113" s="28"/>
      <c r="AK113" s="48"/>
      <c r="AL113" s="28"/>
      <c r="AM113" s="4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 t="s">
        <v>159</v>
      </c>
      <c r="BR113" s="28" t="s">
        <v>159</v>
      </c>
      <c r="BS113" s="28" t="s">
        <v>159</v>
      </c>
      <c r="BT113" s="28" t="s">
        <v>159</v>
      </c>
      <c r="BU113" s="28" t="s">
        <v>159</v>
      </c>
      <c r="BV113" s="28" t="s">
        <v>159</v>
      </c>
      <c r="BW113" s="28" t="s">
        <v>159</v>
      </c>
      <c r="BX113" s="28" t="s">
        <v>159</v>
      </c>
      <c r="BY113" s="28" t="s">
        <v>159</v>
      </c>
      <c r="BZ113" s="28" t="s">
        <v>159</v>
      </c>
      <c r="CA113" s="28" t="s">
        <v>159</v>
      </c>
      <c r="CB113" s="28" t="s">
        <v>159</v>
      </c>
      <c r="CC113" s="28" t="s">
        <v>34</v>
      </c>
      <c r="CD113" s="28" t="s">
        <v>159</v>
      </c>
      <c r="CE113" s="28" t="s">
        <v>82</v>
      </c>
      <c r="CH113" t="s">
        <v>217</v>
      </c>
      <c r="CI113" s="28" t="s">
        <v>208</v>
      </c>
      <c r="CJ113" s="28" t="s">
        <v>218</v>
      </c>
      <c r="CK113" s="28" t="s">
        <v>210</v>
      </c>
      <c r="CL113" s="28" t="s">
        <v>159</v>
      </c>
      <c r="CM113" s="42">
        <v>45824</v>
      </c>
      <c r="CN113" s="42">
        <v>45834</v>
      </c>
      <c r="CO113" s="42" t="s">
        <v>633</v>
      </c>
      <c r="CP113" s="28" t="s">
        <v>211</v>
      </c>
      <c r="CQ113" s="28" t="s">
        <v>335</v>
      </c>
      <c r="CR113" s="28" t="s">
        <v>189</v>
      </c>
      <c r="CS113" s="42" t="s">
        <v>159</v>
      </c>
      <c r="CT113" s="42"/>
      <c r="CU113" s="28" t="s">
        <v>163</v>
      </c>
      <c r="CV113" t="s">
        <v>22</v>
      </c>
      <c r="CW113" s="31"/>
      <c r="CX113" s="33"/>
      <c r="CY113" s="31"/>
      <c r="CZ113" s="33"/>
      <c r="DA113" s="31"/>
      <c r="DB113" s="33"/>
      <c r="DC113" s="31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28" t="s">
        <v>159</v>
      </c>
      <c r="EH113" s="28" t="s">
        <v>159</v>
      </c>
      <c r="EI113" s="28" t="s">
        <v>159</v>
      </c>
      <c r="EJ113" s="28" t="s">
        <v>159</v>
      </c>
      <c r="EK113" s="28" t="s">
        <v>26</v>
      </c>
      <c r="EL113" s="28" t="s">
        <v>159</v>
      </c>
      <c r="EM113" s="28" t="s">
        <v>159</v>
      </c>
      <c r="EN113" s="28" t="s">
        <v>159</v>
      </c>
      <c r="EO113" s="28" t="s">
        <v>159</v>
      </c>
      <c r="EP113" s="28" t="s">
        <v>159</v>
      </c>
      <c r="EQ113" s="28" t="s">
        <v>159</v>
      </c>
      <c r="ER113" s="28" t="s">
        <v>159</v>
      </c>
      <c r="ES113" s="28" t="s">
        <v>159</v>
      </c>
      <c r="ET113" s="28" t="s">
        <v>159</v>
      </c>
      <c r="EU113" s="28" t="s">
        <v>159</v>
      </c>
    </row>
    <row r="114" spans="2:151" hidden="1" x14ac:dyDescent="0.25">
      <c r="B114" t="str">
        <f>IF(Q114="ja",XPlan_raw[[#This Row],[EKA_kode2]],"")</f>
        <v>T350006402</v>
      </c>
      <c r="C114" t="str">
        <f>XPlan_raw[[#This Row],[eka_langtnavn]]</f>
        <v>Mechatronics Design and Build 1</v>
      </c>
      <c r="D114" t="str">
        <f>IF(XPlan_raw[[#This Row],[Interne-kode]]&lt;&gt;"(tom)",XPlan_raw[[#This Row],[Interne-kode]],"")</f>
        <v>MC-MDB1</v>
      </c>
      <c r="E1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114" t="str">
        <f>IF(XPlan_raw[[#This Row],[Campus]]&lt;&gt;"(tom)",XPlan_raw[[#This Row],[Campus]],"")</f>
        <v>Sønderborg</v>
      </c>
      <c r="H114" t="str">
        <f>IF(OR(XPlan_raw[[#This Row],[Prøveform]]="(tom)",XPlan_raw[[#This Row],[Prøveform]]=""),"",XPlan_raw[[#This Row],[Prøveform]])</f>
        <v>Compulsory assignment</v>
      </c>
      <c r="I114" t="str">
        <f>IF(XPlan_raw[[#This Row],[Eksaminator_samlet]]&lt;&gt;"",XPlan_raw[[#This Row],[Eksaminator_samlet]],"")</f>
        <v>Andrei-Alexandru Popa</v>
      </c>
      <c r="J114" t="str">
        <f>IF(OR(XPlan_raw[[#This Row],[Censur]]="(tom)",XPlan_raw[[#This Row],[Censur]]=""),"",XPlan_raw[[#This Row],[Censur]])</f>
        <v>Second examiner: Internal</v>
      </c>
      <c r="K1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4" s="4" t="str">
        <f>IF(XPlan_raw[[#This Row],[Udbudstpe]]="3.prøveforsøg",XPlan_raw[[#This Row],[Udbudstpe]],"")</f>
        <v/>
      </c>
      <c r="M114" s="4" t="str">
        <f>IF(XPlan_raw[[#This Row],[Prøveform]]="Skriftlig prøve",XPlan_raw[[#This Row],[DATO: Start eksamen]]+21,"")</f>
        <v/>
      </c>
      <c r="N1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,,,,,,,,,,,,,,,,,,,,,,,,,,,,,,,,,,,,(tom),(tom),(tom),(tom),(tom),(tom),(tom),(tom),(tom),(tom),(tom),(tom),(tom),MSc in Mechatronic Engineering - Sdb.,(tom)</v>
      </c>
      <c r="Q114" s="28" t="s">
        <v>517</v>
      </c>
      <c r="R114" t="s">
        <v>332</v>
      </c>
      <c r="S114" s="28" t="s">
        <v>333</v>
      </c>
      <c r="T114" s="28" t="s">
        <v>334</v>
      </c>
      <c r="U114" s="28" t="s">
        <v>158</v>
      </c>
      <c r="V114" t="s">
        <v>159</v>
      </c>
      <c r="W114" s="42">
        <v>45821</v>
      </c>
      <c r="X114" s="42"/>
      <c r="Y114" s="42" t="s">
        <v>636</v>
      </c>
      <c r="Z114" s="28" t="s">
        <v>289</v>
      </c>
      <c r="AA114" s="28" t="s">
        <v>422</v>
      </c>
      <c r="AB114" s="28" t="s">
        <v>162</v>
      </c>
      <c r="AC114" s="42">
        <v>45897</v>
      </c>
      <c r="AD114" s="42"/>
      <c r="AE114" s="28"/>
      <c r="AF114" t="s">
        <v>22</v>
      </c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 t="s">
        <v>159</v>
      </c>
      <c r="BR114" s="28" t="s">
        <v>159</v>
      </c>
      <c r="BS114" s="28" t="s">
        <v>159</v>
      </c>
      <c r="BT114" s="28" t="s">
        <v>159</v>
      </c>
      <c r="BU114" s="28" t="s">
        <v>159</v>
      </c>
      <c r="BV114" s="28" t="s">
        <v>159</v>
      </c>
      <c r="BW114" s="28" t="s">
        <v>159</v>
      </c>
      <c r="BX114" s="28" t="s">
        <v>159</v>
      </c>
      <c r="BY114" s="28" t="s">
        <v>159</v>
      </c>
      <c r="BZ114" s="28" t="s">
        <v>159</v>
      </c>
      <c r="CA114" s="28" t="s">
        <v>159</v>
      </c>
      <c r="CB114" s="28" t="s">
        <v>159</v>
      </c>
      <c r="CC114" s="28" t="s">
        <v>159</v>
      </c>
      <c r="CD114" s="28" t="s">
        <v>35</v>
      </c>
      <c r="CE114" s="28" t="s">
        <v>159</v>
      </c>
      <c r="CH114" t="s">
        <v>453</v>
      </c>
      <c r="CI114" s="28" t="s">
        <v>454</v>
      </c>
      <c r="CJ114" s="28" t="s">
        <v>455</v>
      </c>
      <c r="CK114" s="28" t="s">
        <v>158</v>
      </c>
      <c r="CL114" s="28" t="s">
        <v>159</v>
      </c>
      <c r="CM114" s="42">
        <v>45824</v>
      </c>
      <c r="CN114" s="42">
        <v>45826</v>
      </c>
      <c r="CO114" s="42" t="s">
        <v>633</v>
      </c>
      <c r="CP114" s="28" t="s">
        <v>456</v>
      </c>
      <c r="CQ114" s="28" t="s">
        <v>188</v>
      </c>
      <c r="CR114" s="28" t="s">
        <v>162</v>
      </c>
      <c r="CS114" s="42">
        <v>45896</v>
      </c>
      <c r="CT114" s="42"/>
      <c r="CU114" s="28"/>
      <c r="CV114" t="s">
        <v>22</v>
      </c>
      <c r="CW114" s="31"/>
      <c r="CX114" s="33"/>
      <c r="CY114" s="31"/>
      <c r="CZ114" s="33"/>
      <c r="DA114" s="31"/>
      <c r="DB114" s="33"/>
      <c r="DC114" s="31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28" t="s">
        <v>159</v>
      </c>
      <c r="EH114" s="28" t="s">
        <v>159</v>
      </c>
      <c r="EI114" s="28" t="s">
        <v>159</v>
      </c>
      <c r="EJ114" s="28" t="s">
        <v>159</v>
      </c>
      <c r="EK114" s="28" t="s">
        <v>26</v>
      </c>
      <c r="EL114" s="28" t="s">
        <v>159</v>
      </c>
      <c r="EM114" s="28" t="s">
        <v>159</v>
      </c>
      <c r="EN114" s="28" t="s">
        <v>159</v>
      </c>
      <c r="EO114" s="28" t="s">
        <v>159</v>
      </c>
      <c r="EP114" s="28" t="s">
        <v>159</v>
      </c>
      <c r="EQ114" s="28" t="s">
        <v>159</v>
      </c>
      <c r="ER114" s="28" t="s">
        <v>159</v>
      </c>
      <c r="ES114" s="28" t="s">
        <v>159</v>
      </c>
      <c r="ET114" s="28" t="s">
        <v>159</v>
      </c>
      <c r="EU114" s="28" t="s">
        <v>159</v>
      </c>
    </row>
    <row r="115" spans="2:151" hidden="1" x14ac:dyDescent="0.25">
      <c r="B115" t="str">
        <f>IF(Q115="ja",XPlan_raw[[#This Row],[EKA_kode2]],"")</f>
        <v>T330005402</v>
      </c>
      <c r="C115" t="str">
        <f>XPlan_raw[[#This Row],[eka_langtnavn]]</f>
        <v>Advanced Cooling and Heating Systems</v>
      </c>
      <c r="D115" t="str">
        <f>IF(XPlan_raw[[#This Row],[Interne-kode]]&lt;&gt;"(tom)",XPlan_raw[[#This Row],[Interne-kode]],"")</f>
        <v>ME-ACHS</v>
      </c>
      <c r="E1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15" t="str">
        <f>IF(XPlan_raw[[#This Row],[Campus]]&lt;&gt;"(tom)",XPlan_raw[[#This Row],[Campus]],"")</f>
        <v>Sønderborg</v>
      </c>
      <c r="H115" t="str">
        <f>IF(OR(XPlan_raw[[#This Row],[Prøveform]]="(tom)",XPlan_raw[[#This Row],[Prøveform]]=""),"",XPlan_raw[[#This Row],[Prøveform]])</f>
        <v>Multiple choice</v>
      </c>
      <c r="I115" t="str">
        <f>IF(XPlan_raw[[#This Row],[Eksaminator_samlet]]&lt;&gt;"",XPlan_raw[[#This Row],[Eksaminator_samlet]],"")</f>
        <v>Paride Gullo</v>
      </c>
      <c r="J115" t="str">
        <f>IF(OR(XPlan_raw[[#This Row],[Censur]]="(tom)",XPlan_raw[[#This Row],[Censur]]=""),"",XPlan_raw[[#This Row],[Censur]])</f>
        <v>Second examiner: Internal</v>
      </c>
      <c r="K1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15" s="4" t="str">
        <f>IF(XPlan_raw[[#This Row],[Udbudstpe]]="3.prøveforsøg",XPlan_raw[[#This Row],[Udbudstpe]],"")</f>
        <v/>
      </c>
      <c r="M115" s="4" t="str">
        <f>IF(XPlan_raw[[#This Row],[Prøveform]]="Skriftlig prøve",XPlan_raw[[#This Row],[DATO: Start eksamen]]+21,"")</f>
        <v/>
      </c>
      <c r="N1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,,,,,,,,,,,,,,,,,,,,,,,,,,,,,,,,,,,,(tom),(tom),(tom),(tom),(tom),(tom),(tom),(tom),(tom),(tom),(tom),(tom),MSc in Mechanical Engineering - Sdb.,(tom),Exchange students - Sønderborg</v>
      </c>
      <c r="Q115" s="28" t="s">
        <v>517</v>
      </c>
      <c r="R115" s="5" t="s">
        <v>423</v>
      </c>
      <c r="S115" s="48" t="s">
        <v>424</v>
      </c>
      <c r="T115" s="28" t="s">
        <v>425</v>
      </c>
      <c r="U115" s="48" t="s">
        <v>158</v>
      </c>
      <c r="V115" t="s">
        <v>159</v>
      </c>
      <c r="W115" s="49">
        <v>45824</v>
      </c>
      <c r="X115" s="42"/>
      <c r="Y115" s="42" t="s">
        <v>636</v>
      </c>
      <c r="Z115" s="48" t="s">
        <v>421</v>
      </c>
      <c r="AA115" s="28" t="s">
        <v>426</v>
      </c>
      <c r="AB115" s="48" t="s">
        <v>162</v>
      </c>
      <c r="AC115" s="42">
        <v>45890</v>
      </c>
      <c r="AD115" s="49"/>
      <c r="AE115" s="28"/>
      <c r="AF115" t="s">
        <v>22</v>
      </c>
      <c r="AG115" s="48"/>
      <c r="AH115" s="28"/>
      <c r="AI115" s="48"/>
      <c r="AJ115" s="28"/>
      <c r="AK115" s="48"/>
      <c r="AL115" s="28"/>
      <c r="AM115" s="4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 t="s">
        <v>159</v>
      </c>
      <c r="BR115" s="28" t="s">
        <v>159</v>
      </c>
      <c r="BS115" s="28" t="s">
        <v>159</v>
      </c>
      <c r="BT115" s="28" t="s">
        <v>159</v>
      </c>
      <c r="BU115" s="28" t="s">
        <v>159</v>
      </c>
      <c r="BV115" s="28" t="s">
        <v>159</v>
      </c>
      <c r="BW115" s="28" t="s">
        <v>159</v>
      </c>
      <c r="BX115" s="28" t="s">
        <v>159</v>
      </c>
      <c r="BY115" s="28" t="s">
        <v>159</v>
      </c>
      <c r="BZ115" s="28" t="s">
        <v>159</v>
      </c>
      <c r="CA115" s="28" t="s">
        <v>159</v>
      </c>
      <c r="CB115" s="28" t="s">
        <v>159</v>
      </c>
      <c r="CC115" s="28" t="s">
        <v>34</v>
      </c>
      <c r="CD115" s="28" t="s">
        <v>159</v>
      </c>
      <c r="CE115" s="28" t="s">
        <v>82</v>
      </c>
      <c r="CH115" t="s">
        <v>444</v>
      </c>
      <c r="CI115" s="28" t="s">
        <v>445</v>
      </c>
      <c r="CJ115" s="28" t="s">
        <v>446</v>
      </c>
      <c r="CK115" s="28" t="s">
        <v>158</v>
      </c>
      <c r="CL115" s="28" t="s">
        <v>159</v>
      </c>
      <c r="CM115" s="42">
        <v>45824</v>
      </c>
      <c r="CN115" s="42"/>
      <c r="CO115" s="42" t="s">
        <v>633</v>
      </c>
      <c r="CP115" s="28" t="s">
        <v>447</v>
      </c>
      <c r="CQ115" s="28" t="s">
        <v>448</v>
      </c>
      <c r="CR115" s="28" t="s">
        <v>162</v>
      </c>
      <c r="CS115" s="42">
        <v>45890</v>
      </c>
      <c r="CT115" s="42"/>
      <c r="CU115" s="28"/>
      <c r="CV115" t="s">
        <v>22</v>
      </c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 t="s">
        <v>159</v>
      </c>
      <c r="EH115" s="28" t="s">
        <v>159</v>
      </c>
      <c r="EI115" s="28" t="s">
        <v>159</v>
      </c>
      <c r="EJ115" s="28" t="s">
        <v>159</v>
      </c>
      <c r="EK115" s="28" t="s">
        <v>159</v>
      </c>
      <c r="EL115" s="28" t="s">
        <v>159</v>
      </c>
      <c r="EM115" s="28" t="s">
        <v>159</v>
      </c>
      <c r="EN115" s="28" t="s">
        <v>159</v>
      </c>
      <c r="EO115" s="28" t="s">
        <v>159</v>
      </c>
      <c r="EP115" s="28" t="s">
        <v>31</v>
      </c>
      <c r="EQ115" s="28" t="s">
        <v>159</v>
      </c>
      <c r="ER115" s="28" t="s">
        <v>159</v>
      </c>
      <c r="ES115" s="28" t="s">
        <v>159</v>
      </c>
      <c r="ET115" s="28" t="s">
        <v>159</v>
      </c>
      <c r="EU115" s="28" t="s">
        <v>159</v>
      </c>
    </row>
    <row r="116" spans="2:151" hidden="1" x14ac:dyDescent="0.25">
      <c r="B116" t="str">
        <f>IF(Q116="ja",XPlan_raw[[#This Row],[EKA_kode2]],"")</f>
        <v>T640008402</v>
      </c>
      <c r="C116" t="str">
        <f>XPlan_raw[[#This Row],[eka_langtnavn]]</f>
        <v xml:space="preserve">Advanced Cyber-Security </v>
      </c>
      <c r="D116" t="str">
        <f>IF(XPlan_raw[[#This Row],[Interne-kode]]&lt;&gt;"(tom)",XPlan_raw[[#This Row],[Interne-kode]],"")</f>
        <v>SM2S-ACS</v>
      </c>
      <c r="E1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16" t="str">
        <f>IF(XPlan_raw[[#This Row],[Campus]]&lt;&gt;"(tom)",XPlan_raw[[#This Row],[Campus]],"")</f>
        <v>Sønderborg</v>
      </c>
      <c r="H116" t="str">
        <f>IF(OR(XPlan_raw[[#This Row],[Prøveform]]="(tom)",XPlan_raw[[#This Row],[Prøveform]]=""),"",XPlan_raw[[#This Row],[Prøveform]])</f>
        <v>Written examination</v>
      </c>
      <c r="I116" t="str">
        <f>IF(XPlan_raw[[#This Row],[Eksaminator_samlet]]&lt;&gt;"",XPlan_raw[[#This Row],[Eksaminator_samlet]],"")</f>
        <v>Mubashrah Saddiqa, Jukka Ruohnen</v>
      </c>
      <c r="J116" t="str">
        <f>IF(OR(XPlan_raw[[#This Row],[Censur]]="(tom)",XPlan_raw[[#This Row],[Censur]]=""),"",XPlan_raw[[#This Row],[Censur]])</f>
        <v>Second examiner: Internal</v>
      </c>
      <c r="K1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16" s="4" t="str">
        <f>IF(XPlan_raw[[#This Row],[Udbudstpe]]="3.prøveforsøg",XPlan_raw[[#This Row],[Udbudstpe]],"")</f>
        <v/>
      </c>
      <c r="M116" s="4" t="str">
        <f>IF(XPlan_raw[[#This Row],[Prøveform]]="Skriftlig prøve",XPlan_raw[[#This Row],[DATO: Start eksamen]]+21,"")</f>
        <v/>
      </c>
      <c r="N1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,,,,,,,,,,,,,,,,,,,,,,,,,,,,,,,,,,,,(tom),(tom),(tom),(tom),(tom),(tom),(tom),(tom),(tom),(tom),MSc in Software Engineering - Sdb.,(tom),(tom),(tom),(tom)</v>
      </c>
      <c r="Q116" s="28" t="s">
        <v>517</v>
      </c>
      <c r="R116" t="s">
        <v>427</v>
      </c>
      <c r="S116" s="28" t="s">
        <v>428</v>
      </c>
      <c r="T116" s="28" t="s">
        <v>429</v>
      </c>
      <c r="U116" s="28" t="s">
        <v>158</v>
      </c>
      <c r="V116" t="s">
        <v>159</v>
      </c>
      <c r="W116" s="42">
        <v>45824</v>
      </c>
      <c r="X116" s="42"/>
      <c r="Y116" s="42" t="s">
        <v>633</v>
      </c>
      <c r="Z116" s="28" t="s">
        <v>430</v>
      </c>
      <c r="AA116" s="28" t="s">
        <v>161</v>
      </c>
      <c r="AB116" s="28" t="s">
        <v>162</v>
      </c>
      <c r="AC116" s="42">
        <v>45890</v>
      </c>
      <c r="AD116" s="42"/>
      <c r="AE116" s="28"/>
      <c r="AF116" t="s">
        <v>22</v>
      </c>
      <c r="AG116" s="48"/>
      <c r="AH116" s="28"/>
      <c r="AI116" s="48"/>
      <c r="AJ116" s="28"/>
      <c r="AK116" s="48"/>
      <c r="AL116" s="28"/>
      <c r="AM116" s="4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 t="s">
        <v>159</v>
      </c>
      <c r="BR116" s="28" t="s">
        <v>159</v>
      </c>
      <c r="BS116" s="28" t="s">
        <v>159</v>
      </c>
      <c r="BT116" s="28" t="s">
        <v>159</v>
      </c>
      <c r="BU116" s="28" t="s">
        <v>159</v>
      </c>
      <c r="BV116" s="28" t="s">
        <v>159</v>
      </c>
      <c r="BW116" s="28" t="s">
        <v>159</v>
      </c>
      <c r="BX116" s="28" t="s">
        <v>159</v>
      </c>
      <c r="BY116" s="28" t="s">
        <v>159</v>
      </c>
      <c r="BZ116" s="28" t="s">
        <v>159</v>
      </c>
      <c r="CA116" s="28" t="s">
        <v>32</v>
      </c>
      <c r="CB116" s="28" t="s">
        <v>159</v>
      </c>
      <c r="CC116" s="28" t="s">
        <v>159</v>
      </c>
      <c r="CD116" s="28" t="s">
        <v>159</v>
      </c>
      <c r="CE116" s="28" t="s">
        <v>159</v>
      </c>
      <c r="CH116" t="s">
        <v>431</v>
      </c>
      <c r="CI116" s="28" t="s">
        <v>432</v>
      </c>
      <c r="CJ116" s="28" t="s">
        <v>433</v>
      </c>
      <c r="CK116" s="28" t="s">
        <v>205</v>
      </c>
      <c r="CL116" s="28" t="s">
        <v>159</v>
      </c>
      <c r="CM116" s="42">
        <v>45824</v>
      </c>
      <c r="CN116" s="42"/>
      <c r="CO116" s="42" t="s">
        <v>633</v>
      </c>
      <c r="CP116" s="28" t="s">
        <v>434</v>
      </c>
      <c r="CQ116" s="28" t="s">
        <v>161</v>
      </c>
      <c r="CR116" s="28" t="s">
        <v>189</v>
      </c>
      <c r="CS116" s="42">
        <v>45884</v>
      </c>
      <c r="CT116" s="42"/>
      <c r="CU116" s="28"/>
      <c r="CV116" t="s">
        <v>22</v>
      </c>
      <c r="CW116" s="31"/>
      <c r="CX116" s="33"/>
      <c r="CY116" s="31"/>
      <c r="CZ116" s="33"/>
      <c r="DA116" s="31"/>
      <c r="DB116" s="33"/>
      <c r="DC116" s="31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28" t="s">
        <v>159</v>
      </c>
      <c r="EH116" s="28" t="s">
        <v>23</v>
      </c>
      <c r="EI116" s="28" t="s">
        <v>159</v>
      </c>
      <c r="EJ116" s="28" t="s">
        <v>159</v>
      </c>
      <c r="EK116" s="28" t="s">
        <v>159</v>
      </c>
      <c r="EL116" s="28" t="s">
        <v>159</v>
      </c>
      <c r="EM116" s="28" t="s">
        <v>28</v>
      </c>
      <c r="EN116" s="28" t="s">
        <v>29</v>
      </c>
      <c r="EO116" s="28" t="s">
        <v>159</v>
      </c>
      <c r="EP116" s="28" t="s">
        <v>159</v>
      </c>
      <c r="EQ116" s="28" t="s">
        <v>159</v>
      </c>
      <c r="ER116" s="28" t="s">
        <v>159</v>
      </c>
      <c r="ES116" s="28" t="s">
        <v>159</v>
      </c>
      <c r="ET116" s="28" t="s">
        <v>159</v>
      </c>
      <c r="EU116" s="28" t="s">
        <v>82</v>
      </c>
    </row>
    <row r="117" spans="2:151" hidden="1" x14ac:dyDescent="0.25">
      <c r="B117" t="str">
        <f>IF(Q117="ja",XPlan_raw[[#This Row],[EKA_kode2]],"")</f>
        <v>T380015402</v>
      </c>
      <c r="C117" t="str">
        <f>XPlan_raw[[#This Row],[eka_langtnavn]]</f>
        <v>Advanced Materials, Reliability and Failure Analysis</v>
      </c>
      <c r="D117" t="str">
        <f>IF(XPlan_raw[[#This Row],[Interne-kode]]&lt;&gt;"(tom)",XPlan_raw[[#This Row],[Interne-kode]],"")</f>
        <v>EE-MAT2</v>
      </c>
      <c r="E1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117" t="str">
        <f>IF(XPlan_raw[[#This Row],[Campus]]&lt;&gt;"(tom)",XPlan_raw[[#This Row],[Campus]],"")</f>
        <v>Sønderborg</v>
      </c>
      <c r="H117" t="str">
        <f>IF(OR(XPlan_raw[[#This Row],[Prøveform]]="(tom)",XPlan_raw[[#This Row],[Prøveform]]=""),"",XPlan_raw[[#This Row],[Prøveform]])</f>
        <v>Oral examination</v>
      </c>
      <c r="I117" t="str">
        <f>IF(XPlan_raw[[#This Row],[Eksaminator_samlet]]&lt;&gt;"",XPlan_raw[[#This Row],[Eksaminator_samlet]],"")</f>
        <v>Samaneh Sharbati</v>
      </c>
      <c r="J117" t="str">
        <f>IF(OR(XPlan_raw[[#This Row],[Censur]]="(tom)",XPlan_raw[[#This Row],[Censur]]=""),"",XPlan_raw[[#This Row],[Censur]])</f>
        <v>Second examiner: Internal</v>
      </c>
      <c r="K1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7" s="4" t="str">
        <f>IF(XPlan_raw[[#This Row],[Udbudstpe]]="3.prøveforsøg",XPlan_raw[[#This Row],[Udbudstpe]],"")</f>
        <v/>
      </c>
      <c r="M117" s="4" t="str">
        <f>IF(XPlan_raw[[#This Row],[Prøveform]]="Skriftlig prøve",XPlan_raw[[#This Row],[DATO: Start eksamen]]+21,"")</f>
        <v/>
      </c>
      <c r="N1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Sdb.,(tom),(tom),(tom),(tom),(tom),(tom)</v>
      </c>
      <c r="Q117" s="28" t="s">
        <v>517</v>
      </c>
      <c r="R117" t="s">
        <v>435</v>
      </c>
      <c r="S117" s="28" t="s">
        <v>436</v>
      </c>
      <c r="T117" s="28" t="s">
        <v>437</v>
      </c>
      <c r="U117" s="28" t="s">
        <v>158</v>
      </c>
      <c r="V117" t="s">
        <v>159</v>
      </c>
      <c r="W117" s="42">
        <v>45824</v>
      </c>
      <c r="X117" s="42">
        <v>45825</v>
      </c>
      <c r="Y117" s="42" t="s">
        <v>636</v>
      </c>
      <c r="Z117" s="28" t="s">
        <v>438</v>
      </c>
      <c r="AA117" s="28" t="s">
        <v>188</v>
      </c>
      <c r="AB117" s="28" t="s">
        <v>162</v>
      </c>
      <c r="AC117" s="42">
        <v>45898</v>
      </c>
      <c r="AD117" s="42"/>
      <c r="AE117" s="28"/>
      <c r="AF117" t="s">
        <v>22</v>
      </c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 t="s">
        <v>159</v>
      </c>
      <c r="BR117" s="28" t="s">
        <v>159</v>
      </c>
      <c r="BS117" s="28" t="s">
        <v>159</v>
      </c>
      <c r="BT117" s="28" t="s">
        <v>159</v>
      </c>
      <c r="BU117" s="28" t="s">
        <v>159</v>
      </c>
      <c r="BV117" s="28" t="s">
        <v>159</v>
      </c>
      <c r="BW117" s="28" t="s">
        <v>159</v>
      </c>
      <c r="BX117" s="28" t="s">
        <v>159</v>
      </c>
      <c r="BY117" s="28" t="s">
        <v>30</v>
      </c>
      <c r="BZ117" s="28" t="s">
        <v>159</v>
      </c>
      <c r="CA117" s="28" t="s">
        <v>159</v>
      </c>
      <c r="CB117" s="28" t="s">
        <v>159</v>
      </c>
      <c r="CC117" s="28" t="s">
        <v>159</v>
      </c>
      <c r="CD117" s="28" t="s">
        <v>159</v>
      </c>
      <c r="CE117" s="28" t="s">
        <v>159</v>
      </c>
      <c r="CH117" s="29" t="s">
        <v>423</v>
      </c>
      <c r="CI117" s="31" t="s">
        <v>424</v>
      </c>
      <c r="CJ117" s="33" t="s">
        <v>425</v>
      </c>
      <c r="CK117" s="31" t="s">
        <v>158</v>
      </c>
      <c r="CL117" s="33" t="s">
        <v>159</v>
      </c>
      <c r="CM117" s="34">
        <v>45824</v>
      </c>
      <c r="CN117" s="35"/>
      <c r="CO117" s="35" t="s">
        <v>636</v>
      </c>
      <c r="CP117" s="31" t="s">
        <v>421</v>
      </c>
      <c r="CQ117" s="33" t="s">
        <v>426</v>
      </c>
      <c r="CR117" s="31" t="s">
        <v>162</v>
      </c>
      <c r="CS117" s="35">
        <v>45890</v>
      </c>
      <c r="CT117" s="34"/>
      <c r="CU117" s="33"/>
      <c r="CV117" t="s">
        <v>22</v>
      </c>
      <c r="CW117" s="31"/>
      <c r="CX117" s="33"/>
      <c r="CY117" s="31"/>
      <c r="CZ117" s="33"/>
      <c r="DA117" s="31"/>
      <c r="DB117" s="33"/>
      <c r="DC117" s="31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 t="s">
        <v>159</v>
      </c>
      <c r="EH117" s="33" t="s">
        <v>159</v>
      </c>
      <c r="EI117" s="33" t="s">
        <v>159</v>
      </c>
      <c r="EJ117" s="33" t="s">
        <v>159</v>
      </c>
      <c r="EK117" s="33" t="s">
        <v>159</v>
      </c>
      <c r="EL117" s="33" t="s">
        <v>159</v>
      </c>
      <c r="EM117" s="33" t="s">
        <v>159</v>
      </c>
      <c r="EN117" s="33" t="s">
        <v>159</v>
      </c>
      <c r="EO117" s="33" t="s">
        <v>159</v>
      </c>
      <c r="EP117" s="33" t="s">
        <v>159</v>
      </c>
      <c r="EQ117" s="33" t="s">
        <v>159</v>
      </c>
      <c r="ER117" s="33" t="s">
        <v>159</v>
      </c>
      <c r="ES117" s="33" t="s">
        <v>34</v>
      </c>
      <c r="ET117" s="33" t="s">
        <v>159</v>
      </c>
      <c r="EU117" s="33" t="s">
        <v>82</v>
      </c>
    </row>
    <row r="118" spans="2:151" hidden="1" x14ac:dyDescent="0.25">
      <c r="B118" t="str">
        <f>IF(Q118="ja",XPlan_raw[[#This Row],[EKA_kode2]],"")</f>
        <v>T630015402</v>
      </c>
      <c r="C118" t="str">
        <f>XPlan_raw[[#This Row],[eka_langtnavn]]</f>
        <v xml:space="preserve">Algorithms and Data Structures </v>
      </c>
      <c r="D118" t="str">
        <f>IF(XPlan_raw[[#This Row],[Interne-kode]]&lt;&gt;"(tom)",XPlan_raw[[#This Row],[Interne-kode]],"")</f>
        <v>SE4S-ADS</v>
      </c>
      <c r="E1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18" t="str">
        <f>IF(XPlan_raw[[#This Row],[Campus]]&lt;&gt;"(tom)",XPlan_raw[[#This Row],[Campus]],"")</f>
        <v>Sønderborg</v>
      </c>
      <c r="H118" t="str">
        <f>IF(OR(XPlan_raw[[#This Row],[Prøveform]]="(tom)",XPlan_raw[[#This Row],[Prøveform]]=""),"",XPlan_raw[[#This Row],[Prøveform]])</f>
        <v>Written examination</v>
      </c>
      <c r="I118" t="str">
        <f>IF(XPlan_raw[[#This Row],[Eksaminator_samlet]]&lt;&gt;"",XPlan_raw[[#This Row],[Eksaminator_samlet]],"")</f>
        <v>Qusai Ramadan</v>
      </c>
      <c r="J118" t="str">
        <f>IF(OR(XPlan_raw[[#This Row],[Censur]]="(tom)",XPlan_raw[[#This Row],[Censur]]=""),"",XPlan_raw[[#This Row],[Censur]])</f>
        <v>Second examiner: None</v>
      </c>
      <c r="K1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18" s="4" t="str">
        <f>IF(XPlan_raw[[#This Row],[Udbudstpe]]="3.prøveforsøg",XPlan_raw[[#This Row],[Udbudstpe]],"")</f>
        <v/>
      </c>
      <c r="M118" s="4" t="str">
        <f>IF(XPlan_raw[[#This Row],[Prøveform]]="Skriftlig prøve",XPlan_raw[[#This Row],[DATO: Start eksamen]]+21,"")</f>
        <v/>
      </c>
      <c r="N1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18" s="28" t="s">
        <v>517</v>
      </c>
      <c r="R118" t="s">
        <v>439</v>
      </c>
      <c r="S118" s="28" t="s">
        <v>440</v>
      </c>
      <c r="T118" s="28" t="s">
        <v>441</v>
      </c>
      <c r="U118" s="28" t="s">
        <v>205</v>
      </c>
      <c r="V118" t="s">
        <v>159</v>
      </c>
      <c r="W118" s="42">
        <v>45824</v>
      </c>
      <c r="X118" s="42"/>
      <c r="Y118" s="42" t="s">
        <v>633</v>
      </c>
      <c r="Z118" s="28" t="s">
        <v>442</v>
      </c>
      <c r="AA118" s="28" t="s">
        <v>161</v>
      </c>
      <c r="AB118" s="28" t="s">
        <v>169</v>
      </c>
      <c r="AC118" s="42">
        <v>45896</v>
      </c>
      <c r="AD118" s="42"/>
      <c r="AE118" s="28"/>
      <c r="AF118" t="s">
        <v>22</v>
      </c>
      <c r="AG118" s="48"/>
      <c r="AH118" s="28"/>
      <c r="AI118" s="48"/>
      <c r="AJ118" s="28"/>
      <c r="AK118" s="48"/>
      <c r="AL118" s="28"/>
      <c r="AM118" s="4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 t="s">
        <v>159</v>
      </c>
      <c r="BR118" s="28" t="s">
        <v>159</v>
      </c>
      <c r="BS118" s="28" t="s">
        <v>159</v>
      </c>
      <c r="BT118" s="28" t="s">
        <v>159</v>
      </c>
      <c r="BU118" s="28" t="s">
        <v>159</v>
      </c>
      <c r="BV118" s="28" t="s">
        <v>27</v>
      </c>
      <c r="BW118" s="28" t="s">
        <v>159</v>
      </c>
      <c r="BX118" s="28" t="s">
        <v>159</v>
      </c>
      <c r="BY118" s="28" t="s">
        <v>159</v>
      </c>
      <c r="BZ118" s="28" t="s">
        <v>159</v>
      </c>
      <c r="CA118" s="28" t="s">
        <v>159</v>
      </c>
      <c r="CB118" s="28" t="s">
        <v>159</v>
      </c>
      <c r="CC118" s="28" t="s">
        <v>159</v>
      </c>
      <c r="CD118" s="28" t="s">
        <v>159</v>
      </c>
      <c r="CE118" s="28" t="s">
        <v>159</v>
      </c>
      <c r="CH118" s="29" t="s">
        <v>300</v>
      </c>
      <c r="CI118" s="31" t="s">
        <v>301</v>
      </c>
      <c r="CJ118" s="33" t="s">
        <v>302</v>
      </c>
      <c r="CK118" s="31" t="s">
        <v>205</v>
      </c>
      <c r="CL118" s="33" t="s">
        <v>159</v>
      </c>
      <c r="CM118" s="34">
        <v>45824</v>
      </c>
      <c r="CN118" s="35">
        <v>45827</v>
      </c>
      <c r="CO118" s="35" t="s">
        <v>633</v>
      </c>
      <c r="CP118" s="31" t="s">
        <v>278</v>
      </c>
      <c r="CQ118" s="33" t="s">
        <v>188</v>
      </c>
      <c r="CR118" s="31" t="s">
        <v>189</v>
      </c>
      <c r="CS118" s="35">
        <v>45896</v>
      </c>
      <c r="CT118" s="34"/>
      <c r="CU118" s="33" t="s">
        <v>163</v>
      </c>
      <c r="CV118" t="s">
        <v>22</v>
      </c>
      <c r="CW118" s="31"/>
      <c r="CX118" s="33"/>
      <c r="CY118" s="31"/>
      <c r="CZ118" s="33"/>
      <c r="DA118" s="31"/>
      <c r="DB118" s="33"/>
      <c r="DC118" s="31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 t="s">
        <v>159</v>
      </c>
      <c r="EH118" s="33" t="s">
        <v>159</v>
      </c>
      <c r="EI118" s="33" t="s">
        <v>24</v>
      </c>
      <c r="EJ118" s="33" t="s">
        <v>159</v>
      </c>
      <c r="EK118" s="33" t="s">
        <v>159</v>
      </c>
      <c r="EL118" s="33" t="s">
        <v>159</v>
      </c>
      <c r="EM118" s="33" t="s">
        <v>159</v>
      </c>
      <c r="EN118" s="33" t="s">
        <v>159</v>
      </c>
      <c r="EO118" s="33" t="s">
        <v>159</v>
      </c>
      <c r="EP118" s="33" t="s">
        <v>159</v>
      </c>
      <c r="EQ118" s="33" t="s">
        <v>159</v>
      </c>
      <c r="ER118" s="33" t="s">
        <v>159</v>
      </c>
      <c r="ES118" s="33" t="s">
        <v>159</v>
      </c>
      <c r="ET118" s="33" t="s">
        <v>159</v>
      </c>
      <c r="EU118" s="33" t="s">
        <v>159</v>
      </c>
    </row>
    <row r="119" spans="2:151" hidden="1" x14ac:dyDescent="0.25">
      <c r="B119" t="str">
        <f>IF(Q119="ja",XPlan_raw[[#This Row],[EKA_kode2]],"")</f>
        <v>T300011402</v>
      </c>
      <c r="C119" t="str">
        <f>XPlan_raw[[#This Row],[eka_langtnavn]]</f>
        <v>Bachelor Project</v>
      </c>
      <c r="D119" t="str">
        <f>IF(XPlan_raw[[#This Row],[Interne-kode]]&lt;&gt;"(tom)",XPlan_raw[[#This Row],[Interne-kode]],"")</f>
        <v>BPRO6IB</v>
      </c>
      <c r="E1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16-06-2025 - 26-06-2025</v>
      </c>
      <c r="G119" t="str">
        <f>IF(XPlan_raw[[#This Row],[Campus]]&lt;&gt;"(tom)",XPlan_raw[[#This Row],[Campus]],"")</f>
        <v>Sønderborg</v>
      </c>
      <c r="H119" t="str">
        <f>IF(OR(XPlan_raw[[#This Row],[Prøveform]]="(tom)",XPlan_raw[[#This Row],[Prøveform]]=""),"",XPlan_raw[[#This Row],[Prøveform]])</f>
        <v>Bachelor project with oral defence</v>
      </c>
      <c r="I119" t="str">
        <f>IF(XPlan_raw[[#This Row],[Eksaminator_samlet]]&lt;&gt;"",XPlan_raw[[#This Row],[Eksaminator_samlet]],"")</f>
        <v>Supervisor</v>
      </c>
      <c r="J119" t="str">
        <f>IF(OR(XPlan_raw[[#This Row],[Censur]]="(tom)",XPlan_raw[[#This Row],[Censur]]=""),"",XPlan_raw[[#This Row],[Censur]])</f>
        <v>Second examiner: External</v>
      </c>
      <c r="K1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19" s="4" t="str">
        <f>IF(XPlan_raw[[#This Row],[Udbudstpe]]="3.prøveforsøg",XPlan_raw[[#This Row],[Udbudstpe]],"")</f>
        <v/>
      </c>
      <c r="M119" s="4" t="str">
        <f>IF(XPlan_raw[[#This Row],[Prøveform]]="Skriftlig prøve",XPlan_raw[[#This Row],[DATO: Start eksamen]]+21,"")</f>
        <v/>
      </c>
      <c r="N1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19" s="28" t="s">
        <v>517</v>
      </c>
      <c r="R119" s="5" t="s">
        <v>217</v>
      </c>
      <c r="S119" s="48" t="s">
        <v>208</v>
      </c>
      <c r="T119" s="28" t="s">
        <v>218</v>
      </c>
      <c r="U119" s="48" t="s">
        <v>210</v>
      </c>
      <c r="V119" t="s">
        <v>159</v>
      </c>
      <c r="W119" s="49">
        <v>45824</v>
      </c>
      <c r="X119" s="42">
        <v>45834</v>
      </c>
      <c r="Y119" s="42" t="s">
        <v>633</v>
      </c>
      <c r="Z119" s="48" t="s">
        <v>211</v>
      </c>
      <c r="AA119" s="28" t="s">
        <v>335</v>
      </c>
      <c r="AB119" s="48" t="s">
        <v>189</v>
      </c>
      <c r="AC119" s="42" t="s">
        <v>159</v>
      </c>
      <c r="AD119" s="49"/>
      <c r="AE119" s="28" t="s">
        <v>163</v>
      </c>
      <c r="AF119" t="s">
        <v>22</v>
      </c>
      <c r="AG119" s="48"/>
      <c r="AH119" s="28"/>
      <c r="AI119" s="48"/>
      <c r="AJ119" s="28"/>
      <c r="AK119" s="48"/>
      <c r="AL119" s="28"/>
      <c r="AM119" s="4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 t="s">
        <v>159</v>
      </c>
      <c r="BR119" s="28" t="s">
        <v>159</v>
      </c>
      <c r="BS119" s="28" t="s">
        <v>159</v>
      </c>
      <c r="BT119" s="28" t="s">
        <v>159</v>
      </c>
      <c r="BU119" s="28" t="s">
        <v>646</v>
      </c>
      <c r="BV119" s="28" t="s">
        <v>159</v>
      </c>
      <c r="BW119" s="28" t="s">
        <v>159</v>
      </c>
      <c r="BX119" s="28" t="s">
        <v>159</v>
      </c>
      <c r="BY119" s="28" t="s">
        <v>159</v>
      </c>
      <c r="BZ119" s="28" t="s">
        <v>159</v>
      </c>
      <c r="CA119" s="28" t="s">
        <v>159</v>
      </c>
      <c r="CB119" s="28" t="s">
        <v>159</v>
      </c>
      <c r="CC119" s="28" t="s">
        <v>159</v>
      </c>
      <c r="CD119" s="28" t="s">
        <v>159</v>
      </c>
      <c r="CE119" s="28" t="s">
        <v>159</v>
      </c>
      <c r="CH119" s="29" t="s">
        <v>275</v>
      </c>
      <c r="CI119" s="31" t="s">
        <v>276</v>
      </c>
      <c r="CJ119" s="33" t="s">
        <v>277</v>
      </c>
      <c r="CK119" s="31" t="s">
        <v>205</v>
      </c>
      <c r="CL119" s="33" t="s">
        <v>159</v>
      </c>
      <c r="CM119" s="34">
        <v>45824</v>
      </c>
      <c r="CN119" s="35">
        <v>45827</v>
      </c>
      <c r="CO119" s="35" t="s">
        <v>633</v>
      </c>
      <c r="CP119" s="31" t="s">
        <v>278</v>
      </c>
      <c r="CQ119" s="33" t="s">
        <v>188</v>
      </c>
      <c r="CR119" s="31" t="s">
        <v>189</v>
      </c>
      <c r="CS119" s="35">
        <v>45896</v>
      </c>
      <c r="CT119" s="34"/>
      <c r="CU119" s="33" t="s">
        <v>163</v>
      </c>
      <c r="CV119" t="s">
        <v>22</v>
      </c>
      <c r="CW119" s="31"/>
      <c r="CX119" s="33"/>
      <c r="CY119" s="31"/>
      <c r="CZ119" s="33"/>
      <c r="DA119" s="31"/>
      <c r="DB119" s="33"/>
      <c r="DC119" s="31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 t="s">
        <v>159</v>
      </c>
      <c r="EH119" s="33" t="s">
        <v>159</v>
      </c>
      <c r="EI119" s="33" t="s">
        <v>159</v>
      </c>
      <c r="EJ119" s="33" t="s">
        <v>159</v>
      </c>
      <c r="EK119" s="33" t="s">
        <v>159</v>
      </c>
      <c r="EL119" s="33" t="s">
        <v>159</v>
      </c>
      <c r="EM119" s="33" t="s">
        <v>159</v>
      </c>
      <c r="EN119" s="33" t="s">
        <v>29</v>
      </c>
      <c r="EO119" s="33" t="s">
        <v>159</v>
      </c>
      <c r="EP119" s="33" t="s">
        <v>159</v>
      </c>
      <c r="EQ119" s="33" t="s">
        <v>159</v>
      </c>
      <c r="ER119" s="33" t="s">
        <v>159</v>
      </c>
      <c r="ES119" s="33" t="s">
        <v>159</v>
      </c>
      <c r="ET119" s="33" t="s">
        <v>159</v>
      </c>
      <c r="EU119" s="33" t="s">
        <v>159</v>
      </c>
    </row>
    <row r="120" spans="2:151" hidden="1" x14ac:dyDescent="0.25">
      <c r="B120" t="str">
        <f>IF(Q120="ja",XPlan_raw[[#This Row],[EKA_kode2]],"")</f>
        <v>B105035402</v>
      </c>
      <c r="C120" t="str">
        <f>XPlan_raw[[#This Row],[eka_langtnavn]]</f>
        <v>Digitalisation and Business</v>
      </c>
      <c r="D120" t="str">
        <f>IF(XPlan_raw[[#This Row],[Interne-kode]]&lt;&gt;"(tom)",XPlan_raw[[#This Row],[Interne-kode]],"")</f>
        <v/>
      </c>
      <c r="E1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120" t="str">
        <f>IF(XPlan_raw[[#This Row],[Campus]]&lt;&gt;"(tom)",XPlan_raw[[#This Row],[Campus]],"")</f>
        <v>Sønderborg</v>
      </c>
      <c r="H120" t="str">
        <f>IF(OR(XPlan_raw[[#This Row],[Prøveform]]="(tom)",XPlan_raw[[#This Row],[Prøveform]]=""),"",XPlan_raw[[#This Row],[Prøveform]])</f>
        <v>Project report with oral defence</v>
      </c>
      <c r="I120" t="str">
        <f>IF(XPlan_raw[[#This Row],[Eksaminator_samlet]]&lt;&gt;"",XPlan_raw[[#This Row],[Eksaminator_samlet]],"")</f>
        <v>Peter Enger</v>
      </c>
      <c r="J120" t="str">
        <f>IF(OR(XPlan_raw[[#This Row],[Censur]]="(tom)",XPlan_raw[[#This Row],[Censur]]=""),"",XPlan_raw[[#This Row],[Censur]])</f>
        <v>Second examiner: None</v>
      </c>
      <c r="K1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20" s="4" t="str">
        <f>IF(XPlan_raw[[#This Row],[Udbudstpe]]="3.prøveforsøg",XPlan_raw[[#This Row],[Udbudstpe]],"")</f>
        <v/>
      </c>
      <c r="M120" s="4" t="str">
        <f>IF(XPlan_raw[[#This Row],[Prøveform]]="Skriftlig prøve",XPlan_raw[[#This Row],[DATO: Start eksamen]]+21,"")</f>
        <v/>
      </c>
      <c r="N1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20" s="28" t="s">
        <v>517</v>
      </c>
      <c r="R120" t="s">
        <v>318</v>
      </c>
      <c r="S120" s="28" t="s">
        <v>319</v>
      </c>
      <c r="T120" s="28" t="s">
        <v>159</v>
      </c>
      <c r="U120" s="28" t="s">
        <v>205</v>
      </c>
      <c r="V120" t="s">
        <v>159</v>
      </c>
      <c r="W120" s="42">
        <v>45824</v>
      </c>
      <c r="X120" s="42">
        <v>45825</v>
      </c>
      <c r="Y120" s="42" t="s">
        <v>634</v>
      </c>
      <c r="Z120" s="28" t="s">
        <v>320</v>
      </c>
      <c r="AA120" s="28" t="s">
        <v>443</v>
      </c>
      <c r="AB120" s="28" t="s">
        <v>169</v>
      </c>
      <c r="AC120" s="42">
        <v>45889</v>
      </c>
      <c r="AD120" s="42"/>
      <c r="AE120" s="28"/>
      <c r="AF120" t="s">
        <v>22</v>
      </c>
      <c r="AG120" s="48"/>
      <c r="AH120" s="28"/>
      <c r="AI120" s="48"/>
      <c r="AJ120" s="28"/>
      <c r="AK120" s="48"/>
      <c r="AL120" s="28"/>
      <c r="AM120" s="4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 t="s">
        <v>159</v>
      </c>
      <c r="BR120" s="28" t="s">
        <v>159</v>
      </c>
      <c r="BS120" s="28" t="s">
        <v>159</v>
      </c>
      <c r="BT120" s="28" t="s">
        <v>159</v>
      </c>
      <c r="BU120" s="28" t="s">
        <v>646</v>
      </c>
      <c r="BV120" s="28" t="s">
        <v>159</v>
      </c>
      <c r="BW120" s="28" t="s">
        <v>159</v>
      </c>
      <c r="BX120" s="28" t="s">
        <v>159</v>
      </c>
      <c r="BY120" s="28" t="s">
        <v>159</v>
      </c>
      <c r="BZ120" s="28" t="s">
        <v>159</v>
      </c>
      <c r="CA120" s="28" t="s">
        <v>159</v>
      </c>
      <c r="CB120" s="28" t="s">
        <v>159</v>
      </c>
      <c r="CC120" s="28" t="s">
        <v>159</v>
      </c>
      <c r="CD120" s="28" t="s">
        <v>159</v>
      </c>
      <c r="CE120" s="28" t="s">
        <v>159</v>
      </c>
      <c r="CH120" t="s">
        <v>244</v>
      </c>
      <c r="CI120" s="28" t="s">
        <v>245</v>
      </c>
      <c r="CJ120" s="28" t="s">
        <v>246</v>
      </c>
      <c r="CK120" s="28" t="s">
        <v>158</v>
      </c>
      <c r="CL120" s="28" t="s">
        <v>159</v>
      </c>
      <c r="CM120" s="42">
        <v>45824</v>
      </c>
      <c r="CN120" s="42">
        <v>45825</v>
      </c>
      <c r="CO120" s="42" t="s">
        <v>636</v>
      </c>
      <c r="CP120" s="28" t="s">
        <v>247</v>
      </c>
      <c r="CQ120" s="28" t="s">
        <v>188</v>
      </c>
      <c r="CR120" s="28" t="s">
        <v>162</v>
      </c>
      <c r="CS120" s="42">
        <v>45890</v>
      </c>
      <c r="CT120" s="42"/>
      <c r="CU120" s="28"/>
      <c r="CV120" t="s">
        <v>22</v>
      </c>
      <c r="CW120" s="31"/>
      <c r="CX120" s="33"/>
      <c r="CY120" s="31"/>
      <c r="CZ120" s="33"/>
      <c r="DA120" s="31"/>
      <c r="DB120" s="33"/>
      <c r="DC120" s="31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28" t="s">
        <v>159</v>
      </c>
      <c r="EH120" s="28" t="s">
        <v>159</v>
      </c>
      <c r="EI120" s="28" t="s">
        <v>159</v>
      </c>
      <c r="EJ120" s="28" t="s">
        <v>159</v>
      </c>
      <c r="EK120" s="28" t="s">
        <v>159</v>
      </c>
      <c r="EL120" s="28" t="s">
        <v>159</v>
      </c>
      <c r="EM120" s="28" t="s">
        <v>159</v>
      </c>
      <c r="EN120" s="28" t="s">
        <v>159</v>
      </c>
      <c r="EO120" s="28" t="s">
        <v>159</v>
      </c>
      <c r="EP120" s="28" t="s">
        <v>159</v>
      </c>
      <c r="EQ120" s="28" t="s">
        <v>159</v>
      </c>
      <c r="ER120" s="28" t="s">
        <v>159</v>
      </c>
      <c r="ES120" s="28" t="s">
        <v>159</v>
      </c>
      <c r="ET120" s="28" t="s">
        <v>35</v>
      </c>
      <c r="EU120" s="28" t="s">
        <v>159</v>
      </c>
    </row>
    <row r="121" spans="2:151" hidden="1" x14ac:dyDescent="0.25">
      <c r="B121" t="str">
        <f>IF(Q121="ja",XPlan_raw[[#This Row],[EKA_kode2]],"")</f>
        <v>T370083402</v>
      </c>
      <c r="C121" t="str">
        <f>XPlan_raw[[#This Row],[eka_langtnavn]]</f>
        <v>Electronics Semester Project 2 C</v>
      </c>
      <c r="D121" t="str">
        <f>IF(XPlan_raw[[#This Row],[Interne-kode]]&lt;&gt;"(tom)",XPlan_raw[[#This Row],[Interne-kode]],"")</f>
        <v>EE-SPRO2C</v>
      </c>
      <c r="E1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121" t="str">
        <f>IF(XPlan_raw[[#This Row],[Campus]]&lt;&gt;"(tom)",XPlan_raw[[#This Row],[Campus]],"")</f>
        <v>Sønderborg</v>
      </c>
      <c r="H121" t="str">
        <f>IF(OR(XPlan_raw[[#This Row],[Prøveform]]="(tom)",XPlan_raw[[#This Row],[Prøveform]]=""),"",XPlan_raw[[#This Row],[Prøveform]])</f>
        <v>Oral examination</v>
      </c>
      <c r="I121" t="str">
        <f>IF(XPlan_raw[[#This Row],[Eksaminator_samlet]]&lt;&gt;"",XPlan_raw[[#This Row],[Eksaminator_samlet]],"")</f>
        <v>Bente Olsen, William Greenbank</v>
      </c>
      <c r="J121" t="str">
        <f>IF(OR(XPlan_raw[[#This Row],[Censur]]="(tom)",XPlan_raw[[#This Row],[Censur]]=""),"",XPlan_raw[[#This Row],[Censur]])</f>
        <v>Second examiner: Internal</v>
      </c>
      <c r="K1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21" s="4" t="str">
        <f>IF(XPlan_raw[[#This Row],[Udbudstpe]]="3.prøveforsøg",XPlan_raw[[#This Row],[Udbudstpe]],"")</f>
        <v/>
      </c>
      <c r="M121" s="4" t="str">
        <f>IF(XPlan_raw[[#This Row],[Prøveform]]="Skriftlig prøve",XPlan_raw[[#This Row],[DATO: Start eksamen]]+21,"")</f>
        <v/>
      </c>
      <c r="N1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Sdb.,(tom),(tom),(tom),(tom),(tom),(tom),(tom),(tom),(tom),(tom),(tom)</v>
      </c>
      <c r="Q121" s="28" t="s">
        <v>517</v>
      </c>
      <c r="R121" t="s">
        <v>240</v>
      </c>
      <c r="S121" s="28" t="s">
        <v>241</v>
      </c>
      <c r="T121" s="28" t="s">
        <v>242</v>
      </c>
      <c r="U121" s="28" t="s">
        <v>158</v>
      </c>
      <c r="V121" t="s">
        <v>159</v>
      </c>
      <c r="W121" s="42">
        <v>45824</v>
      </c>
      <c r="X121" s="42">
        <v>45826</v>
      </c>
      <c r="Y121" s="42" t="s">
        <v>633</v>
      </c>
      <c r="Z121" s="28" t="s">
        <v>243</v>
      </c>
      <c r="AA121" s="28" t="s">
        <v>188</v>
      </c>
      <c r="AB121" s="28" t="s">
        <v>162</v>
      </c>
      <c r="AC121" s="42">
        <v>45889</v>
      </c>
      <c r="AD121" s="42"/>
      <c r="AE121" s="28" t="s">
        <v>163</v>
      </c>
      <c r="AF121" t="s">
        <v>22</v>
      </c>
      <c r="AG121" s="48"/>
      <c r="AH121" s="28"/>
      <c r="AI121" s="48"/>
      <c r="AJ121" s="28"/>
      <c r="AK121" s="48"/>
      <c r="AL121" s="28"/>
      <c r="AM121" s="4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 t="s">
        <v>159</v>
      </c>
      <c r="BR121" s="28" t="s">
        <v>159</v>
      </c>
      <c r="BS121" s="28" t="s">
        <v>159</v>
      </c>
      <c r="BT121" s="28" t="s">
        <v>25</v>
      </c>
      <c r="BU121" s="28" t="s">
        <v>159</v>
      </c>
      <c r="BV121" s="28" t="s">
        <v>159</v>
      </c>
      <c r="BW121" s="28" t="s">
        <v>159</v>
      </c>
      <c r="BX121" s="28" t="s">
        <v>159</v>
      </c>
      <c r="BY121" s="28" t="s">
        <v>159</v>
      </c>
      <c r="BZ121" s="28" t="s">
        <v>159</v>
      </c>
      <c r="CA121" s="28" t="s">
        <v>159</v>
      </c>
      <c r="CB121" s="28" t="s">
        <v>159</v>
      </c>
      <c r="CC121" s="28" t="s">
        <v>159</v>
      </c>
      <c r="CD121" s="28" t="s">
        <v>159</v>
      </c>
      <c r="CE121" s="28" t="s">
        <v>159</v>
      </c>
      <c r="CH121" t="s">
        <v>258</v>
      </c>
      <c r="CI121" s="28" t="s">
        <v>259</v>
      </c>
      <c r="CJ121" s="28" t="s">
        <v>260</v>
      </c>
      <c r="CK121" s="28" t="s">
        <v>205</v>
      </c>
      <c r="CL121" s="28" t="s">
        <v>159</v>
      </c>
      <c r="CM121" s="42">
        <v>45824</v>
      </c>
      <c r="CN121" s="42"/>
      <c r="CO121" s="42" t="s">
        <v>633</v>
      </c>
      <c r="CP121" s="28" t="s">
        <v>226</v>
      </c>
      <c r="CQ121" s="28" t="s">
        <v>188</v>
      </c>
      <c r="CR121" s="28" t="s">
        <v>189</v>
      </c>
      <c r="CS121" s="42">
        <v>45889</v>
      </c>
      <c r="CT121" s="42"/>
      <c r="CU121" s="28"/>
      <c r="CV121" t="s">
        <v>22</v>
      </c>
      <c r="CW121" s="31"/>
      <c r="CX121" s="33"/>
      <c r="CY121" s="31"/>
      <c r="CZ121" s="33"/>
      <c r="DA121" s="31"/>
      <c r="DB121" s="33"/>
      <c r="DC121" s="31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28" t="s">
        <v>21</v>
      </c>
      <c r="EH121" s="28" t="s">
        <v>159</v>
      </c>
      <c r="EI121" s="28" t="s">
        <v>159</v>
      </c>
      <c r="EJ121" s="28" t="s">
        <v>159</v>
      </c>
      <c r="EK121" s="28" t="s">
        <v>159</v>
      </c>
      <c r="EL121" s="28" t="s">
        <v>159</v>
      </c>
      <c r="EM121" s="28" t="s">
        <v>159</v>
      </c>
      <c r="EN121" s="28" t="s">
        <v>159</v>
      </c>
      <c r="EO121" s="28" t="s">
        <v>159</v>
      </c>
      <c r="EP121" s="28" t="s">
        <v>159</v>
      </c>
      <c r="EQ121" s="28" t="s">
        <v>159</v>
      </c>
      <c r="ER121" s="28" t="s">
        <v>159</v>
      </c>
      <c r="ES121" s="28" t="s">
        <v>159</v>
      </c>
      <c r="ET121" s="28" t="s">
        <v>159</v>
      </c>
      <c r="EU121" s="28" t="s">
        <v>159</v>
      </c>
    </row>
    <row r="122" spans="2:151" hidden="1" x14ac:dyDescent="0.25">
      <c r="B122" t="str">
        <f>IF(Q122="ja",XPlan_raw[[#This Row],[EKA_kode2]],"")</f>
        <v>T370082402</v>
      </c>
      <c r="C122" t="str">
        <f>XPlan_raw[[#This Row],[eka_langtnavn]]</f>
        <v>Electronics Semester Project 2 D</v>
      </c>
      <c r="D122" t="str">
        <f>IF(XPlan_raw[[#This Row],[Interne-kode]]&lt;&gt;"(tom)",XPlan_raw[[#This Row],[Interne-kode]],"")</f>
        <v>EE-SPRO2D</v>
      </c>
      <c r="E1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122" t="str">
        <f>IF(XPlan_raw[[#This Row],[Campus]]&lt;&gt;"(tom)",XPlan_raw[[#This Row],[Campus]],"")</f>
        <v>Sønderborg</v>
      </c>
      <c r="H122" t="str">
        <f>IF(OR(XPlan_raw[[#This Row],[Prøveform]]="(tom)",XPlan_raw[[#This Row],[Prøveform]]=""),"",XPlan_raw[[#This Row],[Prøveform]])</f>
        <v>Oral examination</v>
      </c>
      <c r="I122" t="str">
        <f>IF(XPlan_raw[[#This Row],[Eksaminator_samlet]]&lt;&gt;"",XPlan_raw[[#This Row],[Eksaminator_samlet]],"")</f>
        <v>Bente Olsen, William Greenbank</v>
      </c>
      <c r="J122" t="str">
        <f>IF(OR(XPlan_raw[[#This Row],[Censur]]="(tom)",XPlan_raw[[#This Row],[Censur]]=""),"",XPlan_raw[[#This Row],[Censur]])</f>
        <v>Second examiner: Internal</v>
      </c>
      <c r="K1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22" s="4" t="str">
        <f>IF(XPlan_raw[[#This Row],[Udbudstpe]]="3.prøveforsøg",XPlan_raw[[#This Row],[Udbudstpe]],"")</f>
        <v/>
      </c>
      <c r="M122" s="4" t="str">
        <f>IF(XPlan_raw[[#This Row],[Prøveform]]="Skriftlig prøve",XPlan_raw[[#This Row],[DATO: Start eksamen]]+21,"")</f>
        <v/>
      </c>
      <c r="N1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Sdb.,(tom),(tom),(tom),(tom),(tom),(tom),(tom),(tom),(tom),(tom),(tom),(tom),(tom),(tom)</v>
      </c>
      <c r="Q122" s="28" t="s">
        <v>517</v>
      </c>
      <c r="R122" t="s">
        <v>248</v>
      </c>
      <c r="S122" s="28" t="s">
        <v>249</v>
      </c>
      <c r="T122" s="28" t="s">
        <v>250</v>
      </c>
      <c r="U122" s="28" t="s">
        <v>158</v>
      </c>
      <c r="V122" t="s">
        <v>159</v>
      </c>
      <c r="W122" s="42">
        <v>45824</v>
      </c>
      <c r="X122" s="42">
        <v>45826</v>
      </c>
      <c r="Y122" s="42" t="s">
        <v>633</v>
      </c>
      <c r="Z122" s="28" t="s">
        <v>243</v>
      </c>
      <c r="AA122" s="28" t="s">
        <v>188</v>
      </c>
      <c r="AB122" s="28" t="s">
        <v>162</v>
      </c>
      <c r="AC122" s="42">
        <v>45889</v>
      </c>
      <c r="AD122" s="42"/>
      <c r="AE122" s="28" t="s">
        <v>163</v>
      </c>
      <c r="AF122" t="s">
        <v>22</v>
      </c>
      <c r="AG122" s="48"/>
      <c r="AH122" s="28"/>
      <c r="AI122" s="48"/>
      <c r="AJ122" s="28"/>
      <c r="AK122" s="48"/>
      <c r="AL122" s="28"/>
      <c r="AM122" s="4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 t="s">
        <v>21</v>
      </c>
      <c r="BR122" s="28" t="s">
        <v>159</v>
      </c>
      <c r="BS122" s="28" t="s">
        <v>159</v>
      </c>
      <c r="BT122" s="28" t="s">
        <v>159</v>
      </c>
      <c r="BU122" s="28" t="s">
        <v>159</v>
      </c>
      <c r="BV122" s="28" t="s">
        <v>159</v>
      </c>
      <c r="BW122" s="28" t="s">
        <v>159</v>
      </c>
      <c r="BX122" s="28" t="s">
        <v>159</v>
      </c>
      <c r="BY122" s="28" t="s">
        <v>159</v>
      </c>
      <c r="BZ122" s="28" t="s">
        <v>159</v>
      </c>
      <c r="CA122" s="28" t="s">
        <v>159</v>
      </c>
      <c r="CB122" s="28" t="s">
        <v>159</v>
      </c>
      <c r="CC122" s="28" t="s">
        <v>159</v>
      </c>
      <c r="CD122" s="28" t="s">
        <v>159</v>
      </c>
      <c r="CE122" s="28" t="s">
        <v>159</v>
      </c>
      <c r="CH122" t="s">
        <v>223</v>
      </c>
      <c r="CI122" s="28" t="s">
        <v>224</v>
      </c>
      <c r="CJ122" s="28" t="s">
        <v>225</v>
      </c>
      <c r="CK122" s="28" t="s">
        <v>205</v>
      </c>
      <c r="CL122" s="28" t="s">
        <v>159</v>
      </c>
      <c r="CM122" s="42">
        <v>45824</v>
      </c>
      <c r="CN122" s="42"/>
      <c r="CO122" s="42" t="s">
        <v>633</v>
      </c>
      <c r="CP122" s="28" t="s">
        <v>226</v>
      </c>
      <c r="CQ122" s="28" t="s">
        <v>188</v>
      </c>
      <c r="CR122" s="28" t="s">
        <v>189</v>
      </c>
      <c r="CS122" s="42">
        <v>45889</v>
      </c>
      <c r="CT122" s="42"/>
      <c r="CU122" s="28"/>
      <c r="CV122" t="s">
        <v>22</v>
      </c>
      <c r="CW122" s="31"/>
      <c r="CX122" s="33"/>
      <c r="CY122" s="31"/>
      <c r="CZ122" s="33"/>
      <c r="DA122" s="31"/>
      <c r="DB122" s="33"/>
      <c r="DC122" s="31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28" t="s">
        <v>159</v>
      </c>
      <c r="EH122" s="28" t="s">
        <v>159</v>
      </c>
      <c r="EI122" s="28" t="s">
        <v>159</v>
      </c>
      <c r="EJ122" s="28" t="s">
        <v>25</v>
      </c>
      <c r="EK122" s="28" t="s">
        <v>159</v>
      </c>
      <c r="EL122" s="28" t="s">
        <v>159</v>
      </c>
      <c r="EM122" s="28" t="s">
        <v>159</v>
      </c>
      <c r="EN122" s="28" t="s">
        <v>159</v>
      </c>
      <c r="EO122" s="28" t="s">
        <v>159</v>
      </c>
      <c r="EP122" s="28" t="s">
        <v>159</v>
      </c>
      <c r="EQ122" s="28" t="s">
        <v>159</v>
      </c>
      <c r="ER122" s="28" t="s">
        <v>159</v>
      </c>
      <c r="ES122" s="28" t="s">
        <v>159</v>
      </c>
      <c r="ET122" s="28" t="s">
        <v>159</v>
      </c>
      <c r="EU122" s="28" t="s">
        <v>82</v>
      </c>
    </row>
    <row r="123" spans="2:151" hidden="1" x14ac:dyDescent="0.25">
      <c r="B123" t="str">
        <f>IF(Q123="ja",XPlan_raw[[#This Row],[EKA_kode2]],"")</f>
        <v>T370058402</v>
      </c>
      <c r="C123" t="str">
        <f>XPlan_raw[[#This Row],[eka_langtnavn]]</f>
        <v>Electronics Semester Project 4 C</v>
      </c>
      <c r="D123" t="str">
        <f>IF(XPlan_raw[[#This Row],[Interne-kode]]&lt;&gt;"(tom)",XPlan_raw[[#This Row],[Interne-kode]],"")</f>
        <v>EE-SPRO4C</v>
      </c>
      <c r="E1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23" t="str">
        <f>IF(XPlan_raw[[#This Row],[Campus]]&lt;&gt;"(tom)",XPlan_raw[[#This Row],[Campus]],"")</f>
        <v>Sønderborg</v>
      </c>
      <c r="H123" t="str">
        <f>IF(OR(XPlan_raw[[#This Row],[Prøveform]]="(tom)",XPlan_raw[[#This Row],[Prøveform]]=""),"",XPlan_raw[[#This Row],[Prøveform]])</f>
        <v>Oral examination</v>
      </c>
      <c r="I123" t="str">
        <f>IF(XPlan_raw[[#This Row],[Eksaminator_samlet]]&lt;&gt;"",XPlan_raw[[#This Row],[Eksaminator_samlet]],"")</f>
        <v xml:space="preserve">Mohammed Ali Khan, Navid Bayati </v>
      </c>
      <c r="J123" t="str">
        <f>IF(OR(XPlan_raw[[#This Row],[Censur]]="(tom)",XPlan_raw[[#This Row],[Censur]]=""),"",XPlan_raw[[#This Row],[Censur]])</f>
        <v>Second examiner: External</v>
      </c>
      <c r="K1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23" s="4" t="str">
        <f>IF(XPlan_raw[[#This Row],[Udbudstpe]]="3.prøveforsøg",XPlan_raw[[#This Row],[Udbudstpe]],"")</f>
        <v/>
      </c>
      <c r="M123" s="4" t="str">
        <f>IF(XPlan_raw[[#This Row],[Prøveform]]="Skriftlig prøve",XPlan_raw[[#This Row],[DATO: Start eksamen]]+21,"")</f>
        <v/>
      </c>
      <c r="N1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Sdb.,(tom),(tom),(tom),(tom),(tom),(tom),(tom),(tom),(tom),(tom),Exchange students - Sønderborg</v>
      </c>
      <c r="Q123" s="28" t="s">
        <v>517</v>
      </c>
      <c r="R123" t="s">
        <v>223</v>
      </c>
      <c r="S123" s="28" t="s">
        <v>224</v>
      </c>
      <c r="T123" s="28" t="s">
        <v>225</v>
      </c>
      <c r="U123" s="28" t="s">
        <v>205</v>
      </c>
      <c r="V123" t="s">
        <v>159</v>
      </c>
      <c r="W123" s="42">
        <v>45824</v>
      </c>
      <c r="X123" s="42"/>
      <c r="Y123" s="42" t="s">
        <v>633</v>
      </c>
      <c r="Z123" s="28" t="s">
        <v>226</v>
      </c>
      <c r="AA123" s="28" t="s">
        <v>188</v>
      </c>
      <c r="AB123" s="28" t="s">
        <v>189</v>
      </c>
      <c r="AC123" s="42">
        <v>45889</v>
      </c>
      <c r="AD123" s="42"/>
      <c r="AE123" s="28"/>
      <c r="AF123" t="s">
        <v>22</v>
      </c>
      <c r="AG123" s="48"/>
      <c r="AH123" s="28"/>
      <c r="AI123" s="48"/>
      <c r="AJ123" s="28"/>
      <c r="AK123" s="48"/>
      <c r="AL123" s="28"/>
      <c r="AM123" s="4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 t="s">
        <v>159</v>
      </c>
      <c r="BR123" s="28" t="s">
        <v>159</v>
      </c>
      <c r="BS123" s="28" t="s">
        <v>159</v>
      </c>
      <c r="BT123" s="28" t="s">
        <v>25</v>
      </c>
      <c r="BU123" s="28" t="s">
        <v>159</v>
      </c>
      <c r="BV123" s="28" t="s">
        <v>159</v>
      </c>
      <c r="BW123" s="28" t="s">
        <v>159</v>
      </c>
      <c r="BX123" s="28" t="s">
        <v>159</v>
      </c>
      <c r="BY123" s="28" t="s">
        <v>159</v>
      </c>
      <c r="BZ123" s="28" t="s">
        <v>159</v>
      </c>
      <c r="CA123" s="28" t="s">
        <v>159</v>
      </c>
      <c r="CB123" s="28" t="s">
        <v>159</v>
      </c>
      <c r="CC123" s="28" t="s">
        <v>159</v>
      </c>
      <c r="CD123" s="28" t="s">
        <v>159</v>
      </c>
      <c r="CE123" s="28" t="s">
        <v>82</v>
      </c>
      <c r="CH123" s="29" t="s">
        <v>248</v>
      </c>
      <c r="CI123" s="31" t="s">
        <v>249</v>
      </c>
      <c r="CJ123" s="33" t="s">
        <v>250</v>
      </c>
      <c r="CK123" s="31" t="s">
        <v>158</v>
      </c>
      <c r="CL123" s="33" t="s">
        <v>159</v>
      </c>
      <c r="CM123" s="34">
        <v>45824</v>
      </c>
      <c r="CN123" s="35">
        <v>45826</v>
      </c>
      <c r="CO123" s="35" t="s">
        <v>633</v>
      </c>
      <c r="CP123" s="31" t="s">
        <v>243</v>
      </c>
      <c r="CQ123" s="33" t="s">
        <v>188</v>
      </c>
      <c r="CR123" s="31" t="s">
        <v>162</v>
      </c>
      <c r="CS123" s="35">
        <v>45889</v>
      </c>
      <c r="CT123" s="34"/>
      <c r="CU123" s="33" t="s">
        <v>163</v>
      </c>
      <c r="CV123" t="s">
        <v>22</v>
      </c>
      <c r="CW123" s="31"/>
      <c r="CX123" s="33"/>
      <c r="CY123" s="31"/>
      <c r="CZ123" s="33"/>
      <c r="DA123" s="31"/>
      <c r="DB123" s="33"/>
      <c r="DC123" s="31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 t="s">
        <v>21</v>
      </c>
      <c r="EH123" s="33" t="s">
        <v>159</v>
      </c>
      <c r="EI123" s="33" t="s">
        <v>159</v>
      </c>
      <c r="EJ123" s="33" t="s">
        <v>159</v>
      </c>
      <c r="EK123" s="33" t="s">
        <v>159</v>
      </c>
      <c r="EL123" s="33" t="s">
        <v>159</v>
      </c>
      <c r="EM123" s="33" t="s">
        <v>159</v>
      </c>
      <c r="EN123" s="33" t="s">
        <v>159</v>
      </c>
      <c r="EO123" s="33" t="s">
        <v>159</v>
      </c>
      <c r="EP123" s="33" t="s">
        <v>159</v>
      </c>
      <c r="EQ123" s="33" t="s">
        <v>159</v>
      </c>
      <c r="ER123" s="33" t="s">
        <v>159</v>
      </c>
      <c r="ES123" s="33" t="s">
        <v>159</v>
      </c>
      <c r="ET123" s="33" t="s">
        <v>159</v>
      </c>
      <c r="EU123" s="33" t="s">
        <v>159</v>
      </c>
    </row>
    <row r="124" spans="2:151" hidden="1" x14ac:dyDescent="0.25">
      <c r="B124" t="str">
        <f>IF(Q124="ja",XPlan_raw[[#This Row],[EKA_kode2]],"")</f>
        <v>T370055402</v>
      </c>
      <c r="C124" t="str">
        <f>XPlan_raw[[#This Row],[eka_langtnavn]]</f>
        <v>Electronics Semester Project 4 D</v>
      </c>
      <c r="D124" t="str">
        <f>IF(XPlan_raw[[#This Row],[Interne-kode]]&lt;&gt;"(tom)",XPlan_raw[[#This Row],[Interne-kode]],"")</f>
        <v>EE-SPRO4D</v>
      </c>
      <c r="E1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24" t="str">
        <f>IF(XPlan_raw[[#This Row],[Campus]]&lt;&gt;"(tom)",XPlan_raw[[#This Row],[Campus]],"")</f>
        <v>Sønderborg</v>
      </c>
      <c r="H124" t="str">
        <f>IF(OR(XPlan_raw[[#This Row],[Prøveform]]="(tom)",XPlan_raw[[#This Row],[Prøveform]]=""),"",XPlan_raw[[#This Row],[Prøveform]])</f>
        <v>Oral examination</v>
      </c>
      <c r="I124" t="str">
        <f>IF(XPlan_raw[[#This Row],[Eksaminator_samlet]]&lt;&gt;"",XPlan_raw[[#This Row],[Eksaminator_samlet]],"")</f>
        <v xml:space="preserve">Mohammed Ali Khan, Navid Bayati </v>
      </c>
      <c r="J124" t="str">
        <f>IF(OR(XPlan_raw[[#This Row],[Censur]]="(tom)",XPlan_raw[[#This Row],[Censur]]=""),"",XPlan_raw[[#This Row],[Censur]])</f>
        <v>Second examiner: External</v>
      </c>
      <c r="K1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24" s="4" t="str">
        <f>IF(XPlan_raw[[#This Row],[Udbudstpe]]="3.prøveforsøg",XPlan_raw[[#This Row],[Udbudstpe]],"")</f>
        <v/>
      </c>
      <c r="M124" s="4" t="str">
        <f>IF(XPlan_raw[[#This Row],[Prøveform]]="Skriftlig prøve",XPlan_raw[[#This Row],[DATO: Start eksamen]]+21,"")</f>
        <v/>
      </c>
      <c r="N1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Sdb.,(tom),(tom),(tom),(tom),(tom),(tom),(tom),(tom),(tom),(tom),(tom),(tom),(tom),(tom)</v>
      </c>
      <c r="Q124" s="28" t="s">
        <v>517</v>
      </c>
      <c r="R124" s="5" t="s">
        <v>258</v>
      </c>
      <c r="S124" s="48" t="s">
        <v>259</v>
      </c>
      <c r="T124" s="28" t="s">
        <v>260</v>
      </c>
      <c r="U124" s="48" t="s">
        <v>205</v>
      </c>
      <c r="V124" t="s">
        <v>159</v>
      </c>
      <c r="W124" s="49">
        <v>45824</v>
      </c>
      <c r="X124" s="42"/>
      <c r="Y124" s="42" t="s">
        <v>633</v>
      </c>
      <c r="Z124" s="48" t="s">
        <v>226</v>
      </c>
      <c r="AA124" s="28" t="s">
        <v>188</v>
      </c>
      <c r="AB124" s="48" t="s">
        <v>189</v>
      </c>
      <c r="AC124" s="42">
        <v>45889</v>
      </c>
      <c r="AD124" s="49"/>
      <c r="AE124" s="28"/>
      <c r="AF124" t="s">
        <v>22</v>
      </c>
      <c r="AG124" s="48"/>
      <c r="AH124" s="28"/>
      <c r="AI124" s="48"/>
      <c r="AJ124" s="28"/>
      <c r="AK124" s="48"/>
      <c r="AL124" s="28"/>
      <c r="AM124" s="4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 t="s">
        <v>21</v>
      </c>
      <c r="BR124" s="28" t="s">
        <v>159</v>
      </c>
      <c r="BS124" s="28" t="s">
        <v>159</v>
      </c>
      <c r="BT124" s="28" t="s">
        <v>159</v>
      </c>
      <c r="BU124" s="28" t="s">
        <v>159</v>
      </c>
      <c r="BV124" s="28" t="s">
        <v>159</v>
      </c>
      <c r="BW124" s="28" t="s">
        <v>159</v>
      </c>
      <c r="BX124" s="28" t="s">
        <v>159</v>
      </c>
      <c r="BY124" s="28" t="s">
        <v>159</v>
      </c>
      <c r="BZ124" s="28" t="s">
        <v>159</v>
      </c>
      <c r="CA124" s="28" t="s">
        <v>159</v>
      </c>
      <c r="CB124" s="28" t="s">
        <v>159</v>
      </c>
      <c r="CC124" s="28" t="s">
        <v>159</v>
      </c>
      <c r="CD124" s="28" t="s">
        <v>159</v>
      </c>
      <c r="CE124" s="28" t="s">
        <v>159</v>
      </c>
      <c r="CH124" t="s">
        <v>240</v>
      </c>
      <c r="CI124" s="28" t="s">
        <v>241</v>
      </c>
      <c r="CJ124" s="28" t="s">
        <v>242</v>
      </c>
      <c r="CK124" s="28" t="s">
        <v>158</v>
      </c>
      <c r="CL124" s="28" t="s">
        <v>159</v>
      </c>
      <c r="CM124" s="42">
        <v>45824</v>
      </c>
      <c r="CN124" s="42">
        <v>45826</v>
      </c>
      <c r="CO124" s="42" t="s">
        <v>633</v>
      </c>
      <c r="CP124" s="28" t="s">
        <v>243</v>
      </c>
      <c r="CQ124" s="28" t="s">
        <v>188</v>
      </c>
      <c r="CR124" s="28" t="s">
        <v>162</v>
      </c>
      <c r="CS124" s="42">
        <v>45889</v>
      </c>
      <c r="CT124" s="42"/>
      <c r="CU124" s="28" t="s">
        <v>163</v>
      </c>
      <c r="CV124" t="s">
        <v>22</v>
      </c>
      <c r="CW124" s="31"/>
      <c r="CX124" s="33"/>
      <c r="CY124" s="31"/>
      <c r="CZ124" s="33"/>
      <c r="DA124" s="31"/>
      <c r="DB124" s="33"/>
      <c r="DC124" s="31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28" t="s">
        <v>159</v>
      </c>
      <c r="EH124" s="28" t="s">
        <v>159</v>
      </c>
      <c r="EI124" s="28" t="s">
        <v>159</v>
      </c>
      <c r="EJ124" s="28" t="s">
        <v>25</v>
      </c>
      <c r="EK124" s="28" t="s">
        <v>159</v>
      </c>
      <c r="EL124" s="28" t="s">
        <v>159</v>
      </c>
      <c r="EM124" s="28" t="s">
        <v>159</v>
      </c>
      <c r="EN124" s="28" t="s">
        <v>159</v>
      </c>
      <c r="EO124" s="28" t="s">
        <v>159</v>
      </c>
      <c r="EP124" s="28" t="s">
        <v>159</v>
      </c>
      <c r="EQ124" s="28" t="s">
        <v>159</v>
      </c>
      <c r="ER124" s="28" t="s">
        <v>159</v>
      </c>
      <c r="ES124" s="28" t="s">
        <v>159</v>
      </c>
      <c r="ET124" s="28" t="s">
        <v>159</v>
      </c>
      <c r="EU124" s="28" t="s">
        <v>159</v>
      </c>
    </row>
    <row r="125" spans="2:151" hidden="1" x14ac:dyDescent="0.25">
      <c r="B125" t="str">
        <f>IF(Q125="ja",XPlan_raw[[#This Row],[EKA_kode2]],"")</f>
        <v>T320014402</v>
      </c>
      <c r="C125" t="str">
        <f>XPlan_raw[[#This Row],[eka_langtnavn]]</f>
        <v>Energy Systems</v>
      </c>
      <c r="D125" t="str">
        <f>IF(XPlan_raw[[#This Row],[Interne-kode]]&lt;&gt;"(tom)",XPlan_raw[[#This Row],[Interne-kode]],"")</f>
        <v>ME-ES</v>
      </c>
      <c r="E1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25" t="str">
        <f>IF(XPlan_raw[[#This Row],[Campus]]&lt;&gt;"(tom)",XPlan_raw[[#This Row],[Campus]],"")</f>
        <v>Sønderborg</v>
      </c>
      <c r="H125" t="str">
        <f>IF(OR(XPlan_raw[[#This Row],[Prøveform]]="(tom)",XPlan_raw[[#This Row],[Prøveform]]=""),"",XPlan_raw[[#This Row],[Prøveform]])</f>
        <v>Written examination</v>
      </c>
      <c r="I125" t="str">
        <f>IF(XPlan_raw[[#This Row],[Eksaminator_samlet]]&lt;&gt;"",XPlan_raw[[#This Row],[Eksaminator_samlet]],"")</f>
        <v>Ali  Khosravi</v>
      </c>
      <c r="J125" t="str">
        <f>IF(OR(XPlan_raw[[#This Row],[Censur]]="(tom)",XPlan_raw[[#This Row],[Censur]]=""),"",XPlan_raw[[#This Row],[Censur]])</f>
        <v>Second examiner: External</v>
      </c>
      <c r="K1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25" s="4" t="str">
        <f>IF(XPlan_raw[[#This Row],[Udbudstpe]]="3.prøveforsøg",XPlan_raw[[#This Row],[Udbudstpe]],"")</f>
        <v/>
      </c>
      <c r="M125" s="4" t="str">
        <f>IF(XPlan_raw[[#This Row],[Prøveform]]="Skriftlig prøve",XPlan_raw[[#This Row],[DATO: Start eksamen]]+21,"")</f>
        <v/>
      </c>
      <c r="N1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Sdb.,(tom),(tom),(tom),(tom),BSc in Mechanical Engineering - Sdb.,BSc in Mechatronic Engineering - Sdb.,(tom),(tom),(tom),(tom),(tom),(tom),Exchange students - Sønderborg</v>
      </c>
      <c r="Q125" s="28" t="s">
        <v>517</v>
      </c>
      <c r="R125" s="5" t="s">
        <v>431</v>
      </c>
      <c r="S125" s="48" t="s">
        <v>432</v>
      </c>
      <c r="T125" s="28" t="s">
        <v>433</v>
      </c>
      <c r="U125" s="48" t="s">
        <v>205</v>
      </c>
      <c r="V125" t="s">
        <v>159</v>
      </c>
      <c r="W125" s="49">
        <v>45824</v>
      </c>
      <c r="X125" s="42"/>
      <c r="Y125" s="42" t="s">
        <v>633</v>
      </c>
      <c r="Z125" s="48" t="s">
        <v>434</v>
      </c>
      <c r="AA125" s="28" t="s">
        <v>161</v>
      </c>
      <c r="AB125" s="48" t="s">
        <v>189</v>
      </c>
      <c r="AC125" s="42">
        <v>45884</v>
      </c>
      <c r="AD125" s="49"/>
      <c r="AE125" s="28"/>
      <c r="AF125" t="s">
        <v>22</v>
      </c>
      <c r="AG125" s="48"/>
      <c r="AH125" s="28"/>
      <c r="AI125" s="48"/>
      <c r="AJ125" s="28"/>
      <c r="AK125" s="48"/>
      <c r="AL125" s="28"/>
      <c r="AM125" s="4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 t="s">
        <v>159</v>
      </c>
      <c r="BR125" s="28" t="s">
        <v>23</v>
      </c>
      <c r="BS125" s="28" t="s">
        <v>159</v>
      </c>
      <c r="BT125" s="28" t="s">
        <v>159</v>
      </c>
      <c r="BU125" s="28" t="s">
        <v>159</v>
      </c>
      <c r="BV125" s="28" t="s">
        <v>159</v>
      </c>
      <c r="BW125" s="28" t="s">
        <v>28</v>
      </c>
      <c r="BX125" s="28" t="s">
        <v>29</v>
      </c>
      <c r="BY125" s="28" t="s">
        <v>159</v>
      </c>
      <c r="BZ125" s="28" t="s">
        <v>159</v>
      </c>
      <c r="CA125" s="28" t="s">
        <v>159</v>
      </c>
      <c r="CB125" s="28" t="s">
        <v>159</v>
      </c>
      <c r="CC125" s="28" t="s">
        <v>159</v>
      </c>
      <c r="CD125" s="28" t="s">
        <v>159</v>
      </c>
      <c r="CE125" s="28" t="s">
        <v>82</v>
      </c>
      <c r="CH125" t="s">
        <v>435</v>
      </c>
      <c r="CI125" s="28" t="s">
        <v>436</v>
      </c>
      <c r="CJ125" s="28" t="s">
        <v>437</v>
      </c>
      <c r="CK125" s="28" t="s">
        <v>158</v>
      </c>
      <c r="CL125" s="28" t="s">
        <v>159</v>
      </c>
      <c r="CM125" s="42">
        <v>45824</v>
      </c>
      <c r="CN125" s="42">
        <v>45825</v>
      </c>
      <c r="CO125" s="42" t="s">
        <v>636</v>
      </c>
      <c r="CP125" s="28" t="s">
        <v>438</v>
      </c>
      <c r="CQ125" s="28" t="s">
        <v>188</v>
      </c>
      <c r="CR125" s="28" t="s">
        <v>162</v>
      </c>
      <c r="CS125" s="42">
        <v>45898</v>
      </c>
      <c r="CT125" s="42"/>
      <c r="CU125" s="28"/>
      <c r="CV125" t="s">
        <v>22</v>
      </c>
      <c r="CW125" s="31"/>
      <c r="CX125" s="33"/>
      <c r="CY125" s="31"/>
      <c r="CZ125" s="33"/>
      <c r="DA125" s="31"/>
      <c r="DB125" s="33"/>
      <c r="DC125" s="31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28" t="s">
        <v>159</v>
      </c>
      <c r="EH125" s="28" t="s">
        <v>159</v>
      </c>
      <c r="EI125" s="28" t="s">
        <v>159</v>
      </c>
      <c r="EJ125" s="28" t="s">
        <v>159</v>
      </c>
      <c r="EK125" s="28" t="s">
        <v>159</v>
      </c>
      <c r="EL125" s="28" t="s">
        <v>159</v>
      </c>
      <c r="EM125" s="28" t="s">
        <v>159</v>
      </c>
      <c r="EN125" s="28" t="s">
        <v>159</v>
      </c>
      <c r="EO125" s="28" t="s">
        <v>30</v>
      </c>
      <c r="EP125" s="28" t="s">
        <v>159</v>
      </c>
      <c r="EQ125" s="28" t="s">
        <v>159</v>
      </c>
      <c r="ER125" s="28" t="s">
        <v>159</v>
      </c>
      <c r="ES125" s="28" t="s">
        <v>159</v>
      </c>
      <c r="ET125" s="28" t="s">
        <v>159</v>
      </c>
      <c r="EU125" s="28" t="s">
        <v>159</v>
      </c>
    </row>
    <row r="126" spans="2:151" hidden="1" x14ac:dyDescent="0.25">
      <c r="B126" t="str">
        <f>IF(Q126="ja",XPlan_raw[[#This Row],[EKA_kode2]],"")</f>
        <v>T350043402</v>
      </c>
      <c r="C126" t="str">
        <f>XPlan_raw[[#This Row],[eka_langtnavn]]</f>
        <v>Experimental Control Systems</v>
      </c>
      <c r="D126" t="str">
        <f>IF(XPlan_raw[[#This Row],[Interne-kode]]&lt;&gt;"(tom)",XPlan_raw[[#This Row],[Interne-kode]],"")</f>
        <v>MC-XCOS</v>
      </c>
      <c r="E1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126" t="str">
        <f>IF(XPlan_raw[[#This Row],[Campus]]&lt;&gt;"(tom)",XPlan_raw[[#This Row],[Campus]],"")</f>
        <v>Sønderborg</v>
      </c>
      <c r="H126" t="str">
        <f>IF(OR(XPlan_raw[[#This Row],[Prøveform]]="(tom)",XPlan_raw[[#This Row],[Prøveform]]=""),"",XPlan_raw[[#This Row],[Prøveform]])</f>
        <v>Oral examination</v>
      </c>
      <c r="I126" t="str">
        <f>IF(XPlan_raw[[#This Row],[Eksaminator_samlet]]&lt;&gt;"",XPlan_raw[[#This Row],[Eksaminator_samlet]],"")</f>
        <v>Shouvik Chaudhuri</v>
      </c>
      <c r="J126" t="str">
        <f>IF(OR(XPlan_raw[[#This Row],[Censur]]="(tom)",XPlan_raw[[#This Row],[Censur]]=""),"",XPlan_raw[[#This Row],[Censur]])</f>
        <v>Second examiner: Internal</v>
      </c>
      <c r="K1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26" s="4" t="str">
        <f>IF(XPlan_raw[[#This Row],[Udbudstpe]]="3.prøveforsøg",XPlan_raw[[#This Row],[Udbudstpe]],"")</f>
        <v/>
      </c>
      <c r="M126" s="4" t="str">
        <f>IF(XPlan_raw[[#This Row],[Prøveform]]="Skriftlig prøve",XPlan_raw[[#This Row],[DATO: Start eksamen]]+21,"")</f>
        <v/>
      </c>
      <c r="N1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,,,,,,,,,,,,,,,,,,,,,,,,,,,,,,,,,,,,(tom),(tom),(tom),(tom),(tom),(tom),(tom),(tom),(tom),(tom),(tom),(tom),(tom),MSc in Mechatronic Engineering - Sdb.,(tom)</v>
      </c>
      <c r="Q126" s="28" t="s">
        <v>517</v>
      </c>
      <c r="R126" t="s">
        <v>244</v>
      </c>
      <c r="S126" s="28" t="s">
        <v>245</v>
      </c>
      <c r="T126" s="28" t="s">
        <v>246</v>
      </c>
      <c r="U126" s="28" t="s">
        <v>158</v>
      </c>
      <c r="V126" t="s">
        <v>159</v>
      </c>
      <c r="W126" s="42">
        <v>45824</v>
      </c>
      <c r="X126" s="42">
        <v>45825</v>
      </c>
      <c r="Y126" s="42" t="s">
        <v>636</v>
      </c>
      <c r="Z126" s="28" t="s">
        <v>247</v>
      </c>
      <c r="AA126" s="28" t="s">
        <v>188</v>
      </c>
      <c r="AB126" s="28" t="s">
        <v>162</v>
      </c>
      <c r="AC126" s="42">
        <v>45890</v>
      </c>
      <c r="AD126" s="42"/>
      <c r="AE126" s="28"/>
      <c r="AF126" t="s">
        <v>22</v>
      </c>
      <c r="AG126" s="48"/>
      <c r="AH126" s="28"/>
      <c r="AI126" s="48"/>
      <c r="AJ126" s="28"/>
      <c r="AK126" s="48"/>
      <c r="AL126" s="28"/>
      <c r="AM126" s="4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 t="s">
        <v>159</v>
      </c>
      <c r="BR126" s="28" t="s">
        <v>159</v>
      </c>
      <c r="BS126" s="28" t="s">
        <v>159</v>
      </c>
      <c r="BT126" s="28" t="s">
        <v>159</v>
      </c>
      <c r="BU126" s="28" t="s">
        <v>159</v>
      </c>
      <c r="BV126" s="28" t="s">
        <v>159</v>
      </c>
      <c r="BW126" s="28" t="s">
        <v>159</v>
      </c>
      <c r="BX126" s="28" t="s">
        <v>159</v>
      </c>
      <c r="BY126" s="28" t="s">
        <v>159</v>
      </c>
      <c r="BZ126" s="28" t="s">
        <v>159</v>
      </c>
      <c r="CA126" s="28" t="s">
        <v>159</v>
      </c>
      <c r="CB126" s="28" t="s">
        <v>159</v>
      </c>
      <c r="CC126" s="28" t="s">
        <v>159</v>
      </c>
      <c r="CD126" s="28" t="s">
        <v>35</v>
      </c>
      <c r="CE126" s="28" t="s">
        <v>159</v>
      </c>
      <c r="CH126" t="s">
        <v>449</v>
      </c>
      <c r="CI126" s="28" t="s">
        <v>450</v>
      </c>
      <c r="CJ126" s="28" t="s">
        <v>451</v>
      </c>
      <c r="CK126" s="28" t="s">
        <v>158</v>
      </c>
      <c r="CL126" s="28" t="s">
        <v>159</v>
      </c>
      <c r="CM126" s="42">
        <v>45824</v>
      </c>
      <c r="CN126" s="42"/>
      <c r="CO126" s="42" t="s">
        <v>633</v>
      </c>
      <c r="CP126" s="28" t="s">
        <v>452</v>
      </c>
      <c r="CQ126" s="28" t="s">
        <v>639</v>
      </c>
      <c r="CR126" s="28" t="s">
        <v>169</v>
      </c>
      <c r="CS126" s="42" t="s">
        <v>159</v>
      </c>
      <c r="CT126" s="42"/>
      <c r="CU126" s="28"/>
      <c r="CV126" t="s">
        <v>22</v>
      </c>
      <c r="CW126" s="31"/>
      <c r="CX126" s="33"/>
      <c r="CY126" s="31"/>
      <c r="CZ126" s="33"/>
      <c r="DA126" s="31"/>
      <c r="DB126" s="33"/>
      <c r="DC126" s="31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28" t="s">
        <v>159</v>
      </c>
      <c r="EH126" s="28" t="s">
        <v>159</v>
      </c>
      <c r="EI126" s="28" t="s">
        <v>159</v>
      </c>
      <c r="EJ126" s="28" t="s">
        <v>159</v>
      </c>
      <c r="EK126" s="28" t="s">
        <v>159</v>
      </c>
      <c r="EL126" s="28" t="s">
        <v>27</v>
      </c>
      <c r="EM126" s="28" t="s">
        <v>159</v>
      </c>
      <c r="EN126" s="28" t="s">
        <v>159</v>
      </c>
      <c r="EO126" s="28" t="s">
        <v>159</v>
      </c>
      <c r="EP126" s="28" t="s">
        <v>159</v>
      </c>
      <c r="EQ126" s="28" t="s">
        <v>159</v>
      </c>
      <c r="ER126" s="28" t="s">
        <v>159</v>
      </c>
      <c r="ES126" s="28" t="s">
        <v>159</v>
      </c>
      <c r="ET126" s="28" t="s">
        <v>159</v>
      </c>
      <c r="EU126" s="28" t="s">
        <v>159</v>
      </c>
    </row>
    <row r="127" spans="2:151" hidden="1" x14ac:dyDescent="0.25">
      <c r="B127" t="str">
        <f>IF(Q127="ja",XPlan_raw[[#This Row],[EKA_kode2]],"")</f>
        <v>T300030402</v>
      </c>
      <c r="C127" t="str">
        <f>XPlan_raw[[#This Row],[eka_langtnavn]]</f>
        <v>Innovation and Creativity</v>
      </c>
      <c r="D127" t="str">
        <f>IF(XPlan_raw[[#This Row],[Interne-kode]]&lt;&gt;"(tom)",XPlan_raw[[#This Row],[Interne-kode]],"")</f>
        <v>EIB-INC</v>
      </c>
      <c r="E1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127" t="str">
        <f>IF(XPlan_raw[[#This Row],[Campus]]&lt;&gt;"(tom)",XPlan_raw[[#This Row],[Campus]],"")</f>
        <v>Sønderborg</v>
      </c>
      <c r="H127" t="str">
        <f>IF(OR(XPlan_raw[[#This Row],[Prøveform]]="(tom)",XPlan_raw[[#This Row],[Prøveform]]=""),"",XPlan_raw[[#This Row],[Prøveform]])</f>
        <v>Oral examination</v>
      </c>
      <c r="I127" t="str">
        <f>IF(XPlan_raw[[#This Row],[Eksaminator_samlet]]&lt;&gt;"",XPlan_raw[[#This Row],[Eksaminator_samlet]],"")</f>
        <v>Su-Hyun Berg</v>
      </c>
      <c r="J127" t="str">
        <f>IF(OR(XPlan_raw[[#This Row],[Censur]]="(tom)",XPlan_raw[[#This Row],[Censur]]=""),"",XPlan_raw[[#This Row],[Censur]])</f>
        <v>Second examiner: Internal</v>
      </c>
      <c r="K1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7" s="4" t="str">
        <f>IF(XPlan_raw[[#This Row],[Udbudstpe]]="3.prøveforsøg",XPlan_raw[[#This Row],[Udbudstpe]],"")</f>
        <v/>
      </c>
      <c r="M127" s="4" t="str">
        <f>IF(XPlan_raw[[#This Row],[Prøveform]]="Skriftlig prøve",XPlan_raw[[#This Row],[DATO: Start eksamen]]+21,"")</f>
        <v/>
      </c>
      <c r="N1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27" s="28" t="s">
        <v>517</v>
      </c>
      <c r="R127" t="s">
        <v>453</v>
      </c>
      <c r="S127" s="28" t="s">
        <v>454</v>
      </c>
      <c r="T127" s="28" t="s">
        <v>455</v>
      </c>
      <c r="U127" s="28" t="s">
        <v>158</v>
      </c>
      <c r="V127" t="s">
        <v>159</v>
      </c>
      <c r="W127" s="42">
        <v>45824</v>
      </c>
      <c r="X127" s="42">
        <v>45826</v>
      </c>
      <c r="Y127" s="42" t="s">
        <v>633</v>
      </c>
      <c r="Z127" s="28" t="s">
        <v>456</v>
      </c>
      <c r="AA127" s="28" t="s">
        <v>188</v>
      </c>
      <c r="AB127" s="28" t="s">
        <v>162</v>
      </c>
      <c r="AC127" s="42">
        <v>45896</v>
      </c>
      <c r="AD127" s="42"/>
      <c r="AE127" s="28"/>
      <c r="AF127" t="s">
        <v>22</v>
      </c>
      <c r="AG127" s="48"/>
      <c r="AH127" s="28"/>
      <c r="AI127" s="48"/>
      <c r="AJ127" s="28"/>
      <c r="AK127" s="48"/>
      <c r="AL127" s="28"/>
      <c r="AM127" s="4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 t="s">
        <v>159</v>
      </c>
      <c r="BR127" s="28" t="s">
        <v>159</v>
      </c>
      <c r="BS127" s="28" t="s">
        <v>159</v>
      </c>
      <c r="BT127" s="28" t="s">
        <v>159</v>
      </c>
      <c r="BU127" s="28" t="s">
        <v>646</v>
      </c>
      <c r="BV127" s="28" t="s">
        <v>159</v>
      </c>
      <c r="BW127" s="28" t="s">
        <v>159</v>
      </c>
      <c r="BX127" s="28" t="s">
        <v>159</v>
      </c>
      <c r="BY127" s="28" t="s">
        <v>159</v>
      </c>
      <c r="BZ127" s="28" t="s">
        <v>159</v>
      </c>
      <c r="CA127" s="28" t="s">
        <v>159</v>
      </c>
      <c r="CB127" s="28" t="s">
        <v>159</v>
      </c>
      <c r="CC127" s="28" t="s">
        <v>159</v>
      </c>
      <c r="CD127" s="28" t="s">
        <v>159</v>
      </c>
      <c r="CE127" s="28" t="s">
        <v>159</v>
      </c>
      <c r="CH127" t="s">
        <v>439</v>
      </c>
      <c r="CI127" s="28" t="s">
        <v>440</v>
      </c>
      <c r="CJ127" s="28" t="s">
        <v>441</v>
      </c>
      <c r="CK127" s="28" t="s">
        <v>205</v>
      </c>
      <c r="CL127" s="28" t="s">
        <v>159</v>
      </c>
      <c r="CM127" s="42">
        <v>45824</v>
      </c>
      <c r="CN127" s="42"/>
      <c r="CO127" s="42" t="s">
        <v>633</v>
      </c>
      <c r="CP127" s="28" t="s">
        <v>442</v>
      </c>
      <c r="CQ127" s="28" t="s">
        <v>161</v>
      </c>
      <c r="CR127" s="28" t="s">
        <v>169</v>
      </c>
      <c r="CS127" s="42">
        <v>45896</v>
      </c>
      <c r="CT127" s="42"/>
      <c r="CU127" s="28"/>
      <c r="CV127" t="s">
        <v>22</v>
      </c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 t="s">
        <v>159</v>
      </c>
      <c r="EH127" s="28" t="s">
        <v>159</v>
      </c>
      <c r="EI127" s="28" t="s">
        <v>159</v>
      </c>
      <c r="EJ127" s="28" t="s">
        <v>159</v>
      </c>
      <c r="EK127" s="28" t="s">
        <v>159</v>
      </c>
      <c r="EL127" s="28" t="s">
        <v>27</v>
      </c>
      <c r="EM127" s="28" t="s">
        <v>159</v>
      </c>
      <c r="EN127" s="28" t="s">
        <v>159</v>
      </c>
      <c r="EO127" s="28" t="s">
        <v>159</v>
      </c>
      <c r="EP127" s="28" t="s">
        <v>159</v>
      </c>
      <c r="EQ127" s="28" t="s">
        <v>159</v>
      </c>
      <c r="ER127" s="28" t="s">
        <v>159</v>
      </c>
      <c r="ES127" s="28" t="s">
        <v>159</v>
      </c>
      <c r="ET127" s="28" t="s">
        <v>159</v>
      </c>
      <c r="EU127" s="28" t="s">
        <v>159</v>
      </c>
    </row>
    <row r="128" spans="2:151" hidden="1" x14ac:dyDescent="0.25">
      <c r="B128" t="str">
        <f>IF(Q128="ja",XPlan_raw[[#This Row],[EKA_kode2]],"")</f>
        <v>T340087402</v>
      </c>
      <c r="C128" t="str">
        <f>XPlan_raw[[#This Row],[eka_langtnavn]]</f>
        <v>Mechatronics Semester Project 4 C</v>
      </c>
      <c r="D128" t="str">
        <f>IF(XPlan_raw[[#This Row],[Interne-kode]]&lt;&gt;"(tom)",XPlan_raw[[#This Row],[Interne-kode]],"")</f>
        <v>MC-SPRO4C</v>
      </c>
      <c r="E1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128" t="str">
        <f>IF(XPlan_raw[[#This Row],[Campus]]&lt;&gt;"(tom)",XPlan_raw[[#This Row],[Campus]],"")</f>
        <v>Sønderborg</v>
      </c>
      <c r="H128" t="str">
        <f>IF(OR(XPlan_raw[[#This Row],[Prøveform]]="(tom)",XPlan_raw[[#This Row],[Prøveform]]=""),"",XPlan_raw[[#This Row],[Prøveform]])</f>
        <v>Oral examination</v>
      </c>
      <c r="I128" t="str">
        <f>IF(XPlan_raw[[#This Row],[Eksaminator_samlet]]&lt;&gt;"",XPlan_raw[[#This Row],[Eksaminator_samlet]],"")</f>
        <v>Lars Duggen, Davi Gonçalves Accioli</v>
      </c>
      <c r="J128" t="str">
        <f>IF(OR(XPlan_raw[[#This Row],[Censur]]="(tom)",XPlan_raw[[#This Row],[Censur]]=""),"",XPlan_raw[[#This Row],[Censur]])</f>
        <v>Second examiner: External</v>
      </c>
      <c r="K1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8" s="4" t="str">
        <f>IF(XPlan_raw[[#This Row],[Udbudstpe]]="3.prøveforsøg",XPlan_raw[[#This Row],[Udbudstpe]],"")</f>
        <v/>
      </c>
      <c r="M128" s="4" t="str">
        <f>IF(XPlan_raw[[#This Row],[Prøveform]]="Skriftlig prøve",XPlan_raw[[#This Row],[DATO: Start eksamen]]+21,"")</f>
        <v/>
      </c>
      <c r="N1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128" s="28" t="s">
        <v>517</v>
      </c>
      <c r="R128" t="s">
        <v>275</v>
      </c>
      <c r="S128" s="28" t="s">
        <v>276</v>
      </c>
      <c r="T128" s="28" t="s">
        <v>277</v>
      </c>
      <c r="U128" s="28" t="s">
        <v>205</v>
      </c>
      <c r="V128" t="s">
        <v>159</v>
      </c>
      <c r="W128" s="42">
        <v>45824</v>
      </c>
      <c r="X128" s="42">
        <v>45827</v>
      </c>
      <c r="Y128" s="42" t="s">
        <v>633</v>
      </c>
      <c r="Z128" s="28" t="s">
        <v>278</v>
      </c>
      <c r="AA128" s="28" t="s">
        <v>188</v>
      </c>
      <c r="AB128" s="28" t="s">
        <v>189</v>
      </c>
      <c r="AC128" s="42">
        <v>45896</v>
      </c>
      <c r="AD128" s="42"/>
      <c r="AE128" s="28" t="s">
        <v>163</v>
      </c>
      <c r="AF128" t="s">
        <v>22</v>
      </c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 t="s">
        <v>159</v>
      </c>
      <c r="BR128" s="28" t="s">
        <v>159</v>
      </c>
      <c r="BS128" s="28" t="s">
        <v>159</v>
      </c>
      <c r="BT128" s="28" t="s">
        <v>159</v>
      </c>
      <c r="BU128" s="28" t="s">
        <v>159</v>
      </c>
      <c r="BV128" s="28" t="s">
        <v>159</v>
      </c>
      <c r="BW128" s="28" t="s">
        <v>159</v>
      </c>
      <c r="BX128" s="28" t="s">
        <v>29</v>
      </c>
      <c r="BY128" s="28" t="s">
        <v>159</v>
      </c>
      <c r="BZ128" s="28" t="s">
        <v>159</v>
      </c>
      <c r="CA128" s="28" t="s">
        <v>159</v>
      </c>
      <c r="CB128" s="28" t="s">
        <v>159</v>
      </c>
      <c r="CC128" s="28" t="s">
        <v>159</v>
      </c>
      <c r="CD128" s="28" t="s">
        <v>159</v>
      </c>
      <c r="CE128" s="28" t="s">
        <v>159</v>
      </c>
      <c r="CH128" s="29" t="s">
        <v>427</v>
      </c>
      <c r="CI128" s="31" t="s">
        <v>428</v>
      </c>
      <c r="CJ128" s="33" t="s">
        <v>429</v>
      </c>
      <c r="CK128" s="31" t="s">
        <v>158</v>
      </c>
      <c r="CL128" s="33" t="s">
        <v>159</v>
      </c>
      <c r="CM128" s="34">
        <v>45824</v>
      </c>
      <c r="CN128" s="35"/>
      <c r="CO128" s="35" t="s">
        <v>633</v>
      </c>
      <c r="CP128" s="31" t="s">
        <v>430</v>
      </c>
      <c r="CQ128" s="33" t="s">
        <v>161</v>
      </c>
      <c r="CR128" s="31" t="s">
        <v>162</v>
      </c>
      <c r="CS128" s="35">
        <v>45890</v>
      </c>
      <c r="CT128" s="34"/>
      <c r="CU128" s="33"/>
      <c r="CV128" t="s">
        <v>22</v>
      </c>
      <c r="CW128" s="31"/>
      <c r="CX128" s="33"/>
      <c r="CY128" s="31"/>
      <c r="CZ128" s="33"/>
      <c r="DA128" s="31"/>
      <c r="DB128" s="33"/>
      <c r="DC128" s="31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 t="s">
        <v>159</v>
      </c>
      <c r="EH128" s="33" t="s">
        <v>159</v>
      </c>
      <c r="EI128" s="33" t="s">
        <v>159</v>
      </c>
      <c r="EJ128" s="33" t="s">
        <v>159</v>
      </c>
      <c r="EK128" s="33" t="s">
        <v>159</v>
      </c>
      <c r="EL128" s="33" t="s">
        <v>159</v>
      </c>
      <c r="EM128" s="33" t="s">
        <v>159</v>
      </c>
      <c r="EN128" s="33" t="s">
        <v>159</v>
      </c>
      <c r="EO128" s="33" t="s">
        <v>159</v>
      </c>
      <c r="EP128" s="33" t="s">
        <v>159</v>
      </c>
      <c r="EQ128" s="33" t="s">
        <v>32</v>
      </c>
      <c r="ER128" s="33" t="s">
        <v>159</v>
      </c>
      <c r="ES128" s="33" t="s">
        <v>159</v>
      </c>
      <c r="ET128" s="33" t="s">
        <v>159</v>
      </c>
      <c r="EU128" s="33" t="s">
        <v>159</v>
      </c>
    </row>
    <row r="129" spans="2:151" hidden="1" x14ac:dyDescent="0.25">
      <c r="B129" t="str">
        <f>IF(Q129="ja",XPlan_raw[[#This Row],[EKA_kode2]],"")</f>
        <v>T340086402</v>
      </c>
      <c r="C129" t="str">
        <f>XPlan_raw[[#This Row],[eka_langtnavn]]</f>
        <v>Mechatronics Semester Project 4 D</v>
      </c>
      <c r="D129" t="str">
        <f>IF(XPlan_raw[[#This Row],[Interne-kode]]&lt;&gt;"(tom)",XPlan_raw[[#This Row],[Interne-kode]],"")</f>
        <v>MC-SPRO4D</v>
      </c>
      <c r="E1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129" t="str">
        <f>IF(XPlan_raw[[#This Row],[Campus]]&lt;&gt;"(tom)",XPlan_raw[[#This Row],[Campus]],"")</f>
        <v>Sønderborg</v>
      </c>
      <c r="H129" t="str">
        <f>IF(OR(XPlan_raw[[#This Row],[Prøveform]]="(tom)",XPlan_raw[[#This Row],[Prøveform]]=""),"",XPlan_raw[[#This Row],[Prøveform]])</f>
        <v>Oral examination</v>
      </c>
      <c r="I129" t="str">
        <f>IF(XPlan_raw[[#This Row],[Eksaminator_samlet]]&lt;&gt;"",XPlan_raw[[#This Row],[Eksaminator_samlet]],"")</f>
        <v>Lars Duggen, Davi Gonçalves Accioli</v>
      </c>
      <c r="J129" t="str">
        <f>IF(OR(XPlan_raw[[#This Row],[Censur]]="(tom)",XPlan_raw[[#This Row],[Censur]]=""),"",XPlan_raw[[#This Row],[Censur]])</f>
        <v>Second examiner: External</v>
      </c>
      <c r="K1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9" s="4" t="str">
        <f>IF(XPlan_raw[[#This Row],[Udbudstpe]]="3.prøveforsøg",XPlan_raw[[#This Row],[Udbudstpe]],"")</f>
        <v/>
      </c>
      <c r="M129" s="4" t="str">
        <f>IF(XPlan_raw[[#This Row],[Prøveform]]="Skriftlig prøve",XPlan_raw[[#This Row],[DATO: Start eksamen]]+21,"")</f>
        <v/>
      </c>
      <c r="N1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129" s="28" t="s">
        <v>517</v>
      </c>
      <c r="R129" s="5" t="s">
        <v>300</v>
      </c>
      <c r="S129" s="48" t="s">
        <v>301</v>
      </c>
      <c r="T129" s="28" t="s">
        <v>302</v>
      </c>
      <c r="U129" s="48" t="s">
        <v>205</v>
      </c>
      <c r="V129" t="s">
        <v>159</v>
      </c>
      <c r="W129" s="49">
        <v>45824</v>
      </c>
      <c r="X129" s="42">
        <v>45827</v>
      </c>
      <c r="Y129" s="42" t="s">
        <v>633</v>
      </c>
      <c r="Z129" s="48" t="s">
        <v>278</v>
      </c>
      <c r="AA129" s="28" t="s">
        <v>188</v>
      </c>
      <c r="AB129" s="48" t="s">
        <v>189</v>
      </c>
      <c r="AC129" s="42">
        <v>45896</v>
      </c>
      <c r="AD129" s="49"/>
      <c r="AE129" s="28" t="s">
        <v>163</v>
      </c>
      <c r="AF129" t="s">
        <v>22</v>
      </c>
      <c r="AG129" s="48"/>
      <c r="AH129" s="28"/>
      <c r="AI129" s="48"/>
      <c r="AJ129" s="28"/>
      <c r="AK129" s="48"/>
      <c r="AL129" s="28"/>
      <c r="AM129" s="4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 t="s">
        <v>159</v>
      </c>
      <c r="BR129" s="28" t="s">
        <v>159</v>
      </c>
      <c r="BS129" s="28" t="s">
        <v>24</v>
      </c>
      <c r="BT129" s="28" t="s">
        <v>159</v>
      </c>
      <c r="BU129" s="28" t="s">
        <v>159</v>
      </c>
      <c r="BV129" s="28" t="s">
        <v>159</v>
      </c>
      <c r="BW129" s="28" t="s">
        <v>159</v>
      </c>
      <c r="BX129" s="28" t="s">
        <v>159</v>
      </c>
      <c r="BY129" s="28" t="s">
        <v>159</v>
      </c>
      <c r="BZ129" s="28" t="s">
        <v>159</v>
      </c>
      <c r="CA129" s="28" t="s">
        <v>159</v>
      </c>
      <c r="CB129" s="28" t="s">
        <v>159</v>
      </c>
      <c r="CC129" s="28" t="s">
        <v>159</v>
      </c>
      <c r="CD129" s="28" t="s">
        <v>159</v>
      </c>
      <c r="CE129" s="28" t="s">
        <v>159</v>
      </c>
      <c r="CH129" t="s">
        <v>461</v>
      </c>
      <c r="CI129" s="28" t="s">
        <v>462</v>
      </c>
      <c r="CJ129" s="28" t="s">
        <v>463</v>
      </c>
      <c r="CK129" s="28" t="s">
        <v>210</v>
      </c>
      <c r="CL129" s="28" t="s">
        <v>159</v>
      </c>
      <c r="CM129" s="42">
        <v>45825</v>
      </c>
      <c r="CN129" s="42">
        <v>45826</v>
      </c>
      <c r="CO129" s="42" t="s">
        <v>633</v>
      </c>
      <c r="CP129" s="28" t="s">
        <v>464</v>
      </c>
      <c r="CQ129" s="28" t="s">
        <v>188</v>
      </c>
      <c r="CR129" s="28" t="s">
        <v>162</v>
      </c>
      <c r="CS129" s="42">
        <v>45894</v>
      </c>
      <c r="CT129" s="42"/>
      <c r="CU129" s="28"/>
      <c r="CV129" t="s">
        <v>22</v>
      </c>
      <c r="CW129" s="31"/>
      <c r="CX129" s="33"/>
      <c r="CY129" s="31"/>
      <c r="CZ129" s="33"/>
      <c r="DA129" s="31"/>
      <c r="DB129" s="33"/>
      <c r="DC129" s="31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28" t="s">
        <v>159</v>
      </c>
      <c r="EH129" s="28" t="s">
        <v>23</v>
      </c>
      <c r="EI129" s="28" t="s">
        <v>159</v>
      </c>
      <c r="EJ129" s="28" t="s">
        <v>159</v>
      </c>
      <c r="EK129" s="28" t="s">
        <v>26</v>
      </c>
      <c r="EL129" s="28" t="s">
        <v>159</v>
      </c>
      <c r="EM129" s="28" t="s">
        <v>28</v>
      </c>
      <c r="EN129" s="28" t="s">
        <v>159</v>
      </c>
      <c r="EO129" s="28" t="s">
        <v>159</v>
      </c>
      <c r="EP129" s="28" t="s">
        <v>159</v>
      </c>
      <c r="EQ129" s="28" t="s">
        <v>159</v>
      </c>
      <c r="ER129" s="28" t="s">
        <v>159</v>
      </c>
      <c r="ES129" s="28" t="s">
        <v>159</v>
      </c>
      <c r="ET129" s="28" t="s">
        <v>159</v>
      </c>
      <c r="EU129" s="28" t="s">
        <v>82</v>
      </c>
    </row>
    <row r="130" spans="2:151" hidden="1" x14ac:dyDescent="0.25">
      <c r="B130" t="str">
        <f>IF(Q130="ja",XPlan_raw[[#This Row],[EKA_kode2]],"")</f>
        <v>T310018402</v>
      </c>
      <c r="C130" t="str">
        <f>XPlan_raw[[#This Row],[eka_langtnavn]]</f>
        <v>Persuasive Communication and Negotiation</v>
      </c>
      <c r="D130" t="str">
        <f>IF(XPlan_raw[[#This Row],[Interne-kode]]&lt;&gt;"(tom)",XPlan_raw[[#This Row],[Interne-kode]],"")</f>
        <v>EIBPCN</v>
      </c>
      <c r="E1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30" t="str">
        <f>IF(XPlan_raw[[#This Row],[Campus]]&lt;&gt;"(tom)",XPlan_raw[[#This Row],[Campus]],"")</f>
        <v>Sønderborg</v>
      </c>
      <c r="H130" t="str">
        <f>IF(OR(XPlan_raw[[#This Row],[Prøveform]]="(tom)",XPlan_raw[[#This Row],[Prøveform]]=""),"",XPlan_raw[[#This Row],[Prøveform]])</f>
        <v>Combined test</v>
      </c>
      <c r="I130" t="str">
        <f>IF(XPlan_raw[[#This Row],[Eksaminator_samlet]]&lt;&gt;"",XPlan_raw[[#This Row],[Eksaminator_samlet]],"")</f>
        <v>Oliver Niebuhr, Io Valls-Rates</v>
      </c>
      <c r="J130" t="str">
        <f>IF(OR(XPlan_raw[[#This Row],[Censur]]="(tom)",XPlan_raw[[#This Row],[Censur]]=""),"",XPlan_raw[[#This Row],[Censur]])</f>
        <v>Second examiner: Internal</v>
      </c>
      <c r="K1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30" s="4" t="str">
        <f>IF(XPlan_raw[[#This Row],[Udbudstpe]]="3.prøveforsøg",XPlan_raw[[#This Row],[Udbudstpe]],"")</f>
        <v/>
      </c>
      <c r="M130" s="4" t="str">
        <f>IF(XPlan_raw[[#This Row],[Prøveform]]="Skriftlig prøve",XPlan_raw[[#This Row],[DATO: Start eksamen]]+21,"")</f>
        <v/>
      </c>
      <c r="N1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Sdb.,(tom),(tom),(tom),(tom),(tom)</v>
      </c>
      <c r="Q130" s="28" t="s">
        <v>517</v>
      </c>
      <c r="R130" t="s">
        <v>444</v>
      </c>
      <c r="S130" s="28" t="s">
        <v>445</v>
      </c>
      <c r="T130" s="28" t="s">
        <v>446</v>
      </c>
      <c r="U130" s="28" t="s">
        <v>158</v>
      </c>
      <c r="V130" t="s">
        <v>159</v>
      </c>
      <c r="W130" s="42">
        <v>45824</v>
      </c>
      <c r="X130" s="42"/>
      <c r="Y130" s="42" t="s">
        <v>633</v>
      </c>
      <c r="Z130" s="28" t="s">
        <v>447</v>
      </c>
      <c r="AA130" s="28" t="s">
        <v>448</v>
      </c>
      <c r="AB130" s="28" t="s">
        <v>162</v>
      </c>
      <c r="AC130" s="42">
        <v>45890</v>
      </c>
      <c r="AD130" s="42"/>
      <c r="AE130" s="28"/>
      <c r="AF130" t="s">
        <v>22</v>
      </c>
      <c r="AG130" s="48"/>
      <c r="AH130" s="28"/>
      <c r="AI130" s="48"/>
      <c r="AJ130" s="28"/>
      <c r="AK130" s="48"/>
      <c r="AL130" s="28"/>
      <c r="AM130" s="4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 t="s">
        <v>159</v>
      </c>
      <c r="BR130" s="28" t="s">
        <v>159</v>
      </c>
      <c r="BS130" s="28" t="s">
        <v>159</v>
      </c>
      <c r="BT130" s="28" t="s">
        <v>159</v>
      </c>
      <c r="BU130" s="28" t="s">
        <v>159</v>
      </c>
      <c r="BV130" s="28" t="s">
        <v>159</v>
      </c>
      <c r="BW130" s="28" t="s">
        <v>159</v>
      </c>
      <c r="BX130" s="28" t="s">
        <v>159</v>
      </c>
      <c r="BY130" s="28" t="s">
        <v>159</v>
      </c>
      <c r="BZ130" s="28" t="s">
        <v>647</v>
      </c>
      <c r="CA130" s="28" t="s">
        <v>159</v>
      </c>
      <c r="CB130" s="28" t="s">
        <v>159</v>
      </c>
      <c r="CC130" s="28" t="s">
        <v>159</v>
      </c>
      <c r="CD130" s="28" t="s">
        <v>159</v>
      </c>
      <c r="CE130" s="28" t="s">
        <v>159</v>
      </c>
      <c r="CH130" t="s">
        <v>251</v>
      </c>
      <c r="CI130" s="28" t="s">
        <v>252</v>
      </c>
      <c r="CJ130" s="28" t="s">
        <v>253</v>
      </c>
      <c r="CK130" s="28" t="s">
        <v>158</v>
      </c>
      <c r="CL130" s="28" t="s">
        <v>159</v>
      </c>
      <c r="CM130" s="42">
        <v>45825</v>
      </c>
      <c r="CN130" s="42"/>
      <c r="CO130" s="42" t="s">
        <v>636</v>
      </c>
      <c r="CP130" s="28" t="s">
        <v>254</v>
      </c>
      <c r="CQ130" s="28" t="s">
        <v>443</v>
      </c>
      <c r="CR130" s="28" t="s">
        <v>189</v>
      </c>
      <c r="CS130" s="42">
        <v>45891</v>
      </c>
      <c r="CT130" s="42"/>
      <c r="CU130" s="28"/>
      <c r="CV130" t="s">
        <v>22</v>
      </c>
      <c r="CW130" s="31"/>
      <c r="CX130" s="33"/>
      <c r="CY130" s="31"/>
      <c r="CZ130" s="33"/>
      <c r="DA130" s="31"/>
      <c r="DB130" s="33"/>
      <c r="DC130" s="31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28" t="s">
        <v>159</v>
      </c>
      <c r="EH130" s="28" t="s">
        <v>159</v>
      </c>
      <c r="EI130" s="28" t="s">
        <v>159</v>
      </c>
      <c r="EJ130" s="28" t="s">
        <v>159</v>
      </c>
      <c r="EK130" s="28" t="s">
        <v>159</v>
      </c>
      <c r="EL130" s="28" t="s">
        <v>159</v>
      </c>
      <c r="EM130" s="28" t="s">
        <v>159</v>
      </c>
      <c r="EN130" s="28" t="s">
        <v>159</v>
      </c>
      <c r="EO130" s="28" t="s">
        <v>159</v>
      </c>
      <c r="EP130" s="28" t="s">
        <v>159</v>
      </c>
      <c r="EQ130" s="28" t="s">
        <v>159</v>
      </c>
      <c r="ER130" s="28" t="s">
        <v>159</v>
      </c>
      <c r="ES130" s="28" t="s">
        <v>34</v>
      </c>
      <c r="ET130" s="28" t="s">
        <v>159</v>
      </c>
      <c r="EU130" s="28" t="s">
        <v>159</v>
      </c>
    </row>
    <row r="131" spans="2:151" hidden="1" x14ac:dyDescent="0.25">
      <c r="B131" t="str">
        <f>IF(Q131="ja",XPlan_raw[[#This Row],[EKA_kode2]],"")</f>
        <v/>
      </c>
      <c r="C131" t="str">
        <f>XPlan_raw[[#This Row],[eka_langtnavn]]</f>
        <v xml:space="preserve">Software Engineering </v>
      </c>
      <c r="D131" t="str">
        <f>IF(XPlan_raw[[#This Row],[Interne-kode]]&lt;&gt;"(tom)",XPlan_raw[[#This Row],[Interne-kode]],"")</f>
        <v>SE2-SEO</v>
      </c>
      <c r="E1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31" t="str">
        <f>IF(XPlan_raw[[#This Row],[Campus]]&lt;&gt;"(tom)",XPlan_raw[[#This Row],[Campus]],"")</f>
        <v>Sønderborg</v>
      </c>
      <c r="H131" t="str">
        <f>IF(OR(XPlan_raw[[#This Row],[Prøveform]]="(tom)",XPlan_raw[[#This Row],[Prøveform]]=""),"",XPlan_raw[[#This Row],[Prøveform]])</f>
        <v>Hand-In</v>
      </c>
      <c r="I131" t="str">
        <f>IF(XPlan_raw[[#This Row],[Eksaminator_samlet]]&lt;&gt;"",XPlan_raw[[#This Row],[Eksaminator_samlet]],"")</f>
        <v>Adam Alami, Michael Kjærgaard Hansen</v>
      </c>
      <c r="J131" t="str">
        <f>IF(OR(XPlan_raw[[#This Row],[Censur]]="(tom)",XPlan_raw[[#This Row],[Censur]]=""),"",XPlan_raw[[#This Row],[Censur]])</f>
        <v>Second examiner: None</v>
      </c>
      <c r="K1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31" s="4" t="str">
        <f>IF(XPlan_raw[[#This Row],[Udbudstpe]]="3.prøveforsøg",XPlan_raw[[#This Row],[Udbudstpe]],"")</f>
        <v/>
      </c>
      <c r="M131" s="4" t="str">
        <f>IF(XPlan_raw[[#This Row],[Prøveform]]="Skriftlig prøve",XPlan_raw[[#This Row],[DATO: Start eksamen]]+21,"")</f>
        <v/>
      </c>
      <c r="N1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31" s="28" t="s">
        <v>641</v>
      </c>
      <c r="R131" t="s">
        <v>449</v>
      </c>
      <c r="S131" s="28" t="s">
        <v>450</v>
      </c>
      <c r="T131" s="28" t="s">
        <v>451</v>
      </c>
      <c r="U131" s="28" t="s">
        <v>158</v>
      </c>
      <c r="V131" t="s">
        <v>159</v>
      </c>
      <c r="W131" s="42">
        <v>45824</v>
      </c>
      <c r="X131" s="42"/>
      <c r="Y131" s="42" t="s">
        <v>633</v>
      </c>
      <c r="Z131" s="28" t="s">
        <v>452</v>
      </c>
      <c r="AA131" s="28" t="s">
        <v>639</v>
      </c>
      <c r="AB131" s="28" t="s">
        <v>169</v>
      </c>
      <c r="AC131" s="42" t="s">
        <v>159</v>
      </c>
      <c r="AD131" s="42"/>
      <c r="AE131" s="28"/>
      <c r="AF131" t="s">
        <v>22</v>
      </c>
      <c r="AG131" s="48"/>
      <c r="AH131" s="28"/>
      <c r="AI131" s="48"/>
      <c r="AJ131" s="28"/>
      <c r="AK131" s="48"/>
      <c r="AL131" s="28"/>
      <c r="AM131" s="4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 t="s">
        <v>159</v>
      </c>
      <c r="BR131" s="28" t="s">
        <v>159</v>
      </c>
      <c r="BS131" s="28" t="s">
        <v>159</v>
      </c>
      <c r="BT131" s="28" t="s">
        <v>159</v>
      </c>
      <c r="BU131" s="28" t="s">
        <v>159</v>
      </c>
      <c r="BV131" s="28" t="s">
        <v>27</v>
      </c>
      <c r="BW131" s="28" t="s">
        <v>159</v>
      </c>
      <c r="BX131" s="28" t="s">
        <v>159</v>
      </c>
      <c r="BY131" s="28" t="s">
        <v>159</v>
      </c>
      <c r="BZ131" s="28" t="s">
        <v>159</v>
      </c>
      <c r="CA131" s="28" t="s">
        <v>159</v>
      </c>
      <c r="CB131" s="28" t="s">
        <v>159</v>
      </c>
      <c r="CC131" s="28" t="s">
        <v>159</v>
      </c>
      <c r="CD131" s="28" t="s">
        <v>159</v>
      </c>
      <c r="CE131" s="28" t="s">
        <v>159</v>
      </c>
      <c r="CH131" t="s">
        <v>457</v>
      </c>
      <c r="CI131" s="28" t="s">
        <v>458</v>
      </c>
      <c r="CJ131" s="28" t="s">
        <v>459</v>
      </c>
      <c r="CK131" s="28" t="s">
        <v>158</v>
      </c>
      <c r="CL131" s="28" t="s">
        <v>159</v>
      </c>
      <c r="CM131" s="42">
        <v>45825</v>
      </c>
      <c r="CN131" s="42"/>
      <c r="CO131" s="42" t="s">
        <v>633</v>
      </c>
      <c r="CP131" s="28" t="s">
        <v>460</v>
      </c>
      <c r="CQ131" s="28" t="s">
        <v>188</v>
      </c>
      <c r="CR131" s="28" t="s">
        <v>162</v>
      </c>
      <c r="CS131" s="42">
        <v>45891</v>
      </c>
      <c r="CT131" s="42"/>
      <c r="CU131" s="28"/>
      <c r="CV131" t="s">
        <v>22</v>
      </c>
      <c r="CW131" s="31"/>
      <c r="CX131" s="33"/>
      <c r="CY131" s="31"/>
      <c r="CZ131" s="33"/>
      <c r="DA131" s="31"/>
      <c r="DB131" s="33"/>
      <c r="DC131" s="31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28" t="s">
        <v>159</v>
      </c>
      <c r="EH131" s="28" t="s">
        <v>159</v>
      </c>
      <c r="EI131" s="28" t="s">
        <v>159</v>
      </c>
      <c r="EJ131" s="28" t="s">
        <v>159</v>
      </c>
      <c r="EK131" s="28" t="s">
        <v>159</v>
      </c>
      <c r="EL131" s="28" t="s">
        <v>159</v>
      </c>
      <c r="EM131" s="28" t="s">
        <v>159</v>
      </c>
      <c r="EN131" s="28" t="s">
        <v>159</v>
      </c>
      <c r="EO131" s="28" t="s">
        <v>159</v>
      </c>
      <c r="EP131" s="28" t="s">
        <v>159</v>
      </c>
      <c r="EQ131" s="28" t="s">
        <v>159</v>
      </c>
      <c r="ER131" s="28" t="s">
        <v>33</v>
      </c>
      <c r="ES131" s="28" t="s">
        <v>159</v>
      </c>
      <c r="ET131" s="28" t="s">
        <v>159</v>
      </c>
      <c r="EU131" s="28" t="s">
        <v>82</v>
      </c>
    </row>
    <row r="132" spans="2:151" hidden="1" x14ac:dyDescent="0.25">
      <c r="B132" t="str">
        <f>IF(Q132="ja",XPlan_raw[[#This Row],[EKA_kode2]],"")</f>
        <v>T630006402</v>
      </c>
      <c r="C132" t="str">
        <f>XPlan_raw[[#This Row],[eka_langtnavn]]</f>
        <v xml:space="preserve">Software Engineering </v>
      </c>
      <c r="D132" t="str">
        <f>IF(XPlan_raw[[#This Row],[Interne-kode]]&lt;&gt;"(tom)",XPlan_raw[[#This Row],[Interne-kode]],"")</f>
        <v>SE2-SEO</v>
      </c>
      <c r="E1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132" t="str">
        <f>IF(XPlan_raw[[#This Row],[Campus]]&lt;&gt;"(tom)",XPlan_raw[[#This Row],[Campus]],"")</f>
        <v>Sønderborg</v>
      </c>
      <c r="H132" t="str">
        <f>IF(OR(XPlan_raw[[#This Row],[Prøveform]]="(tom)",XPlan_raw[[#This Row],[Prøveform]]=""),"",XPlan_raw[[#This Row],[Prøveform]])</f>
        <v>Hand-In</v>
      </c>
      <c r="I132" t="str">
        <f>IF(XPlan_raw[[#This Row],[Eksaminator_samlet]]&lt;&gt;"",XPlan_raw[[#This Row],[Eksaminator_samlet]],"")</f>
        <v>Adam Alami, Michael Kjærgaard Hansen</v>
      </c>
      <c r="J132" t="str">
        <f>IF(OR(XPlan_raw[[#This Row],[Censur]]="(tom)",XPlan_raw[[#This Row],[Censur]]=""),"",XPlan_raw[[#This Row],[Censur]])</f>
        <v>Second examiner: None</v>
      </c>
      <c r="K1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132" s="4" t="str">
        <f>IF(XPlan_raw[[#This Row],[Udbudstpe]]="3.prøveforsøg",XPlan_raw[[#This Row],[Udbudstpe]],"")</f>
        <v/>
      </c>
      <c r="M132" s="4" t="str">
        <f>IF(XPlan_raw[[#This Row],[Prøveform]]="Skriftlig prøve",XPlan_raw[[#This Row],[DATO: Start eksamen]]+21,"")</f>
        <v/>
      </c>
      <c r="N1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32" s="28" t="s">
        <v>517</v>
      </c>
      <c r="R132" s="27" t="s">
        <v>449</v>
      </c>
      <c r="S132" s="26" t="s">
        <v>450</v>
      </c>
      <c r="T132" s="26" t="s">
        <v>451</v>
      </c>
      <c r="U132" s="26" t="s">
        <v>158</v>
      </c>
      <c r="V132" t="s">
        <v>159</v>
      </c>
      <c r="W132" s="43">
        <v>45824</v>
      </c>
      <c r="X132" s="43"/>
      <c r="Y132" s="43" t="s">
        <v>633</v>
      </c>
      <c r="Z132" s="26" t="s">
        <v>452</v>
      </c>
      <c r="AA132" s="26" t="s">
        <v>639</v>
      </c>
      <c r="AB132" s="26" t="s">
        <v>169</v>
      </c>
      <c r="AC132" s="43">
        <v>45877</v>
      </c>
      <c r="AD132" s="43"/>
      <c r="AE132" s="26"/>
      <c r="AF132" t="s">
        <v>22</v>
      </c>
      <c r="AG132" s="47"/>
      <c r="AH132" s="26"/>
      <c r="AI132" s="47"/>
      <c r="AJ132" s="26"/>
      <c r="AK132" s="47"/>
      <c r="AL132" s="26"/>
      <c r="AM132" s="47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 t="s">
        <v>159</v>
      </c>
      <c r="BR132" s="26" t="s">
        <v>159</v>
      </c>
      <c r="BS132" s="26" t="s">
        <v>159</v>
      </c>
      <c r="BT132" s="26" t="s">
        <v>159</v>
      </c>
      <c r="BU132" s="26" t="s">
        <v>159</v>
      </c>
      <c r="BV132" s="26" t="s">
        <v>27</v>
      </c>
      <c r="BW132" s="26" t="s">
        <v>159</v>
      </c>
      <c r="BX132" s="26" t="s">
        <v>159</v>
      </c>
      <c r="BY132" s="26" t="s">
        <v>159</v>
      </c>
      <c r="BZ132" s="26" t="s">
        <v>159</v>
      </c>
      <c r="CA132" s="26" t="s">
        <v>159</v>
      </c>
      <c r="CB132" s="26" t="s">
        <v>159</v>
      </c>
      <c r="CC132" s="26" t="s">
        <v>159</v>
      </c>
      <c r="CD132" s="26" t="s">
        <v>159</v>
      </c>
      <c r="CE132" s="26" t="s">
        <v>159</v>
      </c>
      <c r="CH132" s="27" t="s">
        <v>269</v>
      </c>
      <c r="CI132" s="26" t="s">
        <v>270</v>
      </c>
      <c r="CJ132" s="26" t="s">
        <v>271</v>
      </c>
      <c r="CK132" s="26" t="s">
        <v>158</v>
      </c>
      <c r="CL132" s="26" t="s">
        <v>159</v>
      </c>
      <c r="CM132" s="43">
        <v>45826</v>
      </c>
      <c r="CN132" s="43"/>
      <c r="CO132" s="43" t="s">
        <v>633</v>
      </c>
      <c r="CP132" s="26" t="s">
        <v>272</v>
      </c>
      <c r="CQ132" s="26" t="s">
        <v>188</v>
      </c>
      <c r="CR132" s="26" t="s">
        <v>162</v>
      </c>
      <c r="CS132" s="43">
        <v>45897</v>
      </c>
      <c r="CT132" s="43"/>
      <c r="CU132" s="26"/>
      <c r="CV132" t="s">
        <v>22</v>
      </c>
      <c r="CW132" s="30"/>
      <c r="CX132" s="32"/>
      <c r="CY132" s="30"/>
      <c r="CZ132" s="32"/>
      <c r="DA132" s="30"/>
      <c r="DB132" s="32"/>
      <c r="DC132" s="30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26" t="s">
        <v>159</v>
      </c>
      <c r="EH132" s="26" t="s">
        <v>159</v>
      </c>
      <c r="EI132" s="26" t="s">
        <v>159</v>
      </c>
      <c r="EJ132" s="26" t="s">
        <v>159</v>
      </c>
      <c r="EK132" s="26" t="s">
        <v>159</v>
      </c>
      <c r="EL132" s="26" t="s">
        <v>159</v>
      </c>
      <c r="EM132" s="26" t="s">
        <v>159</v>
      </c>
      <c r="EN132" s="26" t="s">
        <v>159</v>
      </c>
      <c r="EO132" s="26" t="s">
        <v>159</v>
      </c>
      <c r="EP132" s="26" t="s">
        <v>31</v>
      </c>
      <c r="EQ132" s="26" t="s">
        <v>159</v>
      </c>
      <c r="ER132" s="26" t="s">
        <v>159</v>
      </c>
      <c r="ES132" s="26" t="s">
        <v>159</v>
      </c>
      <c r="ET132" s="26" t="s">
        <v>159</v>
      </c>
      <c r="EU132" s="26" t="s">
        <v>159</v>
      </c>
    </row>
    <row r="133" spans="2:151" hidden="1" x14ac:dyDescent="0.25">
      <c r="B133" t="str">
        <f>IF(Q133="ja",XPlan_raw[[#This Row],[EKA_kode2]],"")</f>
        <v>T470030X02</v>
      </c>
      <c r="C133" t="str">
        <f>XPlan_raw[[#This Row],[eka_langtnavn]]</f>
        <v>Microtechnology and Device Fabrication</v>
      </c>
      <c r="D133" t="str">
        <f>IF(XPlan_raw[[#This Row],[Interne-kode]]&lt;&gt;"(tom)",XPlan_raw[[#This Row],[Interne-kode]],"")</f>
        <v>TK-MDFAB</v>
      </c>
      <c r="E1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133" t="str">
        <f>IF(XPlan_raw[[#This Row],[Campus]]&lt;&gt;"(tom)",XPlan_raw[[#This Row],[Campus]],"")</f>
        <v>Sønderborg</v>
      </c>
      <c r="H133" t="str">
        <f>IF(OR(XPlan_raw[[#This Row],[Prøveform]]="(tom)",XPlan_raw[[#This Row],[Prøveform]]=""),"",XPlan_raw[[#This Row],[Prøveform]])</f>
        <v>Oral examination</v>
      </c>
      <c r="I133" t="str">
        <f>IF(XPlan_raw[[#This Row],[Eksaminator_samlet]]&lt;&gt;"",XPlan_raw[[#This Row],[Eksaminator_samlet]],"")</f>
        <v>Jakob Kjelstrup-Hansen</v>
      </c>
      <c r="J133" t="str">
        <f>IF(OR(XPlan_raw[[#This Row],[Censur]]="(tom)",XPlan_raw[[#This Row],[Censur]]=""),"",XPlan_raw[[#This Row],[Censur]])</f>
        <v>Second examiner: Internal</v>
      </c>
      <c r="K1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33" s="4" t="str">
        <f>IF(XPlan_raw[[#This Row],[Udbudstpe]]="3.prøveforsøg",XPlan_raw[[#This Row],[Udbudstpe]],"")</f>
        <v/>
      </c>
      <c r="M133" s="4" t="str">
        <f>IF(XPlan_raw[[#This Row],[Prøveform]]="Skriftlig prøve",XPlan_raw[[#This Row],[DATO: Start eksamen]]+21,"")</f>
        <v/>
      </c>
      <c r="N1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Sdb.,(tom),(tom),Exchange students - Sønderborg</v>
      </c>
      <c r="Q133" s="28" t="s">
        <v>517</v>
      </c>
      <c r="R133" s="5" t="s">
        <v>457</v>
      </c>
      <c r="S133" s="48" t="s">
        <v>458</v>
      </c>
      <c r="T133" s="28" t="s">
        <v>459</v>
      </c>
      <c r="U133" s="48" t="s">
        <v>158</v>
      </c>
      <c r="V133" t="s">
        <v>159</v>
      </c>
      <c r="W133" s="42">
        <v>45825</v>
      </c>
      <c r="X133" s="42"/>
      <c r="Y133" s="42" t="s">
        <v>633</v>
      </c>
      <c r="Z133" s="48" t="s">
        <v>460</v>
      </c>
      <c r="AA133" s="28" t="s">
        <v>188</v>
      </c>
      <c r="AB133" s="48" t="s">
        <v>162</v>
      </c>
      <c r="AC133" s="42">
        <v>45891</v>
      </c>
      <c r="AD133" s="49"/>
      <c r="AE133" s="28"/>
      <c r="AF133" t="s">
        <v>22</v>
      </c>
      <c r="AG133" s="48"/>
      <c r="AH133" s="28"/>
      <c r="AI133" s="48"/>
      <c r="AJ133" s="28"/>
      <c r="AK133" s="48"/>
      <c r="AL133" s="28"/>
      <c r="AM133" s="4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 t="s">
        <v>159</v>
      </c>
      <c r="BR133" s="28" t="s">
        <v>159</v>
      </c>
      <c r="BS133" s="28" t="s">
        <v>159</v>
      </c>
      <c r="BT133" s="28" t="s">
        <v>159</v>
      </c>
      <c r="BU133" s="28" t="s">
        <v>159</v>
      </c>
      <c r="BV133" s="28" t="s">
        <v>159</v>
      </c>
      <c r="BW133" s="28" t="s">
        <v>159</v>
      </c>
      <c r="BX133" s="28" t="s">
        <v>159</v>
      </c>
      <c r="BY133" s="28" t="s">
        <v>159</v>
      </c>
      <c r="BZ133" s="28" t="s">
        <v>159</v>
      </c>
      <c r="CA133" s="28" t="s">
        <v>159</v>
      </c>
      <c r="CB133" s="28" t="s">
        <v>33</v>
      </c>
      <c r="CC133" s="28" t="s">
        <v>159</v>
      </c>
      <c r="CD133" s="28" t="s">
        <v>159</v>
      </c>
      <c r="CE133" s="28" t="s">
        <v>82</v>
      </c>
      <c r="CH133" t="s">
        <v>479</v>
      </c>
      <c r="CI133" s="28" t="s">
        <v>480</v>
      </c>
      <c r="CJ133" s="28" t="s">
        <v>481</v>
      </c>
      <c r="CK133" s="28" t="s">
        <v>205</v>
      </c>
      <c r="CL133" s="28" t="s">
        <v>159</v>
      </c>
      <c r="CM133" s="42">
        <v>45827</v>
      </c>
      <c r="CN133" s="42">
        <v>45828</v>
      </c>
      <c r="CO133" s="42" t="s">
        <v>633</v>
      </c>
      <c r="CP133" s="28" t="s">
        <v>482</v>
      </c>
      <c r="CQ133" s="28" t="s">
        <v>188</v>
      </c>
      <c r="CR133" s="28" t="s">
        <v>162</v>
      </c>
      <c r="CS133" s="42">
        <v>45894</v>
      </c>
      <c r="CT133" s="42"/>
      <c r="CU133" s="28"/>
      <c r="CV133" t="s">
        <v>22</v>
      </c>
      <c r="CW133" s="31"/>
      <c r="CX133" s="33"/>
      <c r="CY133" s="31"/>
      <c r="CZ133" s="33"/>
      <c r="DA133" s="31"/>
      <c r="DB133" s="33"/>
      <c r="DC133" s="31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28" t="s">
        <v>159</v>
      </c>
      <c r="EH133" s="28" t="s">
        <v>23</v>
      </c>
      <c r="EI133" s="28" t="s">
        <v>159</v>
      </c>
      <c r="EJ133" s="28" t="s">
        <v>159</v>
      </c>
      <c r="EK133" s="28" t="s">
        <v>26</v>
      </c>
      <c r="EL133" s="28" t="s">
        <v>159</v>
      </c>
      <c r="EM133" s="28" t="s">
        <v>28</v>
      </c>
      <c r="EN133" s="28" t="s">
        <v>29</v>
      </c>
      <c r="EO133" s="28" t="s">
        <v>159</v>
      </c>
      <c r="EP133" s="28" t="s">
        <v>159</v>
      </c>
      <c r="EQ133" s="28" t="s">
        <v>159</v>
      </c>
      <c r="ER133" s="28" t="s">
        <v>159</v>
      </c>
      <c r="ES133" s="28" t="s">
        <v>159</v>
      </c>
      <c r="ET133" s="28" t="s">
        <v>159</v>
      </c>
      <c r="EU133" s="28" t="s">
        <v>82</v>
      </c>
    </row>
    <row r="134" spans="2:151" hidden="1" x14ac:dyDescent="0.25">
      <c r="B134" t="str">
        <f>IF(Q134="ja",XPlan_raw[[#This Row],[EKA_kode2]],"")</f>
        <v>T300014402</v>
      </c>
      <c r="C134" t="str">
        <f>XPlan_raw[[#This Row],[eka_langtnavn]]</f>
        <v>Research Methods in Engineering</v>
      </c>
      <c r="D134" t="str">
        <f>IF(XPlan_raw[[#This Row],[Interne-kode]]&lt;&gt;"(tom)",XPlan_raw[[#This Row],[Interne-kode]],"")</f>
        <v>EIB-RME</v>
      </c>
      <c r="E1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134" t="str">
        <f>IF(XPlan_raw[[#This Row],[Campus]]&lt;&gt;"(tom)",XPlan_raw[[#This Row],[Campus]],"")</f>
        <v>Sønderborg</v>
      </c>
      <c r="H134" t="str">
        <f>IF(OR(XPlan_raw[[#This Row],[Prøveform]]="(tom)",XPlan_raw[[#This Row],[Prøveform]]=""),"",XPlan_raw[[#This Row],[Prøveform]])</f>
        <v>Oral examination</v>
      </c>
      <c r="I134" t="str">
        <f>IF(XPlan_raw[[#This Row],[Eksaminator_samlet]]&lt;&gt;"",XPlan_raw[[#This Row],[Eksaminator_samlet]],"")</f>
        <v>Oliver Niebuhr</v>
      </c>
      <c r="J134" t="str">
        <f>IF(OR(XPlan_raw[[#This Row],[Censur]]="(tom)",XPlan_raw[[#This Row],[Censur]]=""),"",XPlan_raw[[#This Row],[Censur]])</f>
        <v>Second examiner: Internal</v>
      </c>
      <c r="K1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4" s="4" t="str">
        <f>IF(XPlan_raw[[#This Row],[Udbudstpe]]="3.prøveforsøg",XPlan_raw[[#This Row],[Udbudstpe]],"")</f>
        <v/>
      </c>
      <c r="M134" s="4" t="str">
        <f>IF(XPlan_raw[[#This Row],[Prøveform]]="Skriftlig prøve",XPlan_raw[[#This Row],[DATO: Start eksamen]]+21,"")</f>
        <v/>
      </c>
      <c r="N1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Sdb.,(tom),(tom),BSc in Engineering, Innovation and Business - Sdb.,(tom),BSc in Mechanical Engineering - Sdb.,(tom),(tom),(tom),(tom),(tom),(tom),(tom),Exchange students - Sønderborg</v>
      </c>
      <c r="Q134" s="28" t="s">
        <v>517</v>
      </c>
      <c r="R134" t="s">
        <v>461</v>
      </c>
      <c r="S134" s="28" t="s">
        <v>462</v>
      </c>
      <c r="T134" s="28" t="s">
        <v>463</v>
      </c>
      <c r="U134" s="28" t="s">
        <v>210</v>
      </c>
      <c r="V134" t="s">
        <v>159</v>
      </c>
      <c r="W134" s="42">
        <v>45825</v>
      </c>
      <c r="X134" s="42">
        <v>45826</v>
      </c>
      <c r="Y134" s="42" t="s">
        <v>633</v>
      </c>
      <c r="Z134" s="28" t="s">
        <v>464</v>
      </c>
      <c r="AA134" s="28" t="s">
        <v>188</v>
      </c>
      <c r="AB134" s="28" t="s">
        <v>162</v>
      </c>
      <c r="AC134" s="42">
        <v>45894</v>
      </c>
      <c r="AD134" s="42"/>
      <c r="AE134" s="28"/>
      <c r="AF134" t="s">
        <v>22</v>
      </c>
      <c r="AG134" s="48"/>
      <c r="AH134" s="28"/>
      <c r="AI134" s="48"/>
      <c r="AJ134" s="28"/>
      <c r="AK134" s="48"/>
      <c r="AL134" s="28"/>
      <c r="AM134" s="4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 t="s">
        <v>159</v>
      </c>
      <c r="BR134" s="28" t="s">
        <v>23</v>
      </c>
      <c r="BS134" s="28" t="s">
        <v>159</v>
      </c>
      <c r="BT134" s="28" t="s">
        <v>159</v>
      </c>
      <c r="BU134" s="28" t="s">
        <v>646</v>
      </c>
      <c r="BV134" s="28" t="s">
        <v>159</v>
      </c>
      <c r="BW134" s="28" t="s">
        <v>28</v>
      </c>
      <c r="BX134" s="28" t="s">
        <v>159</v>
      </c>
      <c r="BY134" s="28" t="s">
        <v>159</v>
      </c>
      <c r="BZ134" s="28" t="s">
        <v>159</v>
      </c>
      <c r="CA134" s="28" t="s">
        <v>159</v>
      </c>
      <c r="CB134" s="28" t="s">
        <v>159</v>
      </c>
      <c r="CC134" s="28" t="s">
        <v>159</v>
      </c>
      <c r="CD134" s="28" t="s">
        <v>159</v>
      </c>
      <c r="CE134" s="28" t="s">
        <v>82</v>
      </c>
      <c r="CH134" t="s">
        <v>471</v>
      </c>
      <c r="CI134" s="28" t="s">
        <v>472</v>
      </c>
      <c r="CJ134" s="28" t="s">
        <v>473</v>
      </c>
      <c r="CK134" s="28" t="s">
        <v>205</v>
      </c>
      <c r="CL134" s="28" t="s">
        <v>210</v>
      </c>
      <c r="CM134" s="42">
        <v>45827</v>
      </c>
      <c r="CN134" s="42"/>
      <c r="CO134" s="42" t="s">
        <v>634</v>
      </c>
      <c r="CP134" s="28" t="s">
        <v>474</v>
      </c>
      <c r="CQ134" s="28" t="s">
        <v>188</v>
      </c>
      <c r="CR134" s="28" t="s">
        <v>162</v>
      </c>
      <c r="CS134" s="42">
        <v>45891</v>
      </c>
      <c r="CT134" s="42"/>
      <c r="CU134" s="28"/>
      <c r="CV134" t="s">
        <v>22</v>
      </c>
      <c r="CW134" s="31"/>
      <c r="CX134" s="33"/>
      <c r="CY134" s="31"/>
      <c r="CZ134" s="33"/>
      <c r="DA134" s="31"/>
      <c r="DB134" s="33"/>
      <c r="DC134" s="31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28" t="s">
        <v>159</v>
      </c>
      <c r="EH134" s="28" t="s">
        <v>159</v>
      </c>
      <c r="EI134" s="28" t="s">
        <v>159</v>
      </c>
      <c r="EJ134" s="28" t="s">
        <v>25</v>
      </c>
      <c r="EK134" s="28" t="s">
        <v>26</v>
      </c>
      <c r="EL134" s="28" t="s">
        <v>159</v>
      </c>
      <c r="EM134" s="28" t="s">
        <v>159</v>
      </c>
      <c r="EN134" s="28" t="s">
        <v>29</v>
      </c>
      <c r="EO134" s="28" t="s">
        <v>159</v>
      </c>
      <c r="EP134" s="28" t="s">
        <v>159</v>
      </c>
      <c r="EQ134" s="28" t="s">
        <v>159</v>
      </c>
      <c r="ER134" s="28" t="s">
        <v>159</v>
      </c>
      <c r="ES134" s="28" t="s">
        <v>159</v>
      </c>
      <c r="ET134" s="28" t="s">
        <v>159</v>
      </c>
      <c r="EU134" s="28" t="s">
        <v>82</v>
      </c>
    </row>
    <row r="135" spans="2:151" hidden="1" x14ac:dyDescent="0.25">
      <c r="B135" t="str">
        <f>IF(Q135="ja",XPlan_raw[[#This Row],[EKA_kode2]],"")</f>
        <v>T330008402</v>
      </c>
      <c r="C135" t="str">
        <f>XPlan_raw[[#This Row],[eka_langtnavn]]</f>
        <v>Wind Turbine Technology</v>
      </c>
      <c r="D135" t="str">
        <f>IF(XPlan_raw[[#This Row],[Interne-kode]]&lt;&gt;"(tom)",XPlan_raw[[#This Row],[Interne-kode]],"")</f>
        <v>ME-WTT</v>
      </c>
      <c r="E1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135" t="str">
        <f>IF(XPlan_raw[[#This Row],[Campus]]&lt;&gt;"(tom)",XPlan_raw[[#This Row],[Campus]],"")</f>
        <v>Sønderborg</v>
      </c>
      <c r="H135" t="str">
        <f>IF(OR(XPlan_raw[[#This Row],[Prøveform]]="(tom)",XPlan_raw[[#This Row],[Prøveform]]=""),"",XPlan_raw[[#This Row],[Prøveform]])</f>
        <v>Project report with oral defence</v>
      </c>
      <c r="I135" t="str">
        <f>IF(XPlan_raw[[#This Row],[Eksaminator_samlet]]&lt;&gt;"",XPlan_raw[[#This Row],[Eksaminator_samlet]],"")</f>
        <v>Morten Hartvig Hansen</v>
      </c>
      <c r="J135" t="str">
        <f>IF(OR(XPlan_raw[[#This Row],[Censur]]="(tom)",XPlan_raw[[#This Row],[Censur]]=""),"",XPlan_raw[[#This Row],[Censur]])</f>
        <v>Second examiner: External</v>
      </c>
      <c r="K1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35" s="4" t="str">
        <f>IF(XPlan_raw[[#This Row],[Udbudstpe]]="3.prøveforsøg",XPlan_raw[[#This Row],[Udbudstpe]],"")</f>
        <v/>
      </c>
      <c r="M135" s="4" t="str">
        <f>IF(XPlan_raw[[#This Row],[Prøveform]]="Skriftlig prøve",XPlan_raw[[#This Row],[DATO: Start eksamen]]+21,"")</f>
        <v/>
      </c>
      <c r="N1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,,,,,,,,,,,,,,,,,,,,,,,,,,,,,,,,,,,,(tom),(tom),(tom),(tom),(tom),(tom),(tom),(tom),(tom),(tom),(tom),(tom),MSc in Mechanical Engineering - Sdb.,(tom),(tom)</v>
      </c>
      <c r="Q135" s="28" t="s">
        <v>517</v>
      </c>
      <c r="R135" s="5" t="s">
        <v>251</v>
      </c>
      <c r="S135" s="48" t="s">
        <v>252</v>
      </c>
      <c r="T135" s="28" t="s">
        <v>253</v>
      </c>
      <c r="U135" s="48" t="s">
        <v>158</v>
      </c>
      <c r="V135" t="s">
        <v>159</v>
      </c>
      <c r="W135" s="42">
        <v>45825</v>
      </c>
      <c r="X135" s="42"/>
      <c r="Y135" s="42" t="s">
        <v>636</v>
      </c>
      <c r="Z135" s="48" t="s">
        <v>254</v>
      </c>
      <c r="AA135" s="28" t="s">
        <v>443</v>
      </c>
      <c r="AB135" s="48" t="s">
        <v>189</v>
      </c>
      <c r="AC135" s="42">
        <v>45891</v>
      </c>
      <c r="AD135" s="49"/>
      <c r="AE135" s="28"/>
      <c r="AF135" t="s">
        <v>22</v>
      </c>
      <c r="AG135" s="48"/>
      <c r="AH135" s="28"/>
      <c r="AI135" s="48"/>
      <c r="AJ135" s="28"/>
      <c r="AK135" s="48"/>
      <c r="AL135" s="28"/>
      <c r="AM135" s="4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 t="s">
        <v>159</v>
      </c>
      <c r="BR135" s="28" t="s">
        <v>159</v>
      </c>
      <c r="BS135" s="28" t="s">
        <v>159</v>
      </c>
      <c r="BT135" s="28" t="s">
        <v>159</v>
      </c>
      <c r="BU135" s="28" t="s">
        <v>159</v>
      </c>
      <c r="BV135" s="28" t="s">
        <v>159</v>
      </c>
      <c r="BW135" s="28" t="s">
        <v>159</v>
      </c>
      <c r="BX135" s="28" t="s">
        <v>159</v>
      </c>
      <c r="BY135" s="28" t="s">
        <v>159</v>
      </c>
      <c r="BZ135" s="28" t="s">
        <v>159</v>
      </c>
      <c r="CA135" s="28" t="s">
        <v>159</v>
      </c>
      <c r="CB135" s="28" t="s">
        <v>159</v>
      </c>
      <c r="CC135" s="28" t="s">
        <v>34</v>
      </c>
      <c r="CD135" s="28" t="s">
        <v>159</v>
      </c>
      <c r="CE135" s="28" t="s">
        <v>159</v>
      </c>
      <c r="CH135" t="s">
        <v>475</v>
      </c>
      <c r="CI135" s="28" t="s">
        <v>476</v>
      </c>
      <c r="CJ135" s="28" t="s">
        <v>477</v>
      </c>
      <c r="CK135" s="28" t="s">
        <v>158</v>
      </c>
      <c r="CL135" s="28" t="s">
        <v>159</v>
      </c>
      <c r="CM135" s="42">
        <v>45827</v>
      </c>
      <c r="CN135" s="42">
        <v>45828</v>
      </c>
      <c r="CO135" s="42" t="s">
        <v>636</v>
      </c>
      <c r="CP135" s="28" t="s">
        <v>478</v>
      </c>
      <c r="CQ135" s="28" t="s">
        <v>188</v>
      </c>
      <c r="CR135" s="28" t="s">
        <v>162</v>
      </c>
      <c r="CS135" s="42">
        <v>45894</v>
      </c>
      <c r="CT135" s="42"/>
      <c r="CU135" s="28"/>
      <c r="CV135" t="s">
        <v>22</v>
      </c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 t="s">
        <v>159</v>
      </c>
      <c r="EH135" s="28" t="s">
        <v>159</v>
      </c>
      <c r="EI135" s="28" t="s">
        <v>159</v>
      </c>
      <c r="EJ135" s="28" t="s">
        <v>159</v>
      </c>
      <c r="EK135" s="28" t="s">
        <v>159</v>
      </c>
      <c r="EL135" s="28" t="s">
        <v>159</v>
      </c>
      <c r="EM135" s="28" t="s">
        <v>159</v>
      </c>
      <c r="EN135" s="28" t="s">
        <v>159</v>
      </c>
      <c r="EO135" s="28" t="s">
        <v>159</v>
      </c>
      <c r="EP135" s="28" t="s">
        <v>159</v>
      </c>
      <c r="EQ135" s="28" t="s">
        <v>159</v>
      </c>
      <c r="ER135" s="28" t="s">
        <v>159</v>
      </c>
      <c r="ES135" s="28" t="s">
        <v>159</v>
      </c>
      <c r="ET135" s="28" t="s">
        <v>35</v>
      </c>
      <c r="EU135" s="28" t="s">
        <v>159</v>
      </c>
    </row>
    <row r="136" spans="2:151" hidden="1" x14ac:dyDescent="0.25">
      <c r="B136" t="str">
        <f>IF(Q136="ja",XPlan_raw[[#This Row],[EKA_kode2]],"")</f>
        <v>T310005402</v>
      </c>
      <c r="C136" t="str">
        <f>XPlan_raw[[#This Row],[eka_langtnavn]]</f>
        <v>High-Tech Business Venturing</v>
      </c>
      <c r="D136" t="str">
        <f>IF(XPlan_raw[[#This Row],[Interne-kode]]&lt;&gt;"(tom)",XPlan_raw[[#This Row],[Interne-kode]],"")</f>
        <v>EIBHTBV</v>
      </c>
      <c r="E1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136" t="str">
        <f>IF(XPlan_raw[[#This Row],[Campus]]&lt;&gt;"(tom)",XPlan_raw[[#This Row],[Campus]],"")</f>
        <v>Sønderborg</v>
      </c>
      <c r="H136" t="str">
        <f>IF(OR(XPlan_raw[[#This Row],[Prøveform]]="(tom)",XPlan_raw[[#This Row],[Prøveform]]=""),"",XPlan_raw[[#This Row],[Prøveform]])</f>
        <v>Oral examination</v>
      </c>
      <c r="I136" t="str">
        <f>IF(XPlan_raw[[#This Row],[Eksaminator_samlet]]&lt;&gt;"",XPlan_raw[[#This Row],[Eksaminator_samlet]],"")</f>
        <v>Silke Tegtmeier, Ken Holm Thomsen</v>
      </c>
      <c r="J136" t="str">
        <f>IF(OR(XPlan_raw[[#This Row],[Censur]]="(tom)",XPlan_raw[[#This Row],[Censur]]=""),"",XPlan_raw[[#This Row],[Censur]])</f>
        <v>Second examiner: Internal</v>
      </c>
      <c r="K1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36" s="4" t="str">
        <f>IF(XPlan_raw[[#This Row],[Udbudstpe]]="3.prøveforsøg",XPlan_raw[[#This Row],[Udbudstpe]],"")</f>
        <v/>
      </c>
      <c r="M136" s="4" t="str">
        <f>IF(XPlan_raw[[#This Row],[Prøveform]]="Skriftlig prøve",XPlan_raw[[#This Row],[DATO: Start eksamen]]+21,"")</f>
        <v/>
      </c>
      <c r="N1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Sdb.,(tom),(tom),(tom),(tom),(tom)</v>
      </c>
      <c r="Q136" s="28" t="s">
        <v>517</v>
      </c>
      <c r="R136" t="s">
        <v>269</v>
      </c>
      <c r="S136" s="28" t="s">
        <v>270</v>
      </c>
      <c r="T136" s="28" t="s">
        <v>271</v>
      </c>
      <c r="U136" s="28" t="s">
        <v>158</v>
      </c>
      <c r="V136" t="s">
        <v>159</v>
      </c>
      <c r="W136" s="42">
        <v>45826</v>
      </c>
      <c r="X136" s="42"/>
      <c r="Y136" s="42" t="s">
        <v>633</v>
      </c>
      <c r="Z136" s="28" t="s">
        <v>272</v>
      </c>
      <c r="AA136" s="28" t="s">
        <v>188</v>
      </c>
      <c r="AB136" s="28" t="s">
        <v>162</v>
      </c>
      <c r="AC136" s="42">
        <v>45897</v>
      </c>
      <c r="AD136" s="42"/>
      <c r="AE136" s="28"/>
      <c r="AF136" t="s">
        <v>22</v>
      </c>
      <c r="AG136" s="48"/>
      <c r="AH136" s="28"/>
      <c r="AI136" s="48"/>
      <c r="AJ136" s="28"/>
      <c r="AK136" s="48"/>
      <c r="AL136" s="28"/>
      <c r="AM136" s="4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 t="s">
        <v>159</v>
      </c>
      <c r="BR136" s="28" t="s">
        <v>159</v>
      </c>
      <c r="BS136" s="28" t="s">
        <v>159</v>
      </c>
      <c r="BT136" s="28" t="s">
        <v>159</v>
      </c>
      <c r="BU136" s="28" t="s">
        <v>159</v>
      </c>
      <c r="BV136" s="28" t="s">
        <v>159</v>
      </c>
      <c r="BW136" s="28" t="s">
        <v>159</v>
      </c>
      <c r="BX136" s="28" t="s">
        <v>159</v>
      </c>
      <c r="BY136" s="28" t="s">
        <v>159</v>
      </c>
      <c r="BZ136" s="28" t="s">
        <v>647</v>
      </c>
      <c r="CA136" s="28" t="s">
        <v>159</v>
      </c>
      <c r="CB136" s="28" t="s">
        <v>159</v>
      </c>
      <c r="CC136" s="28" t="s">
        <v>159</v>
      </c>
      <c r="CD136" s="28" t="s">
        <v>159</v>
      </c>
      <c r="CE136" s="28" t="s">
        <v>159</v>
      </c>
      <c r="CH136" t="s">
        <v>468</v>
      </c>
      <c r="CI136" s="28" t="s">
        <v>469</v>
      </c>
      <c r="CJ136" s="28" t="s">
        <v>470</v>
      </c>
      <c r="CK136" s="28" t="s">
        <v>205</v>
      </c>
      <c r="CL136" s="28" t="s">
        <v>159</v>
      </c>
      <c r="CM136" s="42">
        <v>45827</v>
      </c>
      <c r="CN136" s="42">
        <v>45828</v>
      </c>
      <c r="CO136" s="42" t="s">
        <v>634</v>
      </c>
      <c r="CP136" s="28" t="s">
        <v>396</v>
      </c>
      <c r="CQ136" s="28" t="s">
        <v>188</v>
      </c>
      <c r="CR136" s="28" t="s">
        <v>189</v>
      </c>
      <c r="CS136" s="42">
        <v>45881</v>
      </c>
      <c r="CT136" s="42"/>
      <c r="CU136" s="28"/>
      <c r="CV136" t="s">
        <v>22</v>
      </c>
      <c r="CW136" s="31"/>
      <c r="CX136" s="33"/>
      <c r="CY136" s="31"/>
      <c r="CZ136" s="33"/>
      <c r="DA136" s="31"/>
      <c r="DB136" s="33"/>
      <c r="DC136" s="31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28" t="s">
        <v>21</v>
      </c>
      <c r="EH136" s="28" t="s">
        <v>159</v>
      </c>
      <c r="EI136" s="28" t="s">
        <v>24</v>
      </c>
      <c r="EJ136" s="28" t="s">
        <v>25</v>
      </c>
      <c r="EK136" s="28" t="s">
        <v>159</v>
      </c>
      <c r="EL136" s="28" t="s">
        <v>159</v>
      </c>
      <c r="EM136" s="28" t="s">
        <v>159</v>
      </c>
      <c r="EN136" s="28" t="s">
        <v>29</v>
      </c>
      <c r="EO136" s="28" t="s">
        <v>159</v>
      </c>
      <c r="EP136" s="28" t="s">
        <v>159</v>
      </c>
      <c r="EQ136" s="28" t="s">
        <v>159</v>
      </c>
      <c r="ER136" s="28" t="s">
        <v>159</v>
      </c>
      <c r="ES136" s="28" t="s">
        <v>159</v>
      </c>
      <c r="ET136" s="28" t="s">
        <v>159</v>
      </c>
      <c r="EU136" s="28" t="s">
        <v>82</v>
      </c>
    </row>
    <row r="137" spans="2:151" hidden="1" x14ac:dyDescent="0.25">
      <c r="B137" t="str">
        <f>IF(Q137="ja",XPlan_raw[[#This Row],[EKA_kode2]],"")</f>
        <v>T630007402</v>
      </c>
      <c r="C137" t="str">
        <f>XPlan_raw[[#This Row],[eka_langtnavn]]</f>
        <v>Designing Software Systems with Embedded Elements</v>
      </c>
      <c r="D137" t="str">
        <f>IF(XPlan_raw[[#This Row],[Interne-kode]]&lt;&gt;"(tom)",XPlan_raw[[#This Row],[Interne-kode]],"")</f>
        <v>SES-DSE</v>
      </c>
      <c r="E1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</v>
      </c>
      <c r="G137" t="str">
        <f>IF(XPlan_raw[[#This Row],[Campus]]&lt;&gt;"(tom)",XPlan_raw[[#This Row],[Campus]],"")</f>
        <v>Sønderborg</v>
      </c>
      <c r="H137" t="str">
        <f>IF(OR(XPlan_raw[[#This Row],[Prøveform]]="(tom)",XPlan_raw[[#This Row],[Prøveform]]=""),"",XPlan_raw[[#This Row],[Prøveform]])</f>
        <v>Written examination</v>
      </c>
      <c r="I137" t="str">
        <f>IF(XPlan_raw[[#This Row],[Eksaminator_samlet]]&lt;&gt;"",XPlan_raw[[#This Row],[Eksaminator_samlet]],"")</f>
        <v>Krzysztof Sierszecki</v>
      </c>
      <c r="J137" t="str">
        <f>IF(OR(XPlan_raw[[#This Row],[Censur]]="(tom)",XPlan_raw[[#This Row],[Censur]]=""),"",XPlan_raw[[#This Row],[Censur]])</f>
        <v>Second examiner: None</v>
      </c>
      <c r="K1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37" s="4" t="str">
        <f>IF(XPlan_raw[[#This Row],[Udbudstpe]]="3.prøveforsøg",XPlan_raw[[#This Row],[Udbudstpe]],"")</f>
        <v/>
      </c>
      <c r="M137" s="4" t="str">
        <f>IF(XPlan_raw[[#This Row],[Prøveform]]="Skriftlig prøve",XPlan_raw[[#This Row],[DATO: Start eksamen]]+21,"")</f>
        <v/>
      </c>
      <c r="N1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37" s="28" t="s">
        <v>517</v>
      </c>
      <c r="R137" t="s">
        <v>465</v>
      </c>
      <c r="S137" s="28" t="s">
        <v>466</v>
      </c>
      <c r="T137" s="28" t="s">
        <v>467</v>
      </c>
      <c r="U137" s="28" t="s">
        <v>205</v>
      </c>
      <c r="V137" t="s">
        <v>159</v>
      </c>
      <c r="W137" s="42">
        <v>45827</v>
      </c>
      <c r="X137" s="42"/>
      <c r="Y137" s="42" t="s">
        <v>633</v>
      </c>
      <c r="Z137" s="28" t="s">
        <v>168</v>
      </c>
      <c r="AA137" s="28" t="s">
        <v>161</v>
      </c>
      <c r="AB137" s="28" t="s">
        <v>169</v>
      </c>
      <c r="AC137" s="42">
        <v>45887</v>
      </c>
      <c r="AD137" s="42"/>
      <c r="AE137" s="28"/>
      <c r="AF137" t="s">
        <v>22</v>
      </c>
      <c r="AG137" s="48"/>
      <c r="AH137" s="28"/>
      <c r="AI137" s="48"/>
      <c r="AJ137" s="28"/>
      <c r="AK137" s="48"/>
      <c r="AL137" s="28"/>
      <c r="AM137" s="4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 t="s">
        <v>159</v>
      </c>
      <c r="BR137" s="28" t="s">
        <v>159</v>
      </c>
      <c r="BS137" s="28" t="s">
        <v>159</v>
      </c>
      <c r="BT137" s="28" t="s">
        <v>159</v>
      </c>
      <c r="BU137" s="28" t="s">
        <v>159</v>
      </c>
      <c r="BV137" s="28" t="s">
        <v>27</v>
      </c>
      <c r="BW137" s="28" t="s">
        <v>159</v>
      </c>
      <c r="BX137" s="28" t="s">
        <v>159</v>
      </c>
      <c r="BY137" s="28" t="s">
        <v>159</v>
      </c>
      <c r="BZ137" s="28" t="s">
        <v>159</v>
      </c>
      <c r="CA137" s="28" t="s">
        <v>159</v>
      </c>
      <c r="CB137" s="28" t="s">
        <v>159</v>
      </c>
      <c r="CC137" s="28" t="s">
        <v>159</v>
      </c>
      <c r="CD137" s="28" t="s">
        <v>159</v>
      </c>
      <c r="CE137" s="28" t="s">
        <v>159</v>
      </c>
      <c r="CH137" t="s">
        <v>233</v>
      </c>
      <c r="CI137" s="28" t="s">
        <v>234</v>
      </c>
      <c r="CJ137" s="28" t="s">
        <v>235</v>
      </c>
      <c r="CK137" s="28" t="s">
        <v>158</v>
      </c>
      <c r="CL137" s="28" t="s">
        <v>159</v>
      </c>
      <c r="CM137" s="42">
        <v>45827</v>
      </c>
      <c r="CN137" s="42">
        <v>45828</v>
      </c>
      <c r="CO137" s="42" t="s">
        <v>636</v>
      </c>
      <c r="CP137" s="28" t="s">
        <v>236</v>
      </c>
      <c r="CQ137" s="28" t="s">
        <v>188</v>
      </c>
      <c r="CR137" s="28" t="s">
        <v>189</v>
      </c>
      <c r="CS137" s="42">
        <v>45894</v>
      </c>
      <c r="CT137" s="42"/>
      <c r="CU137" s="28"/>
      <c r="CV137" t="s">
        <v>22</v>
      </c>
      <c r="CW137" s="31"/>
      <c r="CX137" s="33"/>
      <c r="CY137" s="31"/>
      <c r="CZ137" s="33"/>
      <c r="DA137" s="31"/>
      <c r="DB137" s="33"/>
      <c r="DC137" s="31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28" t="s">
        <v>159</v>
      </c>
      <c r="EH137" s="28" t="s">
        <v>159</v>
      </c>
      <c r="EI137" s="28" t="s">
        <v>159</v>
      </c>
      <c r="EJ137" s="28" t="s">
        <v>159</v>
      </c>
      <c r="EK137" s="28" t="s">
        <v>159</v>
      </c>
      <c r="EL137" s="28" t="s">
        <v>159</v>
      </c>
      <c r="EM137" s="28" t="s">
        <v>159</v>
      </c>
      <c r="EN137" s="28" t="s">
        <v>159</v>
      </c>
      <c r="EO137" s="28" t="s">
        <v>30</v>
      </c>
      <c r="EP137" s="28" t="s">
        <v>159</v>
      </c>
      <c r="EQ137" s="28" t="s">
        <v>159</v>
      </c>
      <c r="ER137" s="28" t="s">
        <v>159</v>
      </c>
      <c r="ES137" s="28" t="s">
        <v>159</v>
      </c>
      <c r="ET137" s="28" t="s">
        <v>159</v>
      </c>
      <c r="EU137" s="28" t="s">
        <v>159</v>
      </c>
    </row>
    <row r="138" spans="2:151" hidden="1" x14ac:dyDescent="0.25">
      <c r="B138" t="str">
        <f>IF(Q138="ja",XPlan_raw[[#This Row],[EKA_kode2]],"")</f>
        <v>T380020402</v>
      </c>
      <c r="C138" t="str">
        <f>XPlan_raw[[#This Row],[eka_langtnavn]]</f>
        <v>Electronics Design and Build 2</v>
      </c>
      <c r="D138" t="str">
        <f>IF(XPlan_raw[[#This Row],[Interne-kode]]&lt;&gt;"(tom)",XPlan_raw[[#This Row],[Interne-kode]],"")</f>
        <v>EE-EDB2</v>
      </c>
      <c r="E1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138" t="str">
        <f>IF(XPlan_raw[[#This Row],[Campus]]&lt;&gt;"(tom)",XPlan_raw[[#This Row],[Campus]],"")</f>
        <v>Sønderborg</v>
      </c>
      <c r="H138" t="str">
        <f>IF(OR(XPlan_raw[[#This Row],[Prøveform]]="(tom)",XPlan_raw[[#This Row],[Prøveform]]=""),"",XPlan_raw[[#This Row],[Prøveform]])</f>
        <v>Oral examination</v>
      </c>
      <c r="I138" t="str">
        <f>IF(XPlan_raw[[#This Row],[Eksaminator_samlet]]&lt;&gt;"",XPlan_raw[[#This Row],[Eksaminator_samlet]],"")</f>
        <v>Wai Keung Mo</v>
      </c>
      <c r="J138" t="str">
        <f>IF(OR(XPlan_raw[[#This Row],[Censur]]="(tom)",XPlan_raw[[#This Row],[Censur]]=""),"",XPlan_raw[[#This Row],[Censur]])</f>
        <v>Second examiner: External</v>
      </c>
      <c r="K1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8" s="4" t="str">
        <f>IF(XPlan_raw[[#This Row],[Udbudstpe]]="3.prøveforsøg",XPlan_raw[[#This Row],[Udbudstpe]],"")</f>
        <v/>
      </c>
      <c r="M138" s="4" t="str">
        <f>IF(XPlan_raw[[#This Row],[Prøveform]]="Skriftlig prøve",XPlan_raw[[#This Row],[DATO: Start eksamen]]+21,"")</f>
        <v/>
      </c>
      <c r="N1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Sdb.,(tom),(tom),(tom),(tom),(tom),(tom)</v>
      </c>
      <c r="Q138" s="28" t="s">
        <v>517</v>
      </c>
      <c r="R138" t="s">
        <v>233</v>
      </c>
      <c r="S138" s="28" t="s">
        <v>234</v>
      </c>
      <c r="T138" s="28" t="s">
        <v>235</v>
      </c>
      <c r="U138" s="28" t="s">
        <v>158</v>
      </c>
      <c r="V138" t="s">
        <v>159</v>
      </c>
      <c r="W138" s="42">
        <v>45827</v>
      </c>
      <c r="X138" s="42">
        <v>45828</v>
      </c>
      <c r="Y138" s="42" t="s">
        <v>636</v>
      </c>
      <c r="Z138" s="28" t="s">
        <v>236</v>
      </c>
      <c r="AA138" s="28" t="s">
        <v>188</v>
      </c>
      <c r="AB138" s="28" t="s">
        <v>189</v>
      </c>
      <c r="AC138" s="42">
        <v>45894</v>
      </c>
      <c r="AD138" s="42"/>
      <c r="AE138" s="28"/>
      <c r="AF138" t="s">
        <v>22</v>
      </c>
      <c r="AG138" s="48"/>
      <c r="AH138" s="28"/>
      <c r="AI138" s="48"/>
      <c r="AJ138" s="28"/>
      <c r="AK138" s="48"/>
      <c r="AL138" s="28"/>
      <c r="AM138" s="4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 t="s">
        <v>159</v>
      </c>
      <c r="BR138" s="28" t="s">
        <v>159</v>
      </c>
      <c r="BS138" s="28" t="s">
        <v>159</v>
      </c>
      <c r="BT138" s="28" t="s">
        <v>159</v>
      </c>
      <c r="BU138" s="28" t="s">
        <v>159</v>
      </c>
      <c r="BV138" s="28" t="s">
        <v>159</v>
      </c>
      <c r="BW138" s="28" t="s">
        <v>159</v>
      </c>
      <c r="BX138" s="28" t="s">
        <v>159</v>
      </c>
      <c r="BY138" s="28" t="s">
        <v>30</v>
      </c>
      <c r="BZ138" s="28" t="s">
        <v>159</v>
      </c>
      <c r="CA138" s="28" t="s">
        <v>159</v>
      </c>
      <c r="CB138" s="28" t="s">
        <v>159</v>
      </c>
      <c r="CC138" s="28" t="s">
        <v>159</v>
      </c>
      <c r="CD138" s="28" t="s">
        <v>159</v>
      </c>
      <c r="CE138" s="28" t="s">
        <v>159</v>
      </c>
      <c r="CH138" t="s">
        <v>465</v>
      </c>
      <c r="CI138" s="28" t="s">
        <v>466</v>
      </c>
      <c r="CJ138" s="28" t="s">
        <v>467</v>
      </c>
      <c r="CK138" s="28" t="s">
        <v>205</v>
      </c>
      <c r="CL138" s="28" t="s">
        <v>159</v>
      </c>
      <c r="CM138" s="42">
        <v>45827</v>
      </c>
      <c r="CN138" s="42"/>
      <c r="CO138" s="42" t="s">
        <v>633</v>
      </c>
      <c r="CP138" s="28" t="s">
        <v>168</v>
      </c>
      <c r="CQ138" s="28" t="s">
        <v>161</v>
      </c>
      <c r="CR138" s="28" t="s">
        <v>169</v>
      </c>
      <c r="CS138" s="42">
        <v>45887</v>
      </c>
      <c r="CT138" s="42"/>
      <c r="CU138" s="28"/>
      <c r="CV138" t="s">
        <v>22</v>
      </c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 t="s">
        <v>159</v>
      </c>
      <c r="EH138" s="28" t="s">
        <v>159</v>
      </c>
      <c r="EI138" s="28" t="s">
        <v>159</v>
      </c>
      <c r="EJ138" s="28" t="s">
        <v>159</v>
      </c>
      <c r="EK138" s="28" t="s">
        <v>159</v>
      </c>
      <c r="EL138" s="28" t="s">
        <v>27</v>
      </c>
      <c r="EM138" s="28" t="s">
        <v>159</v>
      </c>
      <c r="EN138" s="28" t="s">
        <v>159</v>
      </c>
      <c r="EO138" s="28" t="s">
        <v>159</v>
      </c>
      <c r="EP138" s="28" t="s">
        <v>159</v>
      </c>
      <c r="EQ138" s="28" t="s">
        <v>159</v>
      </c>
      <c r="ER138" s="28" t="s">
        <v>159</v>
      </c>
      <c r="ES138" s="28" t="s">
        <v>159</v>
      </c>
      <c r="ET138" s="28" t="s">
        <v>159</v>
      </c>
      <c r="EU138" s="28" t="s">
        <v>159</v>
      </c>
    </row>
    <row r="139" spans="2:151" hidden="1" x14ac:dyDescent="0.25">
      <c r="B139" t="str">
        <f>IF(Q139="ja",XPlan_raw[[#This Row],[EKA_kode2]],"")</f>
        <v>T350046402</v>
      </c>
      <c r="C139" t="str">
        <f>XPlan_raw[[#This Row],[eka_langtnavn]]</f>
        <v xml:space="preserve">Fault Tolerant Control </v>
      </c>
      <c r="D139" t="str">
        <f>IF(XPlan_raw[[#This Row],[Interne-kode]]&lt;&gt;"(tom)",XPlan_raw[[#This Row],[Interne-kode]],"")</f>
        <v>MC-FTC</v>
      </c>
      <c r="E1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139" t="str">
        <f>IF(XPlan_raw[[#This Row],[Campus]]&lt;&gt;"(tom)",XPlan_raw[[#This Row],[Campus]],"")</f>
        <v>Sønderborg</v>
      </c>
      <c r="H139" t="str">
        <f>IF(OR(XPlan_raw[[#This Row],[Prøveform]]="(tom)",XPlan_raw[[#This Row],[Prøveform]]=""),"",XPlan_raw[[#This Row],[Prøveform]])</f>
        <v>Oral examination</v>
      </c>
      <c r="I139" t="str">
        <f>IF(XPlan_raw[[#This Row],[Eksaminator_samlet]]&lt;&gt;"",XPlan_raw[[#This Row],[Eksaminator_samlet]],"")</f>
        <v>Hossein Ramezani, Mahmood Mazare</v>
      </c>
      <c r="J139" t="str">
        <f>IF(OR(XPlan_raw[[#This Row],[Censur]]="(tom)",XPlan_raw[[#This Row],[Censur]]=""),"",XPlan_raw[[#This Row],[Censur]])</f>
        <v>Second examiner: Internal</v>
      </c>
      <c r="K1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9" s="4" t="str">
        <f>IF(XPlan_raw[[#This Row],[Udbudstpe]]="3.prøveforsøg",XPlan_raw[[#This Row],[Udbudstpe]],"")</f>
        <v/>
      </c>
      <c r="M139" s="4" t="str">
        <f>IF(XPlan_raw[[#This Row],[Prøveform]]="Skriftlig prøve",XPlan_raw[[#This Row],[DATO: Start eksamen]]+21,"")</f>
        <v/>
      </c>
      <c r="N1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,,,,,,,,,,,,,,,,,,,,,,,,,,,,,,,,,,,,(tom),(tom),(tom),(tom),(tom),(tom),(tom),(tom),(tom),(tom),(tom),(tom),(tom),MSc in Mechatronic Engineering - Sdb.,(tom)</v>
      </c>
      <c r="Q139" s="28" t="s">
        <v>517</v>
      </c>
      <c r="R139" t="s">
        <v>475</v>
      </c>
      <c r="S139" s="28" t="s">
        <v>476</v>
      </c>
      <c r="T139" s="28" t="s">
        <v>477</v>
      </c>
      <c r="U139" s="28" t="s">
        <v>158</v>
      </c>
      <c r="V139" t="s">
        <v>159</v>
      </c>
      <c r="W139" s="42">
        <v>45827</v>
      </c>
      <c r="X139" s="42">
        <v>45828</v>
      </c>
      <c r="Y139" s="42" t="s">
        <v>636</v>
      </c>
      <c r="Z139" s="28" t="s">
        <v>478</v>
      </c>
      <c r="AA139" s="28" t="s">
        <v>188</v>
      </c>
      <c r="AB139" s="28" t="s">
        <v>162</v>
      </c>
      <c r="AC139" s="42">
        <v>45894</v>
      </c>
      <c r="AD139" s="42"/>
      <c r="AE139" s="28"/>
      <c r="AF139" t="s">
        <v>22</v>
      </c>
      <c r="AG139" s="48"/>
      <c r="AH139" s="28"/>
      <c r="AI139" s="48"/>
      <c r="AJ139" s="28"/>
      <c r="AK139" s="48"/>
      <c r="AL139" s="28"/>
      <c r="AM139" s="4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 t="s">
        <v>159</v>
      </c>
      <c r="BR139" s="28" t="s">
        <v>159</v>
      </c>
      <c r="BS139" s="28" t="s">
        <v>159</v>
      </c>
      <c r="BT139" s="28" t="s">
        <v>159</v>
      </c>
      <c r="BU139" s="28" t="s">
        <v>159</v>
      </c>
      <c r="BV139" s="28" t="s">
        <v>159</v>
      </c>
      <c r="BW139" s="28" t="s">
        <v>159</v>
      </c>
      <c r="BX139" s="28" t="s">
        <v>159</v>
      </c>
      <c r="BY139" s="28" t="s">
        <v>159</v>
      </c>
      <c r="BZ139" s="28" t="s">
        <v>159</v>
      </c>
      <c r="CA139" s="28" t="s">
        <v>159</v>
      </c>
      <c r="CB139" s="28" t="s">
        <v>159</v>
      </c>
      <c r="CC139" s="28" t="s">
        <v>159</v>
      </c>
      <c r="CD139" s="28" t="s">
        <v>35</v>
      </c>
      <c r="CE139" s="28" t="s">
        <v>159</v>
      </c>
      <c r="CH139" t="s">
        <v>489</v>
      </c>
      <c r="CI139" s="28" t="s">
        <v>490</v>
      </c>
      <c r="CJ139" s="28" t="s">
        <v>491</v>
      </c>
      <c r="CK139" s="28" t="s">
        <v>205</v>
      </c>
      <c r="CL139" s="28" t="s">
        <v>159</v>
      </c>
      <c r="CM139" s="42">
        <v>45828</v>
      </c>
      <c r="CN139" s="42"/>
      <c r="CO139" s="42" t="s">
        <v>633</v>
      </c>
      <c r="CP139" s="28" t="s">
        <v>492</v>
      </c>
      <c r="CQ139" s="28" t="s">
        <v>161</v>
      </c>
      <c r="CR139" s="28" t="s">
        <v>189</v>
      </c>
      <c r="CS139" s="42">
        <v>45894</v>
      </c>
      <c r="CT139" s="42"/>
      <c r="CU139" s="28"/>
      <c r="CV139" t="s">
        <v>22</v>
      </c>
      <c r="CW139" s="31"/>
      <c r="CX139" s="33"/>
      <c r="CY139" s="31"/>
      <c r="CZ139" s="33"/>
      <c r="DA139" s="31"/>
      <c r="DB139" s="33"/>
      <c r="DC139" s="31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28" t="s">
        <v>159</v>
      </c>
      <c r="EH139" s="28" t="s">
        <v>159</v>
      </c>
      <c r="EI139" s="28" t="s">
        <v>159</v>
      </c>
      <c r="EJ139" s="28" t="s">
        <v>159</v>
      </c>
      <c r="EK139" s="28" t="s">
        <v>159</v>
      </c>
      <c r="EL139" s="28" t="s">
        <v>159</v>
      </c>
      <c r="EM139" s="28" t="s">
        <v>28</v>
      </c>
      <c r="EN139" s="28" t="s">
        <v>159</v>
      </c>
      <c r="EO139" s="28" t="s">
        <v>159</v>
      </c>
      <c r="EP139" s="28" t="s">
        <v>159</v>
      </c>
      <c r="EQ139" s="28" t="s">
        <v>159</v>
      </c>
      <c r="ER139" s="28" t="s">
        <v>159</v>
      </c>
      <c r="ES139" s="28" t="s">
        <v>159</v>
      </c>
      <c r="ET139" s="28" t="s">
        <v>159</v>
      </c>
      <c r="EU139" s="28" t="s">
        <v>159</v>
      </c>
    </row>
    <row r="140" spans="2:151" hidden="1" x14ac:dyDescent="0.25">
      <c r="B140" t="str">
        <f>IF(Q140="ja",XPlan_raw[[#This Row],[EKA_kode2]],"")</f>
        <v>T340057402</v>
      </c>
      <c r="C140" t="str">
        <f>XPlan_raw[[#This Row],[eka_langtnavn]]</f>
        <v>Optics for Engineers</v>
      </c>
      <c r="D140" t="str">
        <f>IF(XPlan_raw[[#This Row],[Interne-kode]]&lt;&gt;"(tom)",XPlan_raw[[#This Row],[Interne-kode]],"")</f>
        <v>MC-OPE</v>
      </c>
      <c r="E1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</v>
      </c>
      <c r="G140" t="str">
        <f>IF(XPlan_raw[[#This Row],[Campus]]&lt;&gt;"(tom)",XPlan_raw[[#This Row],[Campus]],"")</f>
        <v>Sønderborg</v>
      </c>
      <c r="H140" t="str">
        <f>IF(OR(XPlan_raw[[#This Row],[Prøveform]]="(tom)",XPlan_raw[[#This Row],[Prøveform]]=""),"",XPlan_raw[[#This Row],[Prøveform]])</f>
        <v>Oral examination</v>
      </c>
      <c r="I140" t="str">
        <f>IF(XPlan_raw[[#This Row],[Eksaminator_samlet]]&lt;&gt;"",XPlan_raw[[#This Row],[Eksaminator_samlet]],"")</f>
        <v>Jacek Fiutowski</v>
      </c>
      <c r="J140" t="str">
        <f>IF(OR(XPlan_raw[[#This Row],[Censur]]="(tom)",XPlan_raw[[#This Row],[Censur]]=""),"",XPlan_raw[[#This Row],[Censur]])</f>
        <v>Second examiner: Internal</v>
      </c>
      <c r="K1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0" s="4" t="str">
        <f>IF(XPlan_raw[[#This Row],[Udbudstpe]]="3.prøveforsøg",XPlan_raw[[#This Row],[Udbudstpe]],"")</f>
        <v/>
      </c>
      <c r="M140" s="4" t="str">
        <f>IF(XPlan_raw[[#This Row],[Prøveform]]="Skriftlig prøve",XPlan_raw[[#This Row],[DATO: Start eksamen]]+21,"")</f>
        <v/>
      </c>
      <c r="N1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Sdb.,BSc in Engineering, Innovation and Business - Sdb.,(tom),(tom),BSc in Mechatronic Engineering - Sdb.,(tom),(tom),(tom),(tom),(tom),(tom),Exchange students - Sønderborg</v>
      </c>
      <c r="Q140" s="28" t="s">
        <v>517</v>
      </c>
      <c r="R140" t="s">
        <v>471</v>
      </c>
      <c r="S140" s="28" t="s">
        <v>472</v>
      </c>
      <c r="T140" s="28" t="s">
        <v>473</v>
      </c>
      <c r="U140" s="28" t="s">
        <v>205</v>
      </c>
      <c r="V140" t="s">
        <v>210</v>
      </c>
      <c r="W140" s="42">
        <v>45827</v>
      </c>
      <c r="X140" s="42"/>
      <c r="Y140" s="42" t="s">
        <v>634</v>
      </c>
      <c r="Z140" s="28" t="s">
        <v>474</v>
      </c>
      <c r="AA140" s="28" t="s">
        <v>188</v>
      </c>
      <c r="AB140" s="28" t="s">
        <v>162</v>
      </c>
      <c r="AC140" s="42">
        <v>45891</v>
      </c>
      <c r="AD140" s="42"/>
      <c r="AE140" s="28"/>
      <c r="AF140" t="s">
        <v>22</v>
      </c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 t="s">
        <v>159</v>
      </c>
      <c r="BR140" s="28" t="s">
        <v>159</v>
      </c>
      <c r="BS140" s="28" t="s">
        <v>159</v>
      </c>
      <c r="BT140" s="28" t="s">
        <v>25</v>
      </c>
      <c r="BU140" s="28" t="s">
        <v>646</v>
      </c>
      <c r="BV140" s="28" t="s">
        <v>159</v>
      </c>
      <c r="BW140" s="28" t="s">
        <v>159</v>
      </c>
      <c r="BX140" s="28" t="s">
        <v>29</v>
      </c>
      <c r="BY140" s="28" t="s">
        <v>159</v>
      </c>
      <c r="BZ140" s="28" t="s">
        <v>159</v>
      </c>
      <c r="CA140" s="28" t="s">
        <v>159</v>
      </c>
      <c r="CB140" s="28" t="s">
        <v>159</v>
      </c>
      <c r="CC140" s="28" t="s">
        <v>159</v>
      </c>
      <c r="CD140" s="28" t="s">
        <v>159</v>
      </c>
      <c r="CE140" s="28" t="s">
        <v>82</v>
      </c>
      <c r="CH140" t="s">
        <v>486</v>
      </c>
      <c r="CI140" s="28" t="s">
        <v>487</v>
      </c>
      <c r="CJ140" s="28" t="s">
        <v>488</v>
      </c>
      <c r="CK140" s="28" t="s">
        <v>158</v>
      </c>
      <c r="CL140" s="28" t="s">
        <v>159</v>
      </c>
      <c r="CM140" s="42">
        <v>45828</v>
      </c>
      <c r="CN140" s="42"/>
      <c r="CO140" s="42" t="s">
        <v>636</v>
      </c>
      <c r="CP140" s="28" t="s">
        <v>206</v>
      </c>
      <c r="CQ140" s="28" t="s">
        <v>188</v>
      </c>
      <c r="CR140" s="28" t="s">
        <v>162</v>
      </c>
      <c r="CS140" s="42">
        <v>45897</v>
      </c>
      <c r="CT140" s="42"/>
      <c r="CU140" s="28"/>
      <c r="CV140" t="s">
        <v>22</v>
      </c>
      <c r="CW140" s="31"/>
      <c r="CX140" s="33"/>
      <c r="CY140" s="31"/>
      <c r="CZ140" s="33"/>
      <c r="DA140" s="31"/>
      <c r="DB140" s="33"/>
      <c r="DC140" s="31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28" t="s">
        <v>159</v>
      </c>
      <c r="EH140" s="28" t="s">
        <v>159</v>
      </c>
      <c r="EI140" s="28" t="s">
        <v>159</v>
      </c>
      <c r="EJ140" s="28" t="s">
        <v>159</v>
      </c>
      <c r="EK140" s="28" t="s">
        <v>159</v>
      </c>
      <c r="EL140" s="28" t="s">
        <v>159</v>
      </c>
      <c r="EM140" s="28" t="s">
        <v>159</v>
      </c>
      <c r="EN140" s="28" t="s">
        <v>159</v>
      </c>
      <c r="EO140" s="28" t="s">
        <v>159</v>
      </c>
      <c r="EP140" s="28" t="s">
        <v>159</v>
      </c>
      <c r="EQ140" s="28" t="s">
        <v>159</v>
      </c>
      <c r="ER140" s="28" t="s">
        <v>159</v>
      </c>
      <c r="ES140" s="28" t="s">
        <v>34</v>
      </c>
      <c r="ET140" s="28" t="s">
        <v>159</v>
      </c>
      <c r="EU140" s="28" t="s">
        <v>82</v>
      </c>
    </row>
    <row r="141" spans="2:151" hidden="1" x14ac:dyDescent="0.25">
      <c r="B141" t="str">
        <f>IF(Q141="ja",XPlan_raw[[#This Row],[EKA_kode2]],"")</f>
        <v>T370003402</v>
      </c>
      <c r="C141" t="str">
        <f>XPlan_raw[[#This Row],[eka_langtnavn]]</f>
        <v xml:space="preserve">Power Electronics </v>
      </c>
      <c r="D141" t="str">
        <f>IF(XPlan_raw[[#This Row],[Interne-kode]]&lt;&gt;"(tom)",XPlan_raw[[#This Row],[Interne-kode]],"")</f>
        <v>EE-POE</v>
      </c>
      <c r="E1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141" t="str">
        <f>IF(XPlan_raw[[#This Row],[Campus]]&lt;&gt;"(tom)",XPlan_raw[[#This Row],[Campus]],"")</f>
        <v>Sønderborg</v>
      </c>
      <c r="H141" t="str">
        <f>IF(OR(XPlan_raw[[#This Row],[Prøveform]]="(tom)",XPlan_raw[[#This Row],[Prøveform]]=""),"",XPlan_raw[[#This Row],[Prøveform]])</f>
        <v>Oral examination</v>
      </c>
      <c r="I141" t="str">
        <f>IF(XPlan_raw[[#This Row],[Eksaminator_samlet]]&lt;&gt;"",XPlan_raw[[#This Row],[Eksaminator_samlet]],"")</f>
        <v>Bente Olsen</v>
      </c>
      <c r="J141" t="str">
        <f>IF(OR(XPlan_raw[[#This Row],[Censur]]="(tom)",XPlan_raw[[#This Row],[Censur]]=""),"",XPlan_raw[[#This Row],[Censur]])</f>
        <v>Second examiner: External</v>
      </c>
      <c r="K1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141" s="4" t="str">
        <f>IF(XPlan_raw[[#This Row],[Udbudstpe]]="3.prøveforsøg",XPlan_raw[[#This Row],[Udbudstpe]],"")</f>
        <v/>
      </c>
      <c r="M141" s="4" t="str">
        <f>IF(XPlan_raw[[#This Row],[Prøveform]]="Skriftlig prøve",XPlan_raw[[#This Row],[DATO: Start eksamen]]+21,"")</f>
        <v/>
      </c>
      <c r="N1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Sdb.,(tom),BEng in Mechatronics - Sdb.,BSc in Electronics Engineering - Sdb.,(tom),(tom),(tom),BSc in Mechatronic Engineering - Sdb.,(tom),(tom),(tom),(tom),(tom),(tom),Exchange students - Sønderborg</v>
      </c>
      <c r="Q141" s="28" t="s">
        <v>517</v>
      </c>
      <c r="R141" t="s">
        <v>468</v>
      </c>
      <c r="S141" s="28" t="s">
        <v>469</v>
      </c>
      <c r="T141" s="28" t="s">
        <v>470</v>
      </c>
      <c r="U141" s="28" t="s">
        <v>205</v>
      </c>
      <c r="V141" t="s">
        <v>159</v>
      </c>
      <c r="W141" s="42">
        <v>45827</v>
      </c>
      <c r="X141" s="42">
        <v>45828</v>
      </c>
      <c r="Y141" s="42" t="s">
        <v>634</v>
      </c>
      <c r="Z141" s="28" t="s">
        <v>396</v>
      </c>
      <c r="AA141" s="28" t="s">
        <v>188</v>
      </c>
      <c r="AB141" s="28" t="s">
        <v>189</v>
      </c>
      <c r="AC141" s="42">
        <v>45881</v>
      </c>
      <c r="AD141" s="42"/>
      <c r="AE141" s="28"/>
      <c r="AF141" t="s">
        <v>22</v>
      </c>
      <c r="AG141" s="48"/>
      <c r="AH141" s="28"/>
      <c r="AI141" s="48"/>
      <c r="AJ141" s="28"/>
      <c r="AK141" s="48"/>
      <c r="AL141" s="28"/>
      <c r="AM141" s="4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 t="s">
        <v>21</v>
      </c>
      <c r="BR141" s="28" t="s">
        <v>159</v>
      </c>
      <c r="BS141" s="28" t="s">
        <v>24</v>
      </c>
      <c r="BT141" s="28" t="s">
        <v>25</v>
      </c>
      <c r="BU141" s="28" t="s">
        <v>159</v>
      </c>
      <c r="BV141" s="28" t="s">
        <v>159</v>
      </c>
      <c r="BW141" s="28" t="s">
        <v>159</v>
      </c>
      <c r="BX141" s="28" t="s">
        <v>29</v>
      </c>
      <c r="BY141" s="28" t="s">
        <v>159</v>
      </c>
      <c r="BZ141" s="28" t="s">
        <v>159</v>
      </c>
      <c r="CA141" s="28" t="s">
        <v>159</v>
      </c>
      <c r="CB141" s="28" t="s">
        <v>159</v>
      </c>
      <c r="CC141" s="28" t="s">
        <v>159</v>
      </c>
      <c r="CD141" s="28" t="s">
        <v>159</v>
      </c>
      <c r="CE141" s="28" t="s">
        <v>82</v>
      </c>
      <c r="CH141" t="s">
        <v>279</v>
      </c>
      <c r="CI141" s="28" t="s">
        <v>280</v>
      </c>
      <c r="CJ141" s="28" t="s">
        <v>281</v>
      </c>
      <c r="CK141" s="28" t="s">
        <v>158</v>
      </c>
      <c r="CL141" s="28" t="s">
        <v>159</v>
      </c>
      <c r="CM141" s="42">
        <v>45828</v>
      </c>
      <c r="CN141" s="42">
        <v>45834</v>
      </c>
      <c r="CO141" s="42" t="s">
        <v>633</v>
      </c>
      <c r="CP141" s="28" t="s">
        <v>282</v>
      </c>
      <c r="CQ141" s="28" t="s">
        <v>188</v>
      </c>
      <c r="CR141" s="28" t="s">
        <v>162</v>
      </c>
      <c r="CS141" s="42">
        <v>45889</v>
      </c>
      <c r="CT141" s="42"/>
      <c r="CU141" s="28" t="s">
        <v>163</v>
      </c>
      <c r="CV141" t="s">
        <v>22</v>
      </c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 t="s">
        <v>159</v>
      </c>
      <c r="EH141" s="28" t="s">
        <v>159</v>
      </c>
      <c r="EI141" s="28" t="s">
        <v>159</v>
      </c>
      <c r="EJ141" s="28" t="s">
        <v>159</v>
      </c>
      <c r="EK141" s="28" t="s">
        <v>159</v>
      </c>
      <c r="EL141" s="28" t="s">
        <v>159</v>
      </c>
      <c r="EM141" s="28" t="s">
        <v>159</v>
      </c>
      <c r="EN141" s="28" t="s">
        <v>29</v>
      </c>
      <c r="EO141" s="28" t="s">
        <v>159</v>
      </c>
      <c r="EP141" s="28" t="s">
        <v>159</v>
      </c>
      <c r="EQ141" s="28" t="s">
        <v>159</v>
      </c>
      <c r="ER141" s="28" t="s">
        <v>159</v>
      </c>
      <c r="ES141" s="28" t="s">
        <v>159</v>
      </c>
      <c r="ET141" s="28" t="s">
        <v>159</v>
      </c>
      <c r="EU141" s="28" t="s">
        <v>159</v>
      </c>
    </row>
    <row r="142" spans="2:151" hidden="1" x14ac:dyDescent="0.25">
      <c r="B142" t="str">
        <f>IF(Q142="ja",XPlan_raw[[#This Row],[EKA_kode2]],"")</f>
        <v>T300007402</v>
      </c>
      <c r="C142" t="str">
        <f>XPlan_raw[[#This Row],[eka_langtnavn]]</f>
        <v>Smart Manufacturing</v>
      </c>
      <c r="D142" t="str">
        <f>IF(XPlan_raw[[#This Row],[Interne-kode]]&lt;&gt;"(tom)",XPlan_raw[[#This Row],[Interne-kode]],"")</f>
        <v>EIB-SMM</v>
      </c>
      <c r="E1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142" t="str">
        <f>IF(XPlan_raw[[#This Row],[Campus]]&lt;&gt;"(tom)",XPlan_raw[[#This Row],[Campus]],"")</f>
        <v>Sønderborg</v>
      </c>
      <c r="H142" t="str">
        <f>IF(OR(XPlan_raw[[#This Row],[Prøveform]]="(tom)",XPlan_raw[[#This Row],[Prøveform]]=""),"",XPlan_raw[[#This Row],[Prøveform]])</f>
        <v>Oral examination</v>
      </c>
      <c r="I142" t="str">
        <f>IF(XPlan_raw[[#This Row],[Eksaminator_samlet]]&lt;&gt;"",XPlan_raw[[#This Row],[Eksaminator_samlet]],"")</f>
        <v>Anis Assad Neto</v>
      </c>
      <c r="J142" t="str">
        <f>IF(OR(XPlan_raw[[#This Row],[Censur]]="(tom)",XPlan_raw[[#This Row],[Censur]]=""),"",XPlan_raw[[#This Row],[Censur]])</f>
        <v>Second examiner: Internal</v>
      </c>
      <c r="K1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42" s="4" t="str">
        <f>IF(XPlan_raw[[#This Row],[Udbudstpe]]="3.prøveforsøg",XPlan_raw[[#This Row],[Udbudstpe]],"")</f>
        <v/>
      </c>
      <c r="M142" s="4" t="str">
        <f>IF(XPlan_raw[[#This Row],[Prøveform]]="Skriftlig prøve",XPlan_raw[[#This Row],[DATO: Start eksamen]]+21,"")</f>
        <v/>
      </c>
      <c r="N1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Sdb.,(tom),(tom),BSc in Engineering, Innovation and Business - Sdb.,(tom),BSc in Mechanical Engineering - Sdb.,BSc in Mechatronic Engineering - Sdb.,(tom),(tom),(tom),(tom),(tom),(tom),Exchange students - Sønderborg</v>
      </c>
      <c r="Q142" s="28" t="s">
        <v>517</v>
      </c>
      <c r="R142" t="s">
        <v>479</v>
      </c>
      <c r="S142" s="28" t="s">
        <v>480</v>
      </c>
      <c r="T142" s="28" t="s">
        <v>481</v>
      </c>
      <c r="U142" s="28" t="s">
        <v>205</v>
      </c>
      <c r="V142" t="s">
        <v>159</v>
      </c>
      <c r="W142" s="42">
        <v>45827</v>
      </c>
      <c r="X142" s="42">
        <v>45828</v>
      </c>
      <c r="Y142" s="42" t="s">
        <v>633</v>
      </c>
      <c r="Z142" s="28" t="s">
        <v>482</v>
      </c>
      <c r="AA142" s="28" t="s">
        <v>188</v>
      </c>
      <c r="AB142" s="28" t="s">
        <v>162</v>
      </c>
      <c r="AC142" s="42">
        <v>45894</v>
      </c>
      <c r="AD142" s="42"/>
      <c r="AE142" s="28"/>
      <c r="AF142" t="s">
        <v>22</v>
      </c>
      <c r="AG142" s="48"/>
      <c r="AH142" s="28"/>
      <c r="AI142" s="48"/>
      <c r="AJ142" s="28"/>
      <c r="AK142" s="48"/>
      <c r="AL142" s="28"/>
      <c r="AM142" s="4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 t="s">
        <v>159</v>
      </c>
      <c r="BR142" s="28" t="s">
        <v>23</v>
      </c>
      <c r="BS142" s="28" t="s">
        <v>159</v>
      </c>
      <c r="BT142" s="28" t="s">
        <v>159</v>
      </c>
      <c r="BU142" s="28" t="s">
        <v>646</v>
      </c>
      <c r="BV142" s="28" t="s">
        <v>159</v>
      </c>
      <c r="BW142" s="28" t="s">
        <v>28</v>
      </c>
      <c r="BX142" s="28" t="s">
        <v>29</v>
      </c>
      <c r="BY142" s="28" t="s">
        <v>159</v>
      </c>
      <c r="BZ142" s="28" t="s">
        <v>159</v>
      </c>
      <c r="CA142" s="28" t="s">
        <v>159</v>
      </c>
      <c r="CB142" s="28" t="s">
        <v>159</v>
      </c>
      <c r="CC142" s="28" t="s">
        <v>159</v>
      </c>
      <c r="CD142" s="28" t="s">
        <v>159</v>
      </c>
      <c r="CE142" s="28" t="s">
        <v>82</v>
      </c>
      <c r="CH142" t="s">
        <v>297</v>
      </c>
      <c r="CI142" s="28" t="s">
        <v>298</v>
      </c>
      <c r="CJ142" s="28" t="s">
        <v>299</v>
      </c>
      <c r="CK142" s="28" t="s">
        <v>158</v>
      </c>
      <c r="CL142" s="28" t="s">
        <v>159</v>
      </c>
      <c r="CM142" s="42">
        <v>45828</v>
      </c>
      <c r="CN142" s="42">
        <v>45834</v>
      </c>
      <c r="CO142" s="42" t="s">
        <v>633</v>
      </c>
      <c r="CP142" s="28" t="s">
        <v>282</v>
      </c>
      <c r="CQ142" s="28" t="s">
        <v>188</v>
      </c>
      <c r="CR142" s="28" t="s">
        <v>162</v>
      </c>
      <c r="CS142" s="42">
        <v>45889</v>
      </c>
      <c r="CT142" s="42"/>
      <c r="CU142" s="28" t="s">
        <v>163</v>
      </c>
      <c r="CV142" t="s">
        <v>22</v>
      </c>
      <c r="CW142" s="31"/>
      <c r="CX142" s="33"/>
      <c r="CY142" s="31"/>
      <c r="CZ142" s="33"/>
      <c r="DA142" s="31"/>
      <c r="DB142" s="33"/>
      <c r="DC142" s="31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28" t="s">
        <v>159</v>
      </c>
      <c r="EH142" s="28" t="s">
        <v>159</v>
      </c>
      <c r="EI142" s="28" t="s">
        <v>24</v>
      </c>
      <c r="EJ142" s="28" t="s">
        <v>159</v>
      </c>
      <c r="EK142" s="28" t="s">
        <v>159</v>
      </c>
      <c r="EL142" s="28" t="s">
        <v>159</v>
      </c>
      <c r="EM142" s="28" t="s">
        <v>159</v>
      </c>
      <c r="EN142" s="28" t="s">
        <v>159</v>
      </c>
      <c r="EO142" s="28" t="s">
        <v>159</v>
      </c>
      <c r="EP142" s="28" t="s">
        <v>159</v>
      </c>
      <c r="EQ142" s="28" t="s">
        <v>159</v>
      </c>
      <c r="ER142" s="28" t="s">
        <v>159</v>
      </c>
      <c r="ES142" s="28" t="s">
        <v>159</v>
      </c>
      <c r="ET142" s="28" t="s">
        <v>159</v>
      </c>
      <c r="EU142" s="28" t="s">
        <v>159</v>
      </c>
    </row>
    <row r="143" spans="2:151" hidden="1" x14ac:dyDescent="0.25">
      <c r="B143" t="str">
        <f>IF(Q143="ja",XPlan_raw[[#This Row],[EKA_kode2]],"")</f>
        <v>T480006402</v>
      </c>
      <c r="C143" t="str">
        <f>XPlan_raw[[#This Row],[eka_langtnavn]]</f>
        <v>Experimental Optical Spectroscopy</v>
      </c>
      <c r="D143" t="str">
        <f>IF(XPlan_raw[[#This Row],[Interne-kode]]&lt;&gt;"(tom)",XPlan_raw[[#This Row],[Interne-kode]],"")</f>
        <v>PT-EOS</v>
      </c>
      <c r="E1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143" t="str">
        <f>IF(XPlan_raw[[#This Row],[Campus]]&lt;&gt;"(tom)",XPlan_raw[[#This Row],[Campus]],"")</f>
        <v>Sønderborg</v>
      </c>
      <c r="H143" t="str">
        <f>IF(OR(XPlan_raw[[#This Row],[Prøveform]]="(tom)",XPlan_raw[[#This Row],[Prøveform]]=""),"",XPlan_raw[[#This Row],[Prøveform]])</f>
        <v>Oral examination</v>
      </c>
      <c r="I143" t="str">
        <f>IF(XPlan_raw[[#This Row],[Eksaminator_samlet]]&lt;&gt;"",XPlan_raw[[#This Row],[Eksaminator_samlet]],"")</f>
        <v>Jacek Fiutowski</v>
      </c>
      <c r="J143" t="str">
        <f>IF(OR(XPlan_raw[[#This Row],[Censur]]="(tom)",XPlan_raw[[#This Row],[Censur]]=""),"",XPlan_raw[[#This Row],[Censur]])</f>
        <v>Second examiner: Internal</v>
      </c>
      <c r="K1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43" s="4" t="str">
        <f>IF(XPlan_raw[[#This Row],[Udbudstpe]]="3.prøveforsøg",XPlan_raw[[#This Row],[Udbudstpe]],"")</f>
        <v/>
      </c>
      <c r="M143" s="4" t="str">
        <f>IF(XPlan_raw[[#This Row],[Prøveform]]="Skriftlig prøve",XPlan_raw[[#This Row],[DATO: Start eksamen]]+21,"")</f>
        <v/>
      </c>
      <c r="N1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Sdb.,(tom),(tom),Exchange students - Sønderborg</v>
      </c>
      <c r="Q143" s="28" t="s">
        <v>517</v>
      </c>
      <c r="R143" t="s">
        <v>483</v>
      </c>
      <c r="S143" s="28" t="s">
        <v>484</v>
      </c>
      <c r="T143" s="28" t="s">
        <v>485</v>
      </c>
      <c r="U143" s="28" t="s">
        <v>158</v>
      </c>
      <c r="V143" t="s">
        <v>159</v>
      </c>
      <c r="W143" s="42">
        <v>45828</v>
      </c>
      <c r="X143" s="42"/>
      <c r="Y143" s="42" t="s">
        <v>633</v>
      </c>
      <c r="Z143" s="28" t="s">
        <v>474</v>
      </c>
      <c r="AA143" s="28" t="s">
        <v>188</v>
      </c>
      <c r="AB143" s="28" t="s">
        <v>162</v>
      </c>
      <c r="AC143" s="42">
        <v>45894</v>
      </c>
      <c r="AD143" s="42"/>
      <c r="AE143" s="28"/>
      <c r="AF143" t="s">
        <v>22</v>
      </c>
      <c r="AG143" s="48"/>
      <c r="AH143" s="28"/>
      <c r="AI143" s="48"/>
      <c r="AJ143" s="28"/>
      <c r="AK143" s="48"/>
      <c r="AL143" s="28"/>
      <c r="AM143" s="4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 t="s">
        <v>159</v>
      </c>
      <c r="BR143" s="28" t="s">
        <v>159</v>
      </c>
      <c r="BS143" s="28" t="s">
        <v>159</v>
      </c>
      <c r="BT143" s="28" t="s">
        <v>159</v>
      </c>
      <c r="BU143" s="28" t="s">
        <v>159</v>
      </c>
      <c r="BV143" s="28" t="s">
        <v>159</v>
      </c>
      <c r="BW143" s="28" t="s">
        <v>159</v>
      </c>
      <c r="BX143" s="28" t="s">
        <v>159</v>
      </c>
      <c r="BY143" s="28" t="s">
        <v>159</v>
      </c>
      <c r="BZ143" s="28" t="s">
        <v>159</v>
      </c>
      <c r="CA143" s="28" t="s">
        <v>159</v>
      </c>
      <c r="CB143" s="28" t="s">
        <v>33</v>
      </c>
      <c r="CC143" s="28" t="s">
        <v>159</v>
      </c>
      <c r="CD143" s="28" t="s">
        <v>159</v>
      </c>
      <c r="CE143" s="28" t="s">
        <v>82</v>
      </c>
      <c r="CH143" t="s">
        <v>483</v>
      </c>
      <c r="CI143" s="28" t="s">
        <v>484</v>
      </c>
      <c r="CJ143" s="28" t="s">
        <v>485</v>
      </c>
      <c r="CK143" s="28" t="s">
        <v>158</v>
      </c>
      <c r="CL143" s="28" t="s">
        <v>159</v>
      </c>
      <c r="CM143" s="42">
        <v>45828</v>
      </c>
      <c r="CN143" s="42"/>
      <c r="CO143" s="42" t="s">
        <v>633</v>
      </c>
      <c r="CP143" s="28" t="s">
        <v>474</v>
      </c>
      <c r="CQ143" s="28" t="s">
        <v>188</v>
      </c>
      <c r="CR143" s="28" t="s">
        <v>162</v>
      </c>
      <c r="CS143" s="42">
        <v>45894</v>
      </c>
      <c r="CT143" s="42"/>
      <c r="CU143" s="28"/>
      <c r="CV143" t="s">
        <v>22</v>
      </c>
      <c r="CW143" s="31"/>
      <c r="CX143" s="33"/>
      <c r="CY143" s="31"/>
      <c r="CZ143" s="33"/>
      <c r="DA143" s="31"/>
      <c r="DB143" s="33"/>
      <c r="DC143" s="31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28" t="s">
        <v>159</v>
      </c>
      <c r="EH143" s="28" t="s">
        <v>159</v>
      </c>
      <c r="EI143" s="28" t="s">
        <v>159</v>
      </c>
      <c r="EJ143" s="28" t="s">
        <v>159</v>
      </c>
      <c r="EK143" s="28" t="s">
        <v>159</v>
      </c>
      <c r="EL143" s="28" t="s">
        <v>159</v>
      </c>
      <c r="EM143" s="28" t="s">
        <v>159</v>
      </c>
      <c r="EN143" s="28" t="s">
        <v>159</v>
      </c>
      <c r="EO143" s="28" t="s">
        <v>159</v>
      </c>
      <c r="EP143" s="28" t="s">
        <v>159</v>
      </c>
      <c r="EQ143" s="28" t="s">
        <v>159</v>
      </c>
      <c r="ER143" s="28" t="s">
        <v>33</v>
      </c>
      <c r="ES143" s="28" t="s">
        <v>159</v>
      </c>
      <c r="ET143" s="28" t="s">
        <v>159</v>
      </c>
      <c r="EU143" s="28" t="s">
        <v>82</v>
      </c>
    </row>
    <row r="144" spans="2:151" hidden="1" x14ac:dyDescent="0.25">
      <c r="B144" t="str">
        <f>IF(Q144="ja",XPlan_raw[[#This Row],[EKA_kode2]],"")</f>
        <v>T320030402</v>
      </c>
      <c r="C144" t="str">
        <f>XPlan_raw[[#This Row],[eka_langtnavn]]</f>
        <v>Mechanics of Materials 2</v>
      </c>
      <c r="D144" t="str">
        <f>IF(XPlan_raw[[#This Row],[Interne-kode]]&lt;&gt;"(tom)",XPlan_raw[[#This Row],[Interne-kode]],"")</f>
        <v>ME-MoM2</v>
      </c>
      <c r="E1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144" t="str">
        <f>IF(XPlan_raw[[#This Row],[Campus]]&lt;&gt;"(tom)",XPlan_raw[[#This Row],[Campus]],"")</f>
        <v>Sønderborg</v>
      </c>
      <c r="H144" t="str">
        <f>IF(OR(XPlan_raw[[#This Row],[Prøveform]]="(tom)",XPlan_raw[[#This Row],[Prøveform]]=""),"",XPlan_raw[[#This Row],[Prøveform]])</f>
        <v>Written examination</v>
      </c>
      <c r="I144" t="str">
        <f>IF(XPlan_raw[[#This Row],[Eksaminator_samlet]]&lt;&gt;"",XPlan_raw[[#This Row],[Eksaminator_samlet]],"")</f>
        <v>Bijan Mohammadi Sangjouey, Pei Li</v>
      </c>
      <c r="J144" t="str">
        <f>IF(OR(XPlan_raw[[#This Row],[Censur]]="(tom)",XPlan_raw[[#This Row],[Censur]]=""),"",XPlan_raw[[#This Row],[Censur]])</f>
        <v>Second examiner: External</v>
      </c>
      <c r="K1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44" s="4" t="str">
        <f>IF(XPlan_raw[[#This Row],[Udbudstpe]]="3.prøveforsøg",XPlan_raw[[#This Row],[Udbudstpe]],"")</f>
        <v/>
      </c>
      <c r="M144" s="4" t="str">
        <f>IF(XPlan_raw[[#This Row],[Prøveform]]="Skriftlig prøve",XPlan_raw[[#This Row],[DATO: Start eksamen]]+21,"")</f>
        <v/>
      </c>
      <c r="N1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144" s="28" t="s">
        <v>517</v>
      </c>
      <c r="R144" t="s">
        <v>489</v>
      </c>
      <c r="S144" s="28" t="s">
        <v>490</v>
      </c>
      <c r="T144" s="28" t="s">
        <v>491</v>
      </c>
      <c r="U144" s="28" t="s">
        <v>205</v>
      </c>
      <c r="V144" t="s">
        <v>159</v>
      </c>
      <c r="W144" s="42">
        <v>45828</v>
      </c>
      <c r="X144" s="42"/>
      <c r="Y144" s="42" t="s">
        <v>633</v>
      </c>
      <c r="Z144" s="28" t="s">
        <v>492</v>
      </c>
      <c r="AA144" s="28" t="s">
        <v>161</v>
      </c>
      <c r="AB144" s="28" t="s">
        <v>189</v>
      </c>
      <c r="AC144" s="42">
        <v>45894</v>
      </c>
      <c r="AD144" s="42"/>
      <c r="AE144" s="28"/>
      <c r="AF144" t="s">
        <v>22</v>
      </c>
      <c r="AG144" s="48"/>
      <c r="AH144" s="28"/>
      <c r="AI144" s="48"/>
      <c r="AJ144" s="28"/>
      <c r="AK144" s="48"/>
      <c r="AL144" s="28"/>
      <c r="AM144" s="4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 t="s">
        <v>159</v>
      </c>
      <c r="BR144" s="28" t="s">
        <v>159</v>
      </c>
      <c r="BS144" s="28" t="s">
        <v>159</v>
      </c>
      <c r="BT144" s="28" t="s">
        <v>159</v>
      </c>
      <c r="BU144" s="28" t="s">
        <v>159</v>
      </c>
      <c r="BV144" s="28" t="s">
        <v>159</v>
      </c>
      <c r="BW144" s="28" t="s">
        <v>28</v>
      </c>
      <c r="BX144" s="28" t="s">
        <v>159</v>
      </c>
      <c r="BY144" s="28" t="s">
        <v>159</v>
      </c>
      <c r="BZ144" s="28" t="s">
        <v>159</v>
      </c>
      <c r="CA144" s="28" t="s">
        <v>159</v>
      </c>
      <c r="CB144" s="28" t="s">
        <v>159</v>
      </c>
      <c r="CC144" s="28" t="s">
        <v>159</v>
      </c>
      <c r="CD144" s="28" t="s">
        <v>159</v>
      </c>
      <c r="CE144" s="28" t="s">
        <v>159</v>
      </c>
      <c r="CH144" t="s">
        <v>265</v>
      </c>
      <c r="CI144" s="28" t="s">
        <v>266</v>
      </c>
      <c r="CJ144" s="28" t="s">
        <v>267</v>
      </c>
      <c r="CK144" s="28" t="s">
        <v>158</v>
      </c>
      <c r="CL144" s="28" t="s">
        <v>159</v>
      </c>
      <c r="CM144" s="42">
        <v>45828</v>
      </c>
      <c r="CN144" s="42"/>
      <c r="CO144" s="42" t="s">
        <v>633</v>
      </c>
      <c r="CP144" s="28" t="s">
        <v>268</v>
      </c>
      <c r="CQ144" s="28" t="s">
        <v>443</v>
      </c>
      <c r="CR144" s="28" t="s">
        <v>189</v>
      </c>
      <c r="CS144" s="42">
        <v>45894</v>
      </c>
      <c r="CT144" s="42"/>
      <c r="CU144" s="28"/>
      <c r="CV144" t="s">
        <v>22</v>
      </c>
      <c r="CW144" s="31"/>
      <c r="CX144" s="33"/>
      <c r="CY144" s="31"/>
      <c r="CZ144" s="33"/>
      <c r="DA144" s="31"/>
      <c r="DB144" s="33"/>
      <c r="DC144" s="31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28" t="s">
        <v>159</v>
      </c>
      <c r="EH144" s="28" t="s">
        <v>159</v>
      </c>
      <c r="EI144" s="28" t="s">
        <v>159</v>
      </c>
      <c r="EJ144" s="28" t="s">
        <v>159</v>
      </c>
      <c r="EK144" s="28" t="s">
        <v>159</v>
      </c>
      <c r="EL144" s="28" t="s">
        <v>159</v>
      </c>
      <c r="EM144" s="28" t="s">
        <v>159</v>
      </c>
      <c r="EN144" s="28" t="s">
        <v>159</v>
      </c>
      <c r="EO144" s="28" t="s">
        <v>159</v>
      </c>
      <c r="EP144" s="28" t="s">
        <v>159</v>
      </c>
      <c r="EQ144" s="28" t="s">
        <v>32</v>
      </c>
      <c r="ER144" s="28" t="s">
        <v>159</v>
      </c>
      <c r="ES144" s="28" t="s">
        <v>159</v>
      </c>
      <c r="ET144" s="28" t="s">
        <v>159</v>
      </c>
      <c r="EU144" s="28" t="s">
        <v>159</v>
      </c>
    </row>
    <row r="145" spans="2:151" hidden="1" x14ac:dyDescent="0.25">
      <c r="B145" t="str">
        <f>IF(Q145="ja",XPlan_raw[[#This Row],[EKA_kode2]],"")</f>
        <v>T340082402</v>
      </c>
      <c r="C145" t="str">
        <f>XPlan_raw[[#This Row],[eka_langtnavn]]</f>
        <v>Mechatronics Semester Project 2 C</v>
      </c>
      <c r="D145" t="str">
        <f>IF(XPlan_raw[[#This Row],[Interne-kode]]&lt;&gt;"(tom)",XPlan_raw[[#This Row],[Interne-kode]],"")</f>
        <v>MC-SPRO2C</v>
      </c>
      <c r="E1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20-06-2025 - 26-06-2025</v>
      </c>
      <c r="G145" t="str">
        <f>IF(XPlan_raw[[#This Row],[Campus]]&lt;&gt;"(tom)",XPlan_raw[[#This Row],[Campus]],"")</f>
        <v>Sønderborg</v>
      </c>
      <c r="H145" t="str">
        <f>IF(OR(XPlan_raw[[#This Row],[Prøveform]]="(tom)",XPlan_raw[[#This Row],[Prøveform]]=""),"",XPlan_raw[[#This Row],[Prøveform]])</f>
        <v>Oral examination</v>
      </c>
      <c r="I145" t="str">
        <f>IF(XPlan_raw[[#This Row],[Eksaminator_samlet]]&lt;&gt;"",XPlan_raw[[#This Row],[Eksaminator_samlet]],"")</f>
        <v>Lars Duggen, Casper Kunstmann</v>
      </c>
      <c r="J145" t="str">
        <f>IF(OR(XPlan_raw[[#This Row],[Censur]]="(tom)",XPlan_raw[[#This Row],[Censur]]=""),"",XPlan_raw[[#This Row],[Censur]])</f>
        <v>Second examiner: Internal</v>
      </c>
      <c r="K1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45" s="4" t="str">
        <f>IF(XPlan_raw[[#This Row],[Udbudstpe]]="3.prøveforsøg",XPlan_raw[[#This Row],[Udbudstpe]],"")</f>
        <v/>
      </c>
      <c r="M145" s="4" t="str">
        <f>IF(XPlan_raw[[#This Row],[Prøveform]]="Skriftlig prøve",XPlan_raw[[#This Row],[DATO: Start eksamen]]+21,"")</f>
        <v/>
      </c>
      <c r="N1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145" s="28" t="s">
        <v>517</v>
      </c>
      <c r="R145" s="5" t="s">
        <v>279</v>
      </c>
      <c r="S145" s="48" t="s">
        <v>280</v>
      </c>
      <c r="T145" s="28" t="s">
        <v>281</v>
      </c>
      <c r="U145" s="48" t="s">
        <v>158</v>
      </c>
      <c r="V145" t="s">
        <v>159</v>
      </c>
      <c r="W145" s="49">
        <v>45828</v>
      </c>
      <c r="X145" s="42">
        <v>45834</v>
      </c>
      <c r="Y145" s="42" t="s">
        <v>633</v>
      </c>
      <c r="Z145" s="48" t="s">
        <v>282</v>
      </c>
      <c r="AA145" s="28" t="s">
        <v>188</v>
      </c>
      <c r="AB145" s="48" t="s">
        <v>162</v>
      </c>
      <c r="AC145" s="42">
        <v>45889</v>
      </c>
      <c r="AD145" s="49"/>
      <c r="AE145" s="28" t="s">
        <v>163</v>
      </c>
      <c r="AF145" t="s">
        <v>22</v>
      </c>
      <c r="AG145" s="48"/>
      <c r="AH145" s="28"/>
      <c r="AI145" s="48"/>
      <c r="AJ145" s="28"/>
      <c r="AK145" s="48"/>
      <c r="AL145" s="28"/>
      <c r="AM145" s="4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 t="s">
        <v>159</v>
      </c>
      <c r="BR145" s="28" t="s">
        <v>159</v>
      </c>
      <c r="BS145" s="28" t="s">
        <v>159</v>
      </c>
      <c r="BT145" s="28" t="s">
        <v>159</v>
      </c>
      <c r="BU145" s="28" t="s">
        <v>159</v>
      </c>
      <c r="BV145" s="28" t="s">
        <v>159</v>
      </c>
      <c r="BW145" s="28" t="s">
        <v>159</v>
      </c>
      <c r="BX145" s="28" t="s">
        <v>29</v>
      </c>
      <c r="BY145" s="28" t="s">
        <v>159</v>
      </c>
      <c r="BZ145" s="28" t="s">
        <v>159</v>
      </c>
      <c r="CA145" s="28" t="s">
        <v>159</v>
      </c>
      <c r="CB145" s="28" t="s">
        <v>159</v>
      </c>
      <c r="CC145" s="28" t="s">
        <v>159</v>
      </c>
      <c r="CD145" s="28" t="s">
        <v>159</v>
      </c>
      <c r="CE145" s="28" t="s">
        <v>159</v>
      </c>
      <c r="CH145" t="s">
        <v>219</v>
      </c>
      <c r="CI145" s="28" t="s">
        <v>220</v>
      </c>
      <c r="CJ145" s="28" t="s">
        <v>221</v>
      </c>
      <c r="CK145" s="28" t="s">
        <v>158</v>
      </c>
      <c r="CL145" s="28" t="s">
        <v>159</v>
      </c>
      <c r="CM145" s="42">
        <v>45831</v>
      </c>
      <c r="CN145" s="42">
        <v>45833</v>
      </c>
      <c r="CO145" s="42" t="s">
        <v>633</v>
      </c>
      <c r="CP145" s="28" t="s">
        <v>222</v>
      </c>
      <c r="CQ145" s="28" t="s">
        <v>188</v>
      </c>
      <c r="CR145" s="28" t="s">
        <v>189</v>
      </c>
      <c r="CS145" s="42">
        <v>45891</v>
      </c>
      <c r="CT145" s="42"/>
      <c r="CU145" s="28"/>
      <c r="CV145" t="s">
        <v>22</v>
      </c>
      <c r="CW145" s="31"/>
      <c r="CX145" s="33"/>
      <c r="CY145" s="31"/>
      <c r="CZ145" s="33"/>
      <c r="DA145" s="31"/>
      <c r="DB145" s="33"/>
      <c r="DC145" s="31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28" t="s">
        <v>159</v>
      </c>
      <c r="EH145" s="28" t="s">
        <v>159</v>
      </c>
      <c r="EI145" s="28" t="s">
        <v>159</v>
      </c>
      <c r="EJ145" s="28" t="s">
        <v>159</v>
      </c>
      <c r="EK145" s="28" t="s">
        <v>26</v>
      </c>
      <c r="EL145" s="28" t="s">
        <v>159</v>
      </c>
      <c r="EM145" s="28" t="s">
        <v>159</v>
      </c>
      <c r="EN145" s="28" t="s">
        <v>159</v>
      </c>
      <c r="EO145" s="28" t="s">
        <v>159</v>
      </c>
      <c r="EP145" s="28" t="s">
        <v>159</v>
      </c>
      <c r="EQ145" s="28" t="s">
        <v>159</v>
      </c>
      <c r="ER145" s="28" t="s">
        <v>159</v>
      </c>
      <c r="ES145" s="28" t="s">
        <v>159</v>
      </c>
      <c r="ET145" s="28" t="s">
        <v>159</v>
      </c>
      <c r="EU145" s="28" t="s">
        <v>159</v>
      </c>
    </row>
    <row r="146" spans="2:151" hidden="1" x14ac:dyDescent="0.25">
      <c r="B146" t="str">
        <f>IF(Q146="ja",XPlan_raw[[#This Row],[EKA_kode2]],"")</f>
        <v>T340085402</v>
      </c>
      <c r="C146" t="str">
        <f>XPlan_raw[[#This Row],[eka_langtnavn]]</f>
        <v>Mechatronics Semester Project 2 D</v>
      </c>
      <c r="D146" t="str">
        <f>IF(XPlan_raw[[#This Row],[Interne-kode]]&lt;&gt;"(tom)",XPlan_raw[[#This Row],[Interne-kode]],"")</f>
        <v>MC-SPRO2D</v>
      </c>
      <c r="E1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20-06-2025 - 26-06-2025</v>
      </c>
      <c r="G146" t="str">
        <f>IF(XPlan_raw[[#This Row],[Campus]]&lt;&gt;"(tom)",XPlan_raw[[#This Row],[Campus]],"")</f>
        <v>Sønderborg</v>
      </c>
      <c r="H146" t="str">
        <f>IF(OR(XPlan_raw[[#This Row],[Prøveform]]="(tom)",XPlan_raw[[#This Row],[Prøveform]]=""),"",XPlan_raw[[#This Row],[Prøveform]])</f>
        <v>Oral examination</v>
      </c>
      <c r="I146" t="str">
        <f>IF(XPlan_raw[[#This Row],[Eksaminator_samlet]]&lt;&gt;"",XPlan_raw[[#This Row],[Eksaminator_samlet]],"")</f>
        <v>Lars Duggen, Casper Kunstmann</v>
      </c>
      <c r="J146" t="str">
        <f>IF(OR(XPlan_raw[[#This Row],[Censur]]="(tom)",XPlan_raw[[#This Row],[Censur]]=""),"",XPlan_raw[[#This Row],[Censur]])</f>
        <v>Second examiner: Internal</v>
      </c>
      <c r="K1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46" s="4" t="str">
        <f>IF(XPlan_raw[[#This Row],[Udbudstpe]]="3.prøveforsøg",XPlan_raw[[#This Row],[Udbudstpe]],"")</f>
        <v/>
      </c>
      <c r="M146" s="4" t="str">
        <f>IF(XPlan_raw[[#This Row],[Prøveform]]="Skriftlig prøve",XPlan_raw[[#This Row],[DATO: Start eksamen]]+21,"")</f>
        <v/>
      </c>
      <c r="N1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146" s="28" t="s">
        <v>517</v>
      </c>
      <c r="R146" t="s">
        <v>297</v>
      </c>
      <c r="S146" s="28" t="s">
        <v>298</v>
      </c>
      <c r="T146" s="28" t="s">
        <v>299</v>
      </c>
      <c r="U146" s="28" t="s">
        <v>158</v>
      </c>
      <c r="V146" t="s">
        <v>159</v>
      </c>
      <c r="W146" s="42">
        <v>45828</v>
      </c>
      <c r="X146" s="42">
        <v>45834</v>
      </c>
      <c r="Y146" s="42" t="s">
        <v>633</v>
      </c>
      <c r="Z146" s="28" t="s">
        <v>282</v>
      </c>
      <c r="AA146" s="28" t="s">
        <v>188</v>
      </c>
      <c r="AB146" s="28" t="s">
        <v>162</v>
      </c>
      <c r="AC146" s="42">
        <v>45889</v>
      </c>
      <c r="AD146" s="42"/>
      <c r="AE146" s="28" t="s">
        <v>163</v>
      </c>
      <c r="AF146" t="s">
        <v>22</v>
      </c>
      <c r="AG146" s="48"/>
      <c r="AH146" s="28"/>
      <c r="AI146" s="48"/>
      <c r="AJ146" s="28"/>
      <c r="AK146" s="48"/>
      <c r="AL146" s="28"/>
      <c r="AM146" s="4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 t="s">
        <v>159</v>
      </c>
      <c r="BR146" s="28" t="s">
        <v>159</v>
      </c>
      <c r="BS146" s="28" t="s">
        <v>24</v>
      </c>
      <c r="BT146" s="28" t="s">
        <v>159</v>
      </c>
      <c r="BU146" s="28" t="s">
        <v>159</v>
      </c>
      <c r="BV146" s="28" t="s">
        <v>159</v>
      </c>
      <c r="BW146" s="28" t="s">
        <v>159</v>
      </c>
      <c r="BX146" s="28" t="s">
        <v>159</v>
      </c>
      <c r="BY146" s="28" t="s">
        <v>159</v>
      </c>
      <c r="BZ146" s="28" t="s">
        <v>159</v>
      </c>
      <c r="CA146" s="28" t="s">
        <v>159</v>
      </c>
      <c r="CB146" s="28" t="s">
        <v>159</v>
      </c>
      <c r="CC146" s="28" t="s">
        <v>159</v>
      </c>
      <c r="CD146" s="28" t="s">
        <v>159</v>
      </c>
      <c r="CE146" s="28" t="s">
        <v>159</v>
      </c>
      <c r="CH146" t="s">
        <v>286</v>
      </c>
      <c r="CI146" s="28" t="s">
        <v>287</v>
      </c>
      <c r="CJ146" s="28" t="s">
        <v>288</v>
      </c>
      <c r="CK146" s="28" t="s">
        <v>158</v>
      </c>
      <c r="CL146" s="28" t="s">
        <v>159</v>
      </c>
      <c r="CM146" s="42">
        <v>45831</v>
      </c>
      <c r="CN146" s="42">
        <v>45834</v>
      </c>
      <c r="CO146" s="42" t="s">
        <v>633</v>
      </c>
      <c r="CP146" s="28" t="s">
        <v>289</v>
      </c>
      <c r="CQ146" s="28" t="s">
        <v>188</v>
      </c>
      <c r="CR146" s="28" t="s">
        <v>162</v>
      </c>
      <c r="CS146" s="42">
        <v>45887</v>
      </c>
      <c r="CT146" s="42"/>
      <c r="CU146" s="28" t="s">
        <v>163</v>
      </c>
      <c r="CV146" t="s">
        <v>22</v>
      </c>
      <c r="CW146" s="31"/>
      <c r="CX146" s="33"/>
      <c r="CY146" s="31"/>
      <c r="CZ146" s="33"/>
      <c r="DA146" s="31"/>
      <c r="DB146" s="33"/>
      <c r="DC146" s="31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28" t="s">
        <v>159</v>
      </c>
      <c r="EH146" s="28" t="s">
        <v>159</v>
      </c>
      <c r="EI146" s="28" t="s">
        <v>159</v>
      </c>
      <c r="EJ146" s="28" t="s">
        <v>159</v>
      </c>
      <c r="EK146" s="28" t="s">
        <v>159</v>
      </c>
      <c r="EL146" s="28" t="s">
        <v>159</v>
      </c>
      <c r="EM146" s="28" t="s">
        <v>28</v>
      </c>
      <c r="EN146" s="28" t="s">
        <v>159</v>
      </c>
      <c r="EO146" s="28" t="s">
        <v>159</v>
      </c>
      <c r="EP146" s="28" t="s">
        <v>159</v>
      </c>
      <c r="EQ146" s="28" t="s">
        <v>159</v>
      </c>
      <c r="ER146" s="28" t="s">
        <v>159</v>
      </c>
      <c r="ES146" s="28" t="s">
        <v>159</v>
      </c>
      <c r="ET146" s="28" t="s">
        <v>159</v>
      </c>
      <c r="EU146" s="28" t="s">
        <v>159</v>
      </c>
    </row>
    <row r="147" spans="2:151" hidden="1" x14ac:dyDescent="0.25">
      <c r="B147" t="str">
        <f>IF(Q147="ja",XPlan_raw[[#This Row],[EKA_kode2]],"")</f>
        <v>T330004402</v>
      </c>
      <c r="C147" t="str">
        <f>XPlan_raw[[#This Row],[eka_langtnavn]]</f>
        <v>Modeling and Simulation of Dynamic Systems</v>
      </c>
      <c r="D147" t="str">
        <f>IF(XPlan_raw[[#This Row],[Interne-kode]]&lt;&gt;"(tom)",XPlan_raw[[#This Row],[Interne-kode]],"")</f>
        <v xml:space="preserve">ME-MSDS </v>
      </c>
      <c r="E1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147" t="str">
        <f>IF(XPlan_raw[[#This Row],[Campus]]&lt;&gt;"(tom)",XPlan_raw[[#This Row],[Campus]],"")</f>
        <v>Sønderborg</v>
      </c>
      <c r="H147" t="str">
        <f>IF(OR(XPlan_raw[[#This Row],[Prøveform]]="(tom)",XPlan_raw[[#This Row],[Prøveform]]=""),"",XPlan_raw[[#This Row],[Prøveform]])</f>
        <v>Oral examination</v>
      </c>
      <c r="I147" t="str">
        <f>IF(XPlan_raw[[#This Row],[Eksaminator_samlet]]&lt;&gt;"",XPlan_raw[[#This Row],[Eksaminator_samlet]],"")</f>
        <v>Yingguang Chu</v>
      </c>
      <c r="J147" t="str">
        <f>IF(OR(XPlan_raw[[#This Row],[Censur]]="(tom)",XPlan_raw[[#This Row],[Censur]]=""),"",XPlan_raw[[#This Row],[Censur]])</f>
        <v>Second examiner: Internal</v>
      </c>
      <c r="K1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47" s="4" t="str">
        <f>IF(XPlan_raw[[#This Row],[Udbudstpe]]="3.prøveforsøg",XPlan_raw[[#This Row],[Udbudstpe]],"")</f>
        <v/>
      </c>
      <c r="M147" s="4" t="str">
        <f>IF(XPlan_raw[[#This Row],[Prøveform]]="Skriftlig prøve",XPlan_raw[[#This Row],[DATO: Start eksamen]]+21,"")</f>
        <v/>
      </c>
      <c r="N1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,,,,,,,,,,,,,,,,,,,,,,,,,,,,,,,,,,,,(tom),(tom),(tom),(tom),(tom),(tom),(tom),(tom),(tom),(tom),(tom),(tom),MSc in Mechanical Engineering - Sdb.,(tom),Exchange students - Sønderborg</v>
      </c>
      <c r="Q147" s="28" t="s">
        <v>517</v>
      </c>
      <c r="R147" s="5" t="s">
        <v>486</v>
      </c>
      <c r="S147" s="48" t="s">
        <v>487</v>
      </c>
      <c r="T147" s="28" t="s">
        <v>488</v>
      </c>
      <c r="U147" s="48" t="s">
        <v>158</v>
      </c>
      <c r="V147" t="s">
        <v>159</v>
      </c>
      <c r="W147" s="42">
        <v>45828</v>
      </c>
      <c r="X147" s="42"/>
      <c r="Y147" s="42" t="s">
        <v>636</v>
      </c>
      <c r="Z147" s="48" t="s">
        <v>206</v>
      </c>
      <c r="AA147" s="28" t="s">
        <v>188</v>
      </c>
      <c r="AB147" s="48" t="s">
        <v>162</v>
      </c>
      <c r="AC147" s="42">
        <v>45897</v>
      </c>
      <c r="AD147" s="49"/>
      <c r="AE147" s="28"/>
      <c r="AF147" t="s">
        <v>22</v>
      </c>
      <c r="AG147" s="48"/>
      <c r="AH147" s="28"/>
      <c r="AI147" s="48"/>
      <c r="AJ147" s="28"/>
      <c r="AK147" s="48"/>
      <c r="AL147" s="28"/>
      <c r="AM147" s="4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 t="s">
        <v>159</v>
      </c>
      <c r="BR147" s="28" t="s">
        <v>159</v>
      </c>
      <c r="BS147" s="28" t="s">
        <v>159</v>
      </c>
      <c r="BT147" s="28" t="s">
        <v>159</v>
      </c>
      <c r="BU147" s="28" t="s">
        <v>159</v>
      </c>
      <c r="BV147" s="28" t="s">
        <v>159</v>
      </c>
      <c r="BW147" s="28" t="s">
        <v>159</v>
      </c>
      <c r="BX147" s="28" t="s">
        <v>159</v>
      </c>
      <c r="BY147" s="28" t="s">
        <v>159</v>
      </c>
      <c r="BZ147" s="28" t="s">
        <v>159</v>
      </c>
      <c r="CA147" s="28" t="s">
        <v>159</v>
      </c>
      <c r="CB147" s="28" t="s">
        <v>159</v>
      </c>
      <c r="CC147" s="28" t="s">
        <v>34</v>
      </c>
      <c r="CD147" s="28" t="s">
        <v>159</v>
      </c>
      <c r="CE147" s="28" t="s">
        <v>82</v>
      </c>
      <c r="CH147" s="29" t="s">
        <v>283</v>
      </c>
      <c r="CI147" s="31" t="s">
        <v>284</v>
      </c>
      <c r="CJ147" s="33" t="s">
        <v>285</v>
      </c>
      <c r="CK147" s="31" t="s">
        <v>205</v>
      </c>
      <c r="CL147" s="33" t="s">
        <v>159</v>
      </c>
      <c r="CM147" s="34">
        <v>45831</v>
      </c>
      <c r="CN147" s="35">
        <v>45833</v>
      </c>
      <c r="CO147" s="35" t="s">
        <v>633</v>
      </c>
      <c r="CP147" s="31" t="s">
        <v>206</v>
      </c>
      <c r="CQ147" s="33" t="s">
        <v>448</v>
      </c>
      <c r="CR147" s="31" t="s">
        <v>189</v>
      </c>
      <c r="CS147" s="35">
        <v>45896</v>
      </c>
      <c r="CT147" s="34"/>
      <c r="CU147" s="33" t="s">
        <v>163</v>
      </c>
      <c r="CV147" t="s">
        <v>22</v>
      </c>
      <c r="CW147" s="31"/>
      <c r="CX147" s="33"/>
      <c r="CY147" s="31"/>
      <c r="CZ147" s="33"/>
      <c r="DA147" s="31"/>
      <c r="DB147" s="33"/>
      <c r="DC147" s="31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 t="s">
        <v>159</v>
      </c>
      <c r="EH147" s="33" t="s">
        <v>159</v>
      </c>
      <c r="EI147" s="33" t="s">
        <v>159</v>
      </c>
      <c r="EJ147" s="33" t="s">
        <v>159</v>
      </c>
      <c r="EK147" s="33" t="s">
        <v>159</v>
      </c>
      <c r="EL147" s="33" t="s">
        <v>159</v>
      </c>
      <c r="EM147" s="33" t="s">
        <v>28</v>
      </c>
      <c r="EN147" s="33" t="s">
        <v>159</v>
      </c>
      <c r="EO147" s="33" t="s">
        <v>159</v>
      </c>
      <c r="EP147" s="33" t="s">
        <v>159</v>
      </c>
      <c r="EQ147" s="33" t="s">
        <v>159</v>
      </c>
      <c r="ER147" s="33" t="s">
        <v>159</v>
      </c>
      <c r="ES147" s="33" t="s">
        <v>159</v>
      </c>
      <c r="ET147" s="33" t="s">
        <v>159</v>
      </c>
      <c r="EU147" s="33" t="s">
        <v>159</v>
      </c>
    </row>
    <row r="148" spans="2:151" hidden="1" x14ac:dyDescent="0.25">
      <c r="B148" t="str">
        <f>IF(Q148="ja",XPlan_raw[[#This Row],[EKA_kode2]],"")</f>
        <v>T640009402</v>
      </c>
      <c r="C148" t="str">
        <f>XPlan_raw[[#This Row],[eka_langtnavn]]</f>
        <v>Research in Software Engineering</v>
      </c>
      <c r="D148" t="str">
        <f>IF(XPlan_raw[[#This Row],[Interne-kode]]&lt;&gt;"(tom)",XPlan_raw[[#This Row],[Interne-kode]],"")</f>
        <v>SM2S-RSE</v>
      </c>
      <c r="E1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148" t="str">
        <f>IF(XPlan_raw[[#This Row],[Campus]]&lt;&gt;"(tom)",XPlan_raw[[#This Row],[Campus]],"")</f>
        <v>Sønderborg</v>
      </c>
      <c r="H148" t="str">
        <f>IF(OR(XPlan_raw[[#This Row],[Prøveform]]="(tom)",XPlan_raw[[#This Row],[Prøveform]]=""),"",XPlan_raw[[#This Row],[Prøveform]])</f>
        <v>Project report with oral defence</v>
      </c>
      <c r="I148" t="str">
        <f>IF(XPlan_raw[[#This Row],[Eksaminator_samlet]]&lt;&gt;"",XPlan_raw[[#This Row],[Eksaminator_samlet]],"")</f>
        <v>Lars Ramkilde Knudsen</v>
      </c>
      <c r="J148" t="str">
        <f>IF(OR(XPlan_raw[[#This Row],[Censur]]="(tom)",XPlan_raw[[#This Row],[Censur]]=""),"",XPlan_raw[[#This Row],[Censur]])</f>
        <v>Second examiner: External</v>
      </c>
      <c r="K1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48" s="4" t="str">
        <f>IF(XPlan_raw[[#This Row],[Udbudstpe]]="3.prøveforsøg",XPlan_raw[[#This Row],[Udbudstpe]],"")</f>
        <v/>
      </c>
      <c r="M148" s="4" t="str">
        <f>IF(XPlan_raw[[#This Row],[Prøveform]]="Skriftlig prøve",XPlan_raw[[#This Row],[DATO: Start eksamen]]+21,"")</f>
        <v/>
      </c>
      <c r="N1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,,,,,,,,,,,,,,,,,,,,,,,,,,,,,,,,,,,,(tom),(tom),(tom),(tom),(tom),(tom),(tom),(tom),(tom),(tom),MSc in Software Engineering - Sdb.,(tom),(tom),(tom),(tom)</v>
      </c>
      <c r="Q148" s="28" t="s">
        <v>517</v>
      </c>
      <c r="R148" t="s">
        <v>265</v>
      </c>
      <c r="S148" s="28" t="s">
        <v>266</v>
      </c>
      <c r="T148" s="28" t="s">
        <v>267</v>
      </c>
      <c r="U148" s="28" t="s">
        <v>158</v>
      </c>
      <c r="V148" t="s">
        <v>159</v>
      </c>
      <c r="W148" s="42">
        <v>45828</v>
      </c>
      <c r="X148" s="42"/>
      <c r="Y148" s="42" t="s">
        <v>633</v>
      </c>
      <c r="Z148" s="28" t="s">
        <v>268</v>
      </c>
      <c r="AA148" s="28" t="s">
        <v>443</v>
      </c>
      <c r="AB148" s="28" t="s">
        <v>189</v>
      </c>
      <c r="AC148" s="42">
        <v>45894</v>
      </c>
      <c r="AD148" s="42"/>
      <c r="AE148" s="28"/>
      <c r="AF148" t="s">
        <v>22</v>
      </c>
      <c r="AG148" s="48"/>
      <c r="AH148" s="28"/>
      <c r="AI148" s="48"/>
      <c r="AJ148" s="28"/>
      <c r="AK148" s="48"/>
      <c r="AL148" s="28"/>
      <c r="AM148" s="4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 t="s">
        <v>159</v>
      </c>
      <c r="BR148" s="28" t="s">
        <v>159</v>
      </c>
      <c r="BS148" s="28" t="s">
        <v>159</v>
      </c>
      <c r="BT148" s="28" t="s">
        <v>159</v>
      </c>
      <c r="BU148" s="28" t="s">
        <v>159</v>
      </c>
      <c r="BV148" s="28" t="s">
        <v>159</v>
      </c>
      <c r="BW148" s="28" t="s">
        <v>159</v>
      </c>
      <c r="BX148" s="28" t="s">
        <v>159</v>
      </c>
      <c r="BY148" s="28" t="s">
        <v>159</v>
      </c>
      <c r="BZ148" s="28" t="s">
        <v>159</v>
      </c>
      <c r="CA148" s="28" t="s">
        <v>32</v>
      </c>
      <c r="CB148" s="28" t="s">
        <v>159</v>
      </c>
      <c r="CC148" s="28" t="s">
        <v>159</v>
      </c>
      <c r="CD148" s="28" t="s">
        <v>159</v>
      </c>
      <c r="CE148" s="28" t="s">
        <v>159</v>
      </c>
      <c r="CH148" t="s">
        <v>290</v>
      </c>
      <c r="CI148" s="28" t="s">
        <v>291</v>
      </c>
      <c r="CJ148" s="28" t="s">
        <v>292</v>
      </c>
      <c r="CK148" s="28" t="s">
        <v>158</v>
      </c>
      <c r="CL148" s="28" t="s">
        <v>159</v>
      </c>
      <c r="CM148" s="42">
        <v>45831</v>
      </c>
      <c r="CN148" s="42">
        <v>45834</v>
      </c>
      <c r="CO148" s="42" t="s">
        <v>633</v>
      </c>
      <c r="CP148" s="28" t="s">
        <v>289</v>
      </c>
      <c r="CQ148" s="28" t="s">
        <v>188</v>
      </c>
      <c r="CR148" s="28" t="s">
        <v>162</v>
      </c>
      <c r="CS148" s="42">
        <v>45887</v>
      </c>
      <c r="CT148" s="42"/>
      <c r="CU148" s="28" t="s">
        <v>163</v>
      </c>
      <c r="CV148" t="s">
        <v>22</v>
      </c>
      <c r="CW148" s="31"/>
      <c r="CX148" s="33"/>
      <c r="CY148" s="31"/>
      <c r="CZ148" s="33"/>
      <c r="DA148" s="31"/>
      <c r="DB148" s="33"/>
      <c r="DC148" s="31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28" t="s">
        <v>159</v>
      </c>
      <c r="EH148" s="28" t="s">
        <v>23</v>
      </c>
      <c r="EI148" s="28" t="s">
        <v>159</v>
      </c>
      <c r="EJ148" s="28" t="s">
        <v>159</v>
      </c>
      <c r="EK148" s="28" t="s">
        <v>159</v>
      </c>
      <c r="EL148" s="28" t="s">
        <v>159</v>
      </c>
      <c r="EM148" s="28" t="s">
        <v>159</v>
      </c>
      <c r="EN148" s="28" t="s">
        <v>159</v>
      </c>
      <c r="EO148" s="28" t="s">
        <v>159</v>
      </c>
      <c r="EP148" s="28" t="s">
        <v>159</v>
      </c>
      <c r="EQ148" s="28" t="s">
        <v>159</v>
      </c>
      <c r="ER148" s="28" t="s">
        <v>159</v>
      </c>
      <c r="ES148" s="28" t="s">
        <v>159</v>
      </c>
      <c r="ET148" s="28" t="s">
        <v>159</v>
      </c>
      <c r="EU148" s="28" t="s">
        <v>159</v>
      </c>
    </row>
    <row r="149" spans="2:151" hidden="1" x14ac:dyDescent="0.25">
      <c r="B149" t="str">
        <f>IF(Q149="ja",XPlan_raw[[#This Row],[EKA_kode2]],"")</f>
        <v>T350044402</v>
      </c>
      <c r="C149" t="str">
        <f>XPlan_raw[[#This Row],[eka_langtnavn]]</f>
        <v>Advanced Machine Learning</v>
      </c>
      <c r="D149" t="str">
        <f>IF(XPlan_raw[[#This Row],[Interne-kode]]&lt;&gt;"(tom)",XPlan_raw[[#This Row],[Interne-kode]],"")</f>
        <v>MC-AML</v>
      </c>
      <c r="E1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149" t="str">
        <f>IF(XPlan_raw[[#This Row],[Campus]]&lt;&gt;"(tom)",XPlan_raw[[#This Row],[Campus]],"")</f>
        <v>Sønderborg</v>
      </c>
      <c r="H149" t="str">
        <f>IF(OR(XPlan_raw[[#This Row],[Prøveform]]="(tom)",XPlan_raw[[#This Row],[Prøveform]]=""),"",XPlan_raw[[#This Row],[Prøveform]])</f>
        <v>Project report with oral defence</v>
      </c>
      <c r="I149" t="str">
        <f>IF(XPlan_raw[[#This Row],[Eksaminator_samlet]]&lt;&gt;"",XPlan_raw[[#This Row],[Eksaminator_samlet]],"")</f>
        <v>Alin Marian Drimus</v>
      </c>
      <c r="J149" t="str">
        <f>IF(OR(XPlan_raw[[#This Row],[Censur]]="(tom)",XPlan_raw[[#This Row],[Censur]]=""),"",XPlan_raw[[#This Row],[Censur]])</f>
        <v>Second examiner: Internal</v>
      </c>
      <c r="K1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49" s="4" t="str">
        <f>IF(XPlan_raw[[#This Row],[Udbudstpe]]="3.prøveforsøg",XPlan_raw[[#This Row],[Udbudstpe]],"")</f>
        <v/>
      </c>
      <c r="M149" s="4" t="str">
        <f>IF(XPlan_raw[[#This Row],[Prøveform]]="Skriftlig prøve",XPlan_raw[[#This Row],[DATO: Start eksamen]]+21,"")</f>
        <v/>
      </c>
      <c r="N1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Sdb.,(tom),(tom),MSc in Mechanical Engineering - Sdb.,MSc in Mechatronic Engineering - Sdb.,Exchange students - Sønderborg</v>
      </c>
      <c r="Q149" s="28" t="s">
        <v>517</v>
      </c>
      <c r="R149" t="s">
        <v>303</v>
      </c>
      <c r="S149" s="28" t="s">
        <v>304</v>
      </c>
      <c r="T149" s="28" t="s">
        <v>305</v>
      </c>
      <c r="U149" s="28" t="s">
        <v>158</v>
      </c>
      <c r="V149" t="s">
        <v>159</v>
      </c>
      <c r="W149" s="42">
        <v>45831</v>
      </c>
      <c r="X149" s="42">
        <v>45833</v>
      </c>
      <c r="Y149" s="42" t="s">
        <v>637</v>
      </c>
      <c r="Z149" s="28" t="s">
        <v>306</v>
      </c>
      <c r="AA149" s="28" t="s">
        <v>443</v>
      </c>
      <c r="AB149" s="28" t="s">
        <v>162</v>
      </c>
      <c r="AC149" s="42">
        <v>45895</v>
      </c>
      <c r="AD149" s="42"/>
      <c r="AE149" s="28"/>
      <c r="AF149" t="s">
        <v>22</v>
      </c>
      <c r="AG149" s="48"/>
      <c r="AH149" s="28"/>
      <c r="AI149" s="48"/>
      <c r="AJ149" s="28"/>
      <c r="AK149" s="48"/>
      <c r="AL149" s="28"/>
      <c r="AM149" s="4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 t="s">
        <v>159</v>
      </c>
      <c r="BR149" s="28" t="s">
        <v>159</v>
      </c>
      <c r="BS149" s="28" t="s">
        <v>159</v>
      </c>
      <c r="BT149" s="28" t="s">
        <v>159</v>
      </c>
      <c r="BU149" s="28" t="s">
        <v>159</v>
      </c>
      <c r="BV149" s="28" t="s">
        <v>159</v>
      </c>
      <c r="BW149" s="28" t="s">
        <v>159</v>
      </c>
      <c r="BX149" s="28" t="s">
        <v>159</v>
      </c>
      <c r="BY149" s="28" t="s">
        <v>159</v>
      </c>
      <c r="BZ149" s="28" t="s">
        <v>647</v>
      </c>
      <c r="CA149" s="28" t="s">
        <v>159</v>
      </c>
      <c r="CB149" s="28" t="s">
        <v>159</v>
      </c>
      <c r="CC149" s="28" t="s">
        <v>34</v>
      </c>
      <c r="CD149" s="28" t="s">
        <v>35</v>
      </c>
      <c r="CE149" s="28" t="s">
        <v>82</v>
      </c>
      <c r="CH149" t="s">
        <v>202</v>
      </c>
      <c r="CI149" s="28" t="s">
        <v>203</v>
      </c>
      <c r="CJ149" s="28" t="s">
        <v>204</v>
      </c>
      <c r="CK149" s="28" t="s">
        <v>205</v>
      </c>
      <c r="CL149" s="28" t="s">
        <v>159</v>
      </c>
      <c r="CM149" s="42">
        <v>45831</v>
      </c>
      <c r="CN149" s="42">
        <v>45833</v>
      </c>
      <c r="CO149" s="42" t="s">
        <v>633</v>
      </c>
      <c r="CP149" s="28" t="s">
        <v>206</v>
      </c>
      <c r="CQ149" s="28" t="s">
        <v>448</v>
      </c>
      <c r="CR149" s="28" t="s">
        <v>189</v>
      </c>
      <c r="CS149" s="42">
        <v>45896</v>
      </c>
      <c r="CT149" s="42"/>
      <c r="CU149" s="28" t="s">
        <v>163</v>
      </c>
      <c r="CV149" t="s">
        <v>22</v>
      </c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 t="s">
        <v>159</v>
      </c>
      <c r="EH149" s="28" t="s">
        <v>23</v>
      </c>
      <c r="EI149" s="28" t="s">
        <v>159</v>
      </c>
      <c r="EJ149" s="28" t="s">
        <v>159</v>
      </c>
      <c r="EK149" s="28" t="s">
        <v>159</v>
      </c>
      <c r="EL149" s="28" t="s">
        <v>159</v>
      </c>
      <c r="EM149" s="28" t="s">
        <v>159</v>
      </c>
      <c r="EN149" s="28" t="s">
        <v>159</v>
      </c>
      <c r="EO149" s="28" t="s">
        <v>159</v>
      </c>
      <c r="EP149" s="28" t="s">
        <v>159</v>
      </c>
      <c r="EQ149" s="28" t="s">
        <v>159</v>
      </c>
      <c r="ER149" s="28" t="s">
        <v>159</v>
      </c>
      <c r="ES149" s="28" t="s">
        <v>159</v>
      </c>
      <c r="ET149" s="28" t="s">
        <v>159</v>
      </c>
      <c r="EU149" s="28" t="s">
        <v>82</v>
      </c>
    </row>
    <row r="150" spans="2:151" hidden="1" x14ac:dyDescent="0.25">
      <c r="B150" t="str">
        <f>IF(Q150="ja",XPlan_raw[[#This Row],[EKA_kode2]],"")</f>
        <v>T370036402</v>
      </c>
      <c r="C150" t="str">
        <f>XPlan_raw[[#This Row],[eka_langtnavn]]</f>
        <v>Cleanroom Microfabrication</v>
      </c>
      <c r="D150" t="str">
        <f>IF(XPlan_raw[[#This Row],[Interne-kode]]&lt;&gt;"(tom)",XPlan_raw[[#This Row],[Interne-kode]],"")</f>
        <v>EE-CLM</v>
      </c>
      <c r="E1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150" t="str">
        <f>IF(XPlan_raw[[#This Row],[Campus]]&lt;&gt;"(tom)",XPlan_raw[[#This Row],[Campus]],"")</f>
        <v>Sønderborg</v>
      </c>
      <c r="H150" t="str">
        <f>IF(OR(XPlan_raw[[#This Row],[Prøveform]]="(tom)",XPlan_raw[[#This Row],[Prøveform]]=""),"",XPlan_raw[[#This Row],[Prøveform]])</f>
        <v>Oral examination</v>
      </c>
      <c r="I150" t="str">
        <f>IF(XPlan_raw[[#This Row],[Eksaminator_samlet]]&lt;&gt;"",XPlan_raw[[#This Row],[Eksaminator_samlet]],"")</f>
        <v>Jakob Kjelstrup-Hansen</v>
      </c>
      <c r="J150" t="str">
        <f>IF(OR(XPlan_raw[[#This Row],[Censur]]="(tom)",XPlan_raw[[#This Row],[Censur]]=""),"",XPlan_raw[[#This Row],[Censur]])</f>
        <v>Second examiner: Internal</v>
      </c>
      <c r="K1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0" s="4" t="str">
        <f>IF(XPlan_raw[[#This Row],[Udbudstpe]]="3.prøveforsøg",XPlan_raw[[#This Row],[Udbudstpe]],"")</f>
        <v/>
      </c>
      <c r="M150" s="4" t="str">
        <f>IF(XPlan_raw[[#This Row],[Prøveform]]="Skriftlig prøve",XPlan_raw[[#This Row],[DATO: Start eksamen]]+21,"")</f>
        <v/>
      </c>
      <c r="N1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Sdb.,BSc in Electronics Engineering - Sdb.,BSc in Engineering, Innovation and Business - Sdb.,(tom),(tom),BSc in Mechatronic Engineering - Sdb.,(tom),(tom),(tom),(tom),(tom),(tom),Exchange students - Sønderborg</v>
      </c>
      <c r="Q150" s="28" t="s">
        <v>517</v>
      </c>
      <c r="R150" s="5" t="s">
        <v>493</v>
      </c>
      <c r="S150" s="48" t="s">
        <v>494</v>
      </c>
      <c r="T150" s="28" t="s">
        <v>495</v>
      </c>
      <c r="U150" s="48" t="s">
        <v>205</v>
      </c>
      <c r="V150" t="s">
        <v>210</v>
      </c>
      <c r="W150" s="49">
        <v>45831</v>
      </c>
      <c r="X150" s="42"/>
      <c r="Y150" s="42" t="s">
        <v>634</v>
      </c>
      <c r="Z150" s="48" t="s">
        <v>460</v>
      </c>
      <c r="AA150" s="28" t="s">
        <v>188</v>
      </c>
      <c r="AB150" s="48" t="s">
        <v>162</v>
      </c>
      <c r="AC150" s="42">
        <v>45896</v>
      </c>
      <c r="AD150" s="49"/>
      <c r="AE150" s="28"/>
      <c r="AF150" t="s">
        <v>22</v>
      </c>
      <c r="AG150" s="48"/>
      <c r="AH150" s="28"/>
      <c r="AI150" s="48"/>
      <c r="AJ150" s="28"/>
      <c r="AK150" s="48"/>
      <c r="AL150" s="28"/>
      <c r="AM150" s="4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 t="s">
        <v>159</v>
      </c>
      <c r="BR150" s="28" t="s">
        <v>159</v>
      </c>
      <c r="BS150" s="28" t="s">
        <v>24</v>
      </c>
      <c r="BT150" s="28" t="s">
        <v>25</v>
      </c>
      <c r="BU150" s="28" t="s">
        <v>646</v>
      </c>
      <c r="BV150" s="28" t="s">
        <v>159</v>
      </c>
      <c r="BW150" s="28" t="s">
        <v>159</v>
      </c>
      <c r="BX150" s="28" t="s">
        <v>29</v>
      </c>
      <c r="BY150" s="28" t="s">
        <v>159</v>
      </c>
      <c r="BZ150" s="28" t="s">
        <v>159</v>
      </c>
      <c r="CA150" s="28" t="s">
        <v>159</v>
      </c>
      <c r="CB150" s="28" t="s">
        <v>159</v>
      </c>
      <c r="CC150" s="28" t="s">
        <v>159</v>
      </c>
      <c r="CD150" s="28" t="s">
        <v>159</v>
      </c>
      <c r="CE150" s="28" t="s">
        <v>82</v>
      </c>
      <c r="CH150" s="29" t="s">
        <v>496</v>
      </c>
      <c r="CI150" s="31" t="s">
        <v>497</v>
      </c>
      <c r="CJ150" s="33" t="s">
        <v>498</v>
      </c>
      <c r="CK150" s="31" t="s">
        <v>205</v>
      </c>
      <c r="CL150" s="33" t="s">
        <v>159</v>
      </c>
      <c r="CM150" s="42">
        <v>45831</v>
      </c>
      <c r="CN150" s="35">
        <v>45838</v>
      </c>
      <c r="CO150" s="35" t="s">
        <v>633</v>
      </c>
      <c r="CP150" s="31" t="s">
        <v>499</v>
      </c>
      <c r="CQ150" s="33" t="s">
        <v>188</v>
      </c>
      <c r="CR150" s="31" t="s">
        <v>189</v>
      </c>
      <c r="CS150" s="35">
        <v>45882</v>
      </c>
      <c r="CT150" s="34"/>
      <c r="CU150" s="33" t="s">
        <v>163</v>
      </c>
      <c r="CV150" t="s">
        <v>22</v>
      </c>
      <c r="CW150" s="31"/>
      <c r="CX150" s="33"/>
      <c r="CY150" s="31"/>
      <c r="CZ150" s="33"/>
      <c r="DA150" s="31"/>
      <c r="DB150" s="33"/>
      <c r="DC150" s="31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 t="s">
        <v>159</v>
      </c>
      <c r="EH150" s="33" t="s">
        <v>23</v>
      </c>
      <c r="EI150" s="33" t="s">
        <v>24</v>
      </c>
      <c r="EJ150" s="33" t="s">
        <v>159</v>
      </c>
      <c r="EK150" s="33" t="s">
        <v>26</v>
      </c>
      <c r="EL150" s="33" t="s">
        <v>159</v>
      </c>
      <c r="EM150" s="33" t="s">
        <v>28</v>
      </c>
      <c r="EN150" s="33" t="s">
        <v>29</v>
      </c>
      <c r="EO150" s="33" t="s">
        <v>159</v>
      </c>
      <c r="EP150" s="33" t="s">
        <v>159</v>
      </c>
      <c r="EQ150" s="33" t="s">
        <v>159</v>
      </c>
      <c r="ER150" s="33" t="s">
        <v>159</v>
      </c>
      <c r="ES150" s="33" t="s">
        <v>159</v>
      </c>
      <c r="ET150" s="33" t="s">
        <v>159</v>
      </c>
      <c r="EU150" s="33" t="s">
        <v>159</v>
      </c>
    </row>
    <row r="151" spans="2:151" hidden="1" x14ac:dyDescent="0.25">
      <c r="B151" t="str">
        <f>IF(Q151="ja",XPlan_raw[[#This Row],[EKA_kode2]],"")</f>
        <v>T340034402</v>
      </c>
      <c r="C151" t="str">
        <f>XPlan_raw[[#This Row],[eka_langtnavn]]</f>
        <v>Computer Aided Engineering</v>
      </c>
      <c r="D151" t="str">
        <f>IF(XPlan_raw[[#This Row],[Interne-kode]]&lt;&gt;"(tom)",XPlan_raw[[#This Row],[Interne-kode]],"")</f>
        <v>MC-CAE</v>
      </c>
      <c r="E1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23-06-2025 - 30-06-2025</v>
      </c>
      <c r="G151" t="str">
        <f>IF(XPlan_raw[[#This Row],[Campus]]&lt;&gt;"(tom)",XPlan_raw[[#This Row],[Campus]],"")</f>
        <v>Sønderborg</v>
      </c>
      <c r="H151" t="str">
        <f>IF(OR(XPlan_raw[[#This Row],[Prøveform]]="(tom)",XPlan_raw[[#This Row],[Prøveform]]=""),"",XPlan_raw[[#This Row],[Prøveform]])</f>
        <v>Oral examination</v>
      </c>
      <c r="I151" t="str">
        <f>IF(XPlan_raw[[#This Row],[Eksaminator_samlet]]&lt;&gt;"",XPlan_raw[[#This Row],[Eksaminator_samlet]],"")</f>
        <v>Roana de Oliveira Hansen</v>
      </c>
      <c r="J151" t="str">
        <f>IF(OR(XPlan_raw[[#This Row],[Censur]]="(tom)",XPlan_raw[[#This Row],[Censur]]=""),"",XPlan_raw[[#This Row],[Censur]])</f>
        <v>Second examiner: External</v>
      </c>
      <c r="K1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51" s="4" t="str">
        <f>IF(XPlan_raw[[#This Row],[Udbudstpe]]="3.prøveforsøg",XPlan_raw[[#This Row],[Udbudstpe]],"")</f>
        <v/>
      </c>
      <c r="M151" s="4" t="str">
        <f>IF(XPlan_raw[[#This Row],[Prøveform]]="Skriftlig prøve",XPlan_raw[[#This Row],[DATO: Start eksamen]]+21,"")</f>
        <v/>
      </c>
      <c r="N1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Sdb.,BEng in Mechatronics - Sdb.,(tom),BSc in Engineering, Innovation and Business - Sdb.,(tom),BSc in Mechanical Engineering - Sdb.,BSc in Mechatronic Engineering - Sdb.,(tom),(tom),(tom),(tom),(tom),(tom),(tom)</v>
      </c>
      <c r="Q151" s="28" t="s">
        <v>517</v>
      </c>
      <c r="R151" t="s">
        <v>496</v>
      </c>
      <c r="S151" s="28" t="s">
        <v>497</v>
      </c>
      <c r="T151" s="28" t="s">
        <v>498</v>
      </c>
      <c r="U151" s="28" t="s">
        <v>205</v>
      </c>
      <c r="V151" t="s">
        <v>159</v>
      </c>
      <c r="W151" s="42">
        <v>45831</v>
      </c>
      <c r="X151" s="42">
        <v>45838</v>
      </c>
      <c r="Y151" s="42" t="s">
        <v>633</v>
      </c>
      <c r="Z151" s="28" t="s">
        <v>499</v>
      </c>
      <c r="AA151" s="28" t="s">
        <v>188</v>
      </c>
      <c r="AB151" s="28" t="s">
        <v>189</v>
      </c>
      <c r="AC151" s="42">
        <v>45882</v>
      </c>
      <c r="AD151" s="42"/>
      <c r="AE151" s="28" t="s">
        <v>163</v>
      </c>
      <c r="AF151" t="s">
        <v>22</v>
      </c>
      <c r="AG151" s="48"/>
      <c r="AH151" s="28"/>
      <c r="AI151" s="48"/>
      <c r="AJ151" s="28"/>
      <c r="AK151" s="48"/>
      <c r="AL151" s="28"/>
      <c r="AM151" s="4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 t="s">
        <v>159</v>
      </c>
      <c r="BR151" s="28" t="s">
        <v>23</v>
      </c>
      <c r="BS151" s="28" t="s">
        <v>24</v>
      </c>
      <c r="BT151" s="28" t="s">
        <v>159</v>
      </c>
      <c r="BU151" s="28" t="s">
        <v>646</v>
      </c>
      <c r="BV151" s="28" t="s">
        <v>159</v>
      </c>
      <c r="BW151" s="28" t="s">
        <v>28</v>
      </c>
      <c r="BX151" s="28" t="s">
        <v>29</v>
      </c>
      <c r="BY151" s="28" t="s">
        <v>159</v>
      </c>
      <c r="BZ151" s="28" t="s">
        <v>159</v>
      </c>
      <c r="CA151" s="28" t="s">
        <v>159</v>
      </c>
      <c r="CB151" s="28" t="s">
        <v>159</v>
      </c>
      <c r="CC151" s="28" t="s">
        <v>159</v>
      </c>
      <c r="CD151" s="28" t="s">
        <v>159</v>
      </c>
      <c r="CE151" s="28" t="s">
        <v>159</v>
      </c>
      <c r="CH151" t="s">
        <v>303</v>
      </c>
      <c r="CI151" s="28" t="s">
        <v>304</v>
      </c>
      <c r="CJ151" s="28" t="s">
        <v>305</v>
      </c>
      <c r="CK151" s="28" t="s">
        <v>158</v>
      </c>
      <c r="CL151" s="28" t="s">
        <v>159</v>
      </c>
      <c r="CM151" s="42">
        <v>45831</v>
      </c>
      <c r="CN151" s="42">
        <v>45833</v>
      </c>
      <c r="CO151" s="42" t="s">
        <v>637</v>
      </c>
      <c r="CP151" s="28" t="s">
        <v>306</v>
      </c>
      <c r="CQ151" s="28" t="s">
        <v>443</v>
      </c>
      <c r="CR151" s="28" t="s">
        <v>162</v>
      </c>
      <c r="CS151" s="42">
        <v>45895</v>
      </c>
      <c r="CT151" s="42"/>
      <c r="CU151" s="28"/>
      <c r="CV151" t="s">
        <v>22</v>
      </c>
      <c r="CW151" s="31"/>
      <c r="CX151" s="33"/>
      <c r="CY151" s="31"/>
      <c r="CZ151" s="33"/>
      <c r="DA151" s="31"/>
      <c r="DB151" s="33"/>
      <c r="DC151" s="31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28" t="s">
        <v>159</v>
      </c>
      <c r="EH151" s="28" t="s">
        <v>159</v>
      </c>
      <c r="EI151" s="28" t="s">
        <v>159</v>
      </c>
      <c r="EJ151" s="28" t="s">
        <v>159</v>
      </c>
      <c r="EK151" s="28" t="s">
        <v>159</v>
      </c>
      <c r="EL151" s="28" t="s">
        <v>159</v>
      </c>
      <c r="EM151" s="28" t="s">
        <v>159</v>
      </c>
      <c r="EN151" s="28" t="s">
        <v>159</v>
      </c>
      <c r="EO151" s="28" t="s">
        <v>159</v>
      </c>
      <c r="EP151" s="28" t="s">
        <v>31</v>
      </c>
      <c r="EQ151" s="28" t="s">
        <v>159</v>
      </c>
      <c r="ER151" s="28" t="s">
        <v>159</v>
      </c>
      <c r="ES151" s="28" t="s">
        <v>34</v>
      </c>
      <c r="ET151" s="28" t="s">
        <v>35</v>
      </c>
      <c r="EU151" s="28" t="s">
        <v>82</v>
      </c>
    </row>
    <row r="152" spans="2:151" hidden="1" x14ac:dyDescent="0.25">
      <c r="B152" t="str">
        <f>IF(Q152="ja",XPlan_raw[[#This Row],[EKA_kode2]],"")</f>
        <v>T300028402</v>
      </c>
      <c r="C152" t="str">
        <f>XPlan_raw[[#This Row],[eka_langtnavn]]</f>
        <v>EIB Semester Project 2</v>
      </c>
      <c r="D152" t="str">
        <f>IF(XPlan_raw[[#This Row],[Interne-kode]]&lt;&gt;"(tom)",XPlan_raw[[#This Row],[Interne-kode]],"")</f>
        <v>EIB-SPRO2</v>
      </c>
      <c r="E1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152" t="str">
        <f>IF(XPlan_raw[[#This Row],[Campus]]&lt;&gt;"(tom)",XPlan_raw[[#This Row],[Campus]],"")</f>
        <v>Sønderborg</v>
      </c>
      <c r="H152" t="str">
        <f>IF(OR(XPlan_raw[[#This Row],[Prøveform]]="(tom)",XPlan_raw[[#This Row],[Prøveform]]=""),"",XPlan_raw[[#This Row],[Prøveform]])</f>
        <v>Oral examination</v>
      </c>
      <c r="I152" t="str">
        <f>IF(XPlan_raw[[#This Row],[Eksaminator_samlet]]&lt;&gt;"",XPlan_raw[[#This Row],[Eksaminator_samlet]],"")</f>
        <v>Matthias König, Marianne Stenger</v>
      </c>
      <c r="J152" t="str">
        <f>IF(OR(XPlan_raw[[#This Row],[Censur]]="(tom)",XPlan_raw[[#This Row],[Censur]]=""),"",XPlan_raw[[#This Row],[Censur]])</f>
        <v>Second examiner: External</v>
      </c>
      <c r="K1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52" s="4" t="str">
        <f>IF(XPlan_raw[[#This Row],[Udbudstpe]]="3.prøveforsøg",XPlan_raw[[#This Row],[Udbudstpe]],"")</f>
        <v/>
      </c>
      <c r="M152" s="4" t="str">
        <f>IF(XPlan_raw[[#This Row],[Prøveform]]="Skriftlig prøve",XPlan_raw[[#This Row],[DATO: Start eksamen]]+21,"")</f>
        <v/>
      </c>
      <c r="N1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52" s="28" t="s">
        <v>517</v>
      </c>
      <c r="R152" t="s">
        <v>219</v>
      </c>
      <c r="S152" s="28" t="s">
        <v>220</v>
      </c>
      <c r="T152" s="28" t="s">
        <v>221</v>
      </c>
      <c r="U152" s="28" t="s">
        <v>158</v>
      </c>
      <c r="V152" t="s">
        <v>159</v>
      </c>
      <c r="W152" s="42">
        <v>45831</v>
      </c>
      <c r="X152" s="42">
        <v>45833</v>
      </c>
      <c r="Y152" s="42" t="s">
        <v>633</v>
      </c>
      <c r="Z152" s="28" t="s">
        <v>660</v>
      </c>
      <c r="AA152" s="28" t="s">
        <v>188</v>
      </c>
      <c r="AB152" s="28" t="s">
        <v>189</v>
      </c>
      <c r="AC152" s="42">
        <v>45891</v>
      </c>
      <c r="AD152" s="42"/>
      <c r="AE152" s="28"/>
      <c r="AF152" t="s">
        <v>22</v>
      </c>
      <c r="AG152" s="48"/>
      <c r="AH152" s="28"/>
      <c r="AI152" s="48"/>
      <c r="AJ152" s="28"/>
      <c r="AK152" s="48"/>
      <c r="AL152" s="28"/>
      <c r="AM152" s="4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 t="s">
        <v>159</v>
      </c>
      <c r="BR152" s="28" t="s">
        <v>159</v>
      </c>
      <c r="BS152" s="28" t="s">
        <v>159</v>
      </c>
      <c r="BT152" s="28" t="s">
        <v>159</v>
      </c>
      <c r="BU152" s="28" t="s">
        <v>646</v>
      </c>
      <c r="BV152" s="28" t="s">
        <v>159</v>
      </c>
      <c r="BW152" s="28" t="s">
        <v>159</v>
      </c>
      <c r="BX152" s="28" t="s">
        <v>159</v>
      </c>
      <c r="BY152" s="28" t="s">
        <v>159</v>
      </c>
      <c r="BZ152" s="28" t="s">
        <v>159</v>
      </c>
      <c r="CA152" s="28" t="s">
        <v>159</v>
      </c>
      <c r="CB152" s="28" t="s">
        <v>159</v>
      </c>
      <c r="CC152" s="28" t="s">
        <v>159</v>
      </c>
      <c r="CD152" s="28" t="s">
        <v>159</v>
      </c>
      <c r="CE152" s="28" t="s">
        <v>159</v>
      </c>
      <c r="CH152" s="29" t="s">
        <v>493</v>
      </c>
      <c r="CI152" s="31" t="s">
        <v>494</v>
      </c>
      <c r="CJ152" s="33" t="s">
        <v>495</v>
      </c>
      <c r="CK152" s="31" t="s">
        <v>205</v>
      </c>
      <c r="CL152" s="33" t="s">
        <v>210</v>
      </c>
      <c r="CM152" s="42">
        <v>45831</v>
      </c>
      <c r="CN152" s="35"/>
      <c r="CO152" s="35" t="s">
        <v>634</v>
      </c>
      <c r="CP152" s="31" t="s">
        <v>460</v>
      </c>
      <c r="CQ152" s="33" t="s">
        <v>188</v>
      </c>
      <c r="CR152" s="31" t="s">
        <v>162</v>
      </c>
      <c r="CS152" s="35">
        <v>45896</v>
      </c>
      <c r="CT152" s="34"/>
      <c r="CU152" s="33"/>
      <c r="CV152" t="s">
        <v>22</v>
      </c>
      <c r="CW152" s="31"/>
      <c r="CX152" s="33"/>
      <c r="CY152" s="31"/>
      <c r="CZ152" s="33"/>
      <c r="DA152" s="31"/>
      <c r="DB152" s="33"/>
      <c r="DC152" s="31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 t="s">
        <v>159</v>
      </c>
      <c r="EH152" s="33" t="s">
        <v>159</v>
      </c>
      <c r="EI152" s="33" t="s">
        <v>24</v>
      </c>
      <c r="EJ152" s="33" t="s">
        <v>25</v>
      </c>
      <c r="EK152" s="33" t="s">
        <v>26</v>
      </c>
      <c r="EL152" s="33" t="s">
        <v>159</v>
      </c>
      <c r="EM152" s="33" t="s">
        <v>159</v>
      </c>
      <c r="EN152" s="33" t="s">
        <v>29</v>
      </c>
      <c r="EO152" s="33" t="s">
        <v>159</v>
      </c>
      <c r="EP152" s="33" t="s">
        <v>159</v>
      </c>
      <c r="EQ152" s="33" t="s">
        <v>159</v>
      </c>
      <c r="ER152" s="33" t="s">
        <v>159</v>
      </c>
      <c r="ES152" s="33" t="s">
        <v>159</v>
      </c>
      <c r="ET152" s="33" t="s">
        <v>159</v>
      </c>
      <c r="EU152" s="33" t="s">
        <v>82</v>
      </c>
    </row>
    <row r="153" spans="2:151" hidden="1" x14ac:dyDescent="0.25">
      <c r="B153" t="str">
        <f>IF(Q153="ja",XPlan_raw[[#This Row],[EKA_kode2]],"")</f>
        <v>T320016402</v>
      </c>
      <c r="C153" t="str">
        <f>XPlan_raw[[#This Row],[eka_langtnavn]]</f>
        <v>Mechanical Semester Project 2 C</v>
      </c>
      <c r="D153" t="str">
        <f>IF(XPlan_raw[[#This Row],[Interne-kode]]&lt;&gt;"(tom)",XPlan_raw[[#This Row],[Interne-kode]],"")</f>
        <v>ME-SPRO2C</v>
      </c>
      <c r="E1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153" t="str">
        <f>IF(XPlan_raw[[#This Row],[Campus]]&lt;&gt;"(tom)",XPlan_raw[[#This Row],[Campus]],"")</f>
        <v>Sønderborg</v>
      </c>
      <c r="H153" t="str">
        <f>IF(OR(XPlan_raw[[#This Row],[Prøveform]]="(tom)",XPlan_raw[[#This Row],[Prøveform]]=""),"",XPlan_raw[[#This Row],[Prøveform]])</f>
        <v>Oral examination</v>
      </c>
      <c r="I153" t="str">
        <f>IF(XPlan_raw[[#This Row],[Eksaminator_samlet]]&lt;&gt;"",XPlan_raw[[#This Row],[Eksaminator_samlet]],"")</f>
        <v>Andrei-Alexandru Popa</v>
      </c>
      <c r="J153" t="str">
        <f>IF(OR(XPlan_raw[[#This Row],[Censur]]="(tom)",XPlan_raw[[#This Row],[Censur]]=""),"",XPlan_raw[[#This Row],[Censur]])</f>
        <v>Second examiner: Internal</v>
      </c>
      <c r="K1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53" s="4" t="str">
        <f>IF(XPlan_raw[[#This Row],[Udbudstpe]]="3.prøveforsøg",XPlan_raw[[#This Row],[Udbudstpe]],"")</f>
        <v/>
      </c>
      <c r="M153" s="4" t="str">
        <f>IF(XPlan_raw[[#This Row],[Prøveform]]="Skriftlig prøve",XPlan_raw[[#This Row],[DATO: Start eksamen]]+21,"")</f>
        <v/>
      </c>
      <c r="N1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153" s="28" t="s">
        <v>517</v>
      </c>
      <c r="R153" s="5" t="s">
        <v>286</v>
      </c>
      <c r="S153" s="48" t="s">
        <v>287</v>
      </c>
      <c r="T153" s="28" t="s">
        <v>288</v>
      </c>
      <c r="U153" s="48" t="s">
        <v>158</v>
      </c>
      <c r="V153" t="s">
        <v>159</v>
      </c>
      <c r="W153" s="42">
        <v>45831</v>
      </c>
      <c r="X153" s="42">
        <v>45834</v>
      </c>
      <c r="Y153" s="42" t="s">
        <v>633</v>
      </c>
      <c r="Z153" s="48" t="s">
        <v>289</v>
      </c>
      <c r="AA153" s="28" t="s">
        <v>188</v>
      </c>
      <c r="AB153" s="48" t="s">
        <v>162</v>
      </c>
      <c r="AC153" s="42">
        <v>45887</v>
      </c>
      <c r="AD153" s="49"/>
      <c r="AE153" s="28" t="s">
        <v>163</v>
      </c>
      <c r="AF153" t="s">
        <v>22</v>
      </c>
      <c r="AG153" s="48"/>
      <c r="AH153" s="28"/>
      <c r="AI153" s="48"/>
      <c r="AJ153" s="28"/>
      <c r="AK153" s="48"/>
      <c r="AL153" s="28"/>
      <c r="AM153" s="4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 t="s">
        <v>159</v>
      </c>
      <c r="BR153" s="28" t="s">
        <v>159</v>
      </c>
      <c r="BS153" s="28" t="s">
        <v>159</v>
      </c>
      <c r="BT153" s="28" t="s">
        <v>159</v>
      </c>
      <c r="BU153" s="28" t="s">
        <v>159</v>
      </c>
      <c r="BV153" s="28" t="s">
        <v>159</v>
      </c>
      <c r="BW153" s="28" t="s">
        <v>28</v>
      </c>
      <c r="BX153" s="28" t="s">
        <v>159</v>
      </c>
      <c r="BY153" s="28" t="s">
        <v>159</v>
      </c>
      <c r="BZ153" s="28" t="s">
        <v>159</v>
      </c>
      <c r="CA153" s="28" t="s">
        <v>159</v>
      </c>
      <c r="CB153" s="28" t="s">
        <v>159</v>
      </c>
      <c r="CC153" s="28" t="s">
        <v>159</v>
      </c>
      <c r="CD153" s="28" t="s">
        <v>159</v>
      </c>
      <c r="CE153" s="28" t="s">
        <v>159</v>
      </c>
      <c r="CH153" s="29" t="s">
        <v>500</v>
      </c>
      <c r="CI153" s="31" t="s">
        <v>195</v>
      </c>
      <c r="CJ153" s="33" t="s">
        <v>501</v>
      </c>
      <c r="CK153" s="31" t="s">
        <v>158</v>
      </c>
      <c r="CL153" s="33" t="s">
        <v>159</v>
      </c>
      <c r="CM153" s="42">
        <v>45831</v>
      </c>
      <c r="CN153" s="35">
        <v>45838</v>
      </c>
      <c r="CO153" s="35" t="s">
        <v>633</v>
      </c>
      <c r="CP153" s="31" t="s">
        <v>197</v>
      </c>
      <c r="CQ153" s="33" t="s">
        <v>443</v>
      </c>
      <c r="CR153" s="31" t="s">
        <v>189</v>
      </c>
      <c r="CS153" s="35">
        <v>45894</v>
      </c>
      <c r="CT153" s="34">
        <v>45896</v>
      </c>
      <c r="CU153" s="33" t="s">
        <v>163</v>
      </c>
      <c r="CV153" t="s">
        <v>22</v>
      </c>
      <c r="CW153" s="31"/>
      <c r="CX153" s="33"/>
      <c r="CY153" s="31"/>
      <c r="CZ153" s="33"/>
      <c r="DA153" s="31"/>
      <c r="DB153" s="33"/>
      <c r="DC153" s="31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 t="s">
        <v>159</v>
      </c>
      <c r="EH153" s="33" t="s">
        <v>159</v>
      </c>
      <c r="EI153" s="33" t="s">
        <v>159</v>
      </c>
      <c r="EJ153" s="33" t="s">
        <v>159</v>
      </c>
      <c r="EK153" s="33" t="s">
        <v>159</v>
      </c>
      <c r="EL153" s="33" t="s">
        <v>27</v>
      </c>
      <c r="EM153" s="33" t="s">
        <v>159</v>
      </c>
      <c r="EN153" s="33" t="s">
        <v>159</v>
      </c>
      <c r="EO153" s="33" t="s">
        <v>159</v>
      </c>
      <c r="EP153" s="33" t="s">
        <v>159</v>
      </c>
      <c r="EQ153" s="33" t="s">
        <v>159</v>
      </c>
      <c r="ER153" s="33" t="s">
        <v>159</v>
      </c>
      <c r="ES153" s="33" t="s">
        <v>159</v>
      </c>
      <c r="ET153" s="33" t="s">
        <v>159</v>
      </c>
      <c r="EU153" s="33" t="s">
        <v>159</v>
      </c>
    </row>
    <row r="154" spans="2:151" hidden="1" x14ac:dyDescent="0.25">
      <c r="B154" t="str">
        <f>IF(Q154="ja",XPlan_raw[[#This Row],[EKA_kode2]],"")</f>
        <v>T320021402</v>
      </c>
      <c r="C154" t="str">
        <f>XPlan_raw[[#This Row],[eka_langtnavn]]</f>
        <v>Mechanical Semester Project 2 D</v>
      </c>
      <c r="D154" t="str">
        <f>IF(XPlan_raw[[#This Row],[Interne-kode]]&lt;&gt;"(tom)",XPlan_raw[[#This Row],[Interne-kode]],"")</f>
        <v>ME-SPRO2D</v>
      </c>
      <c r="E1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154" t="str">
        <f>IF(XPlan_raw[[#This Row],[Campus]]&lt;&gt;"(tom)",XPlan_raw[[#This Row],[Campus]],"")</f>
        <v>Sønderborg</v>
      </c>
      <c r="H154" t="str">
        <f>IF(OR(XPlan_raw[[#This Row],[Prøveform]]="(tom)",XPlan_raw[[#This Row],[Prøveform]]=""),"",XPlan_raw[[#This Row],[Prøveform]])</f>
        <v>Oral examination</v>
      </c>
      <c r="I154" t="str">
        <f>IF(XPlan_raw[[#This Row],[Eksaminator_samlet]]&lt;&gt;"",XPlan_raw[[#This Row],[Eksaminator_samlet]],"")</f>
        <v>Andrei-Alexandru Popa</v>
      </c>
      <c r="J154" t="str">
        <f>IF(OR(XPlan_raw[[#This Row],[Censur]]="(tom)",XPlan_raw[[#This Row],[Censur]]=""),"",XPlan_raw[[#This Row],[Censur]])</f>
        <v>Second examiner: Internal</v>
      </c>
      <c r="K1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54" s="4" t="str">
        <f>IF(XPlan_raw[[#This Row],[Udbudstpe]]="3.prøveforsøg",XPlan_raw[[#This Row],[Udbudstpe]],"")</f>
        <v/>
      </c>
      <c r="M154" s="4" t="str">
        <f>IF(XPlan_raw[[#This Row],[Prøveform]]="Skriftlig prøve",XPlan_raw[[#This Row],[DATO: Start eksamen]]+21,"")</f>
        <v/>
      </c>
      <c r="N1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Sdb.,(tom),(tom),(tom),(tom),(tom),(tom),(tom),(tom),(tom),(tom),(tom),(tom),(tom)</v>
      </c>
      <c r="Q154" s="28" t="s">
        <v>517</v>
      </c>
      <c r="R154" s="5" t="s">
        <v>290</v>
      </c>
      <c r="S154" s="48" t="s">
        <v>291</v>
      </c>
      <c r="T154" s="28" t="s">
        <v>292</v>
      </c>
      <c r="U154" s="48" t="s">
        <v>158</v>
      </c>
      <c r="V154" t="s">
        <v>159</v>
      </c>
      <c r="W154" s="49">
        <v>45831</v>
      </c>
      <c r="X154" s="42">
        <v>45834</v>
      </c>
      <c r="Y154" s="42" t="s">
        <v>633</v>
      </c>
      <c r="Z154" s="48" t="s">
        <v>289</v>
      </c>
      <c r="AA154" s="28" t="s">
        <v>188</v>
      </c>
      <c r="AB154" s="48" t="s">
        <v>162</v>
      </c>
      <c r="AC154" s="42">
        <v>45887</v>
      </c>
      <c r="AD154" s="49"/>
      <c r="AE154" s="28" t="s">
        <v>163</v>
      </c>
      <c r="AF154" t="s">
        <v>22</v>
      </c>
      <c r="AG154" s="48"/>
      <c r="AH154" s="28"/>
      <c r="AI154" s="48"/>
      <c r="AJ154" s="28"/>
      <c r="AK154" s="48"/>
      <c r="AL154" s="28"/>
      <c r="AM154" s="4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 t="s">
        <v>159</v>
      </c>
      <c r="BR154" s="28" t="s">
        <v>23</v>
      </c>
      <c r="BS154" s="28" t="s">
        <v>159</v>
      </c>
      <c r="BT154" s="28" t="s">
        <v>159</v>
      </c>
      <c r="BU154" s="28" t="s">
        <v>159</v>
      </c>
      <c r="BV154" s="28" t="s">
        <v>159</v>
      </c>
      <c r="BW154" s="28" t="s">
        <v>159</v>
      </c>
      <c r="BX154" s="28" t="s">
        <v>159</v>
      </c>
      <c r="BY154" s="28" t="s">
        <v>159</v>
      </c>
      <c r="BZ154" s="28" t="s">
        <v>159</v>
      </c>
      <c r="CA154" s="28" t="s">
        <v>159</v>
      </c>
      <c r="CB154" s="28" t="s">
        <v>159</v>
      </c>
      <c r="CC154" s="28" t="s">
        <v>159</v>
      </c>
      <c r="CD154" s="28" t="s">
        <v>159</v>
      </c>
      <c r="CE154" s="28" t="s">
        <v>159</v>
      </c>
      <c r="CH154" s="29" t="s">
        <v>293</v>
      </c>
      <c r="CI154" s="31" t="s">
        <v>294</v>
      </c>
      <c r="CJ154" s="33" t="s">
        <v>295</v>
      </c>
      <c r="CK154" s="31" t="s">
        <v>205</v>
      </c>
      <c r="CL154" s="33" t="s">
        <v>159</v>
      </c>
      <c r="CM154" s="42">
        <v>45831</v>
      </c>
      <c r="CN154" s="35">
        <v>45835</v>
      </c>
      <c r="CO154" s="35" t="s">
        <v>633</v>
      </c>
      <c r="CP154" s="31" t="s">
        <v>296</v>
      </c>
      <c r="CQ154" s="33" t="s">
        <v>443</v>
      </c>
      <c r="CR154" s="31" t="s">
        <v>189</v>
      </c>
      <c r="CS154" s="35">
        <v>45891</v>
      </c>
      <c r="CT154" s="34">
        <v>45894</v>
      </c>
      <c r="CU154" s="33" t="s">
        <v>163</v>
      </c>
      <c r="CV154" t="s">
        <v>22</v>
      </c>
      <c r="CW154" s="31"/>
      <c r="CX154" s="33"/>
      <c r="CY154" s="31"/>
      <c r="CZ154" s="33"/>
      <c r="DA154" s="31"/>
      <c r="DB154" s="33"/>
      <c r="DC154" s="31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 t="s">
        <v>159</v>
      </c>
      <c r="EH154" s="33" t="s">
        <v>159</v>
      </c>
      <c r="EI154" s="33" t="s">
        <v>159</v>
      </c>
      <c r="EJ154" s="33" t="s">
        <v>159</v>
      </c>
      <c r="EK154" s="33" t="s">
        <v>159</v>
      </c>
      <c r="EL154" s="33" t="s">
        <v>27</v>
      </c>
      <c r="EM154" s="33" t="s">
        <v>159</v>
      </c>
      <c r="EN154" s="33" t="s">
        <v>159</v>
      </c>
      <c r="EO154" s="33" t="s">
        <v>159</v>
      </c>
      <c r="EP154" s="33" t="s">
        <v>159</v>
      </c>
      <c r="EQ154" s="33" t="s">
        <v>159</v>
      </c>
      <c r="ER154" s="33" t="s">
        <v>159</v>
      </c>
      <c r="ES154" s="33" t="s">
        <v>159</v>
      </c>
      <c r="ET154" s="33" t="s">
        <v>159</v>
      </c>
      <c r="EU154" s="33" t="s">
        <v>159</v>
      </c>
    </row>
    <row r="155" spans="2:151" hidden="1" x14ac:dyDescent="0.25">
      <c r="B155" t="str">
        <f>IF(Q155="ja",XPlan_raw[[#This Row],[EKA_kode2]],"")</f>
        <v>T320019402</v>
      </c>
      <c r="C155" t="str">
        <f>XPlan_raw[[#This Row],[eka_langtnavn]]</f>
        <v>Mechanical Semester Project 4 C - Hydraulic Power Systems</v>
      </c>
      <c r="D155" t="str">
        <f>IF(XPlan_raw[[#This Row],[Interne-kode]]&lt;&gt;"(tom)",XPlan_raw[[#This Row],[Interne-kode]],"")</f>
        <v xml:space="preserve">ME-SPRO4C </v>
      </c>
      <c r="E1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155" t="str">
        <f>IF(XPlan_raw[[#This Row],[Campus]]&lt;&gt;"(tom)",XPlan_raw[[#This Row],[Campus]],"")</f>
        <v>Sønderborg</v>
      </c>
      <c r="H155" t="str">
        <f>IF(OR(XPlan_raw[[#This Row],[Prøveform]]="(tom)",XPlan_raw[[#This Row],[Prøveform]]=""),"",XPlan_raw[[#This Row],[Prøveform]])</f>
        <v>Combined test</v>
      </c>
      <c r="I155" t="str">
        <f>IF(XPlan_raw[[#This Row],[Eksaminator_samlet]]&lt;&gt;"",XPlan_raw[[#This Row],[Eksaminator_samlet]],"")</f>
        <v>Yingguang Chu</v>
      </c>
      <c r="J155" t="str">
        <f>IF(OR(XPlan_raw[[#This Row],[Censur]]="(tom)",XPlan_raw[[#This Row],[Censur]]=""),"",XPlan_raw[[#This Row],[Censur]])</f>
        <v>Second examiner: External</v>
      </c>
      <c r="K1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5" s="4" t="str">
        <f>IF(XPlan_raw[[#This Row],[Udbudstpe]]="3.prøveforsøg",XPlan_raw[[#This Row],[Udbudstpe]],"")</f>
        <v/>
      </c>
      <c r="M155" s="4" t="str">
        <f>IF(XPlan_raw[[#This Row],[Prøveform]]="Skriftlig prøve",XPlan_raw[[#This Row],[DATO: Start eksamen]]+21,"")</f>
        <v/>
      </c>
      <c r="N1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155" s="28" t="s">
        <v>517</v>
      </c>
      <c r="R155" s="5" t="s">
        <v>283</v>
      </c>
      <c r="S155" s="48" t="s">
        <v>284</v>
      </c>
      <c r="T155" s="28" t="s">
        <v>285</v>
      </c>
      <c r="U155" s="48" t="s">
        <v>205</v>
      </c>
      <c r="V155" t="s">
        <v>159</v>
      </c>
      <c r="W155" s="42">
        <v>45831</v>
      </c>
      <c r="X155" s="42">
        <v>45833</v>
      </c>
      <c r="Y155" s="42" t="s">
        <v>633</v>
      </c>
      <c r="Z155" s="48" t="s">
        <v>206</v>
      </c>
      <c r="AA155" s="28" t="s">
        <v>448</v>
      </c>
      <c r="AB155" s="48" t="s">
        <v>189</v>
      </c>
      <c r="AC155" s="42">
        <v>45896</v>
      </c>
      <c r="AD155" s="49"/>
      <c r="AE155" s="28" t="s">
        <v>163</v>
      </c>
      <c r="AF155" t="s">
        <v>22</v>
      </c>
      <c r="AG155" s="48"/>
      <c r="AH155" s="28"/>
      <c r="AI155" s="48"/>
      <c r="AJ155" s="28"/>
      <c r="AK155" s="48"/>
      <c r="AL155" s="28"/>
      <c r="AM155" s="4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 t="s">
        <v>159</v>
      </c>
      <c r="BR155" s="28" t="s">
        <v>159</v>
      </c>
      <c r="BS155" s="28" t="s">
        <v>159</v>
      </c>
      <c r="BT155" s="28" t="s">
        <v>159</v>
      </c>
      <c r="BU155" s="28" t="s">
        <v>159</v>
      </c>
      <c r="BV155" s="28" t="s">
        <v>159</v>
      </c>
      <c r="BW155" s="28" t="s">
        <v>28</v>
      </c>
      <c r="BX155" s="28" t="s">
        <v>159</v>
      </c>
      <c r="BY155" s="28" t="s">
        <v>159</v>
      </c>
      <c r="BZ155" s="28" t="s">
        <v>159</v>
      </c>
      <c r="CA155" s="28" t="s">
        <v>159</v>
      </c>
      <c r="CB155" s="28" t="s">
        <v>159</v>
      </c>
      <c r="CC155" s="28" t="s">
        <v>159</v>
      </c>
      <c r="CD155" s="28" t="s">
        <v>159</v>
      </c>
      <c r="CE155" s="28" t="s">
        <v>159</v>
      </c>
      <c r="CH155" s="29" t="s">
        <v>506</v>
      </c>
      <c r="CI155" s="31" t="s">
        <v>507</v>
      </c>
      <c r="CJ155" s="33" t="s">
        <v>508</v>
      </c>
      <c r="CK155" s="31" t="s">
        <v>210</v>
      </c>
      <c r="CL155" s="33" t="s">
        <v>159</v>
      </c>
      <c r="CM155" s="42">
        <v>45832</v>
      </c>
      <c r="CN155" s="35">
        <v>45833</v>
      </c>
      <c r="CO155" s="35" t="s">
        <v>633</v>
      </c>
      <c r="CP155" s="31" t="s">
        <v>509</v>
      </c>
      <c r="CQ155" s="33" t="s">
        <v>188</v>
      </c>
      <c r="CR155" s="31" t="s">
        <v>189</v>
      </c>
      <c r="CS155" s="35">
        <v>45895</v>
      </c>
      <c r="CT155" s="34"/>
      <c r="CU155" s="33"/>
      <c r="CV155" t="s">
        <v>22</v>
      </c>
      <c r="CW155" s="31"/>
      <c r="CX155" s="33"/>
      <c r="CY155" s="31"/>
      <c r="CZ155" s="33"/>
      <c r="DA155" s="31"/>
      <c r="DB155" s="33"/>
      <c r="DC155" s="31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 t="s">
        <v>159</v>
      </c>
      <c r="EH155" s="33" t="s">
        <v>159</v>
      </c>
      <c r="EI155" s="33" t="s">
        <v>159</v>
      </c>
      <c r="EJ155" s="33" t="s">
        <v>159</v>
      </c>
      <c r="EK155" s="33" t="s">
        <v>26</v>
      </c>
      <c r="EL155" s="33" t="s">
        <v>159</v>
      </c>
      <c r="EM155" s="33" t="s">
        <v>159</v>
      </c>
      <c r="EN155" s="33" t="s">
        <v>159</v>
      </c>
      <c r="EO155" s="33" t="s">
        <v>159</v>
      </c>
      <c r="EP155" s="33" t="s">
        <v>159</v>
      </c>
      <c r="EQ155" s="33" t="s">
        <v>159</v>
      </c>
      <c r="ER155" s="33" t="s">
        <v>159</v>
      </c>
      <c r="ES155" s="33" t="s">
        <v>159</v>
      </c>
      <c r="ET155" s="33" t="s">
        <v>159</v>
      </c>
      <c r="EU155" s="33" t="s">
        <v>82</v>
      </c>
    </row>
    <row r="156" spans="2:151" hidden="1" x14ac:dyDescent="0.25">
      <c r="B156" t="str">
        <f>IF(Q156="ja",XPlan_raw[[#This Row],[EKA_kode2]],"")</f>
        <v>T320022402</v>
      </c>
      <c r="C156" t="str">
        <f>XPlan_raw[[#This Row],[eka_langtnavn]]</f>
        <v xml:space="preserve">Mechanical Semester Project 4 D - Hydraulic Power Systems </v>
      </c>
      <c r="D156" t="str">
        <f>IF(XPlan_raw[[#This Row],[Interne-kode]]&lt;&gt;"(tom)",XPlan_raw[[#This Row],[Interne-kode]],"")</f>
        <v xml:space="preserve">ME-SPRO4D </v>
      </c>
      <c r="E1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156" t="str">
        <f>IF(XPlan_raw[[#This Row],[Campus]]&lt;&gt;"(tom)",XPlan_raw[[#This Row],[Campus]],"")</f>
        <v>Sønderborg</v>
      </c>
      <c r="H156" t="str">
        <f>IF(OR(XPlan_raw[[#This Row],[Prøveform]]="(tom)",XPlan_raw[[#This Row],[Prøveform]]=""),"",XPlan_raw[[#This Row],[Prøveform]])</f>
        <v>Combined test</v>
      </c>
      <c r="I156" t="str">
        <f>IF(XPlan_raw[[#This Row],[Eksaminator_samlet]]&lt;&gt;"",XPlan_raw[[#This Row],[Eksaminator_samlet]],"")</f>
        <v>Yingguang Chu</v>
      </c>
      <c r="J156" t="str">
        <f>IF(OR(XPlan_raw[[#This Row],[Censur]]="(tom)",XPlan_raw[[#This Row],[Censur]]=""),"",XPlan_raw[[#This Row],[Censur]])</f>
        <v>Second examiner: External</v>
      </c>
      <c r="K1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6" s="4" t="str">
        <f>IF(XPlan_raw[[#This Row],[Udbudstpe]]="3.prøveforsøg",XPlan_raw[[#This Row],[Udbudstpe]],"")</f>
        <v/>
      </c>
      <c r="M156" s="4" t="str">
        <f>IF(XPlan_raw[[#This Row],[Prøveform]]="Skriftlig prøve",XPlan_raw[[#This Row],[DATO: Start eksamen]]+21,"")</f>
        <v/>
      </c>
      <c r="N1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Sdb.,(tom),(tom),(tom),(tom),(tom),(tom),(tom),(tom),(tom),(tom),(tom),(tom),Exchange students - Sønderborg</v>
      </c>
      <c r="Q156" s="28" t="s">
        <v>517</v>
      </c>
      <c r="R156" s="5" t="s">
        <v>202</v>
      </c>
      <c r="S156" s="48" t="s">
        <v>203</v>
      </c>
      <c r="T156" s="28" t="s">
        <v>204</v>
      </c>
      <c r="U156" s="48" t="s">
        <v>205</v>
      </c>
      <c r="V156" t="s">
        <v>159</v>
      </c>
      <c r="W156" s="42">
        <v>45831</v>
      </c>
      <c r="X156" s="42">
        <v>45833</v>
      </c>
      <c r="Y156" s="42" t="s">
        <v>633</v>
      </c>
      <c r="Z156" s="48" t="s">
        <v>206</v>
      </c>
      <c r="AA156" s="28" t="s">
        <v>448</v>
      </c>
      <c r="AB156" s="48" t="s">
        <v>189</v>
      </c>
      <c r="AC156" s="42">
        <v>45896</v>
      </c>
      <c r="AD156" s="49"/>
      <c r="AE156" s="28" t="s">
        <v>163</v>
      </c>
      <c r="AF156" t="s">
        <v>22</v>
      </c>
      <c r="AG156" s="48"/>
      <c r="AH156" s="28"/>
      <c r="AI156" s="48"/>
      <c r="AJ156" s="28"/>
      <c r="AK156" s="48"/>
      <c r="AL156" s="28"/>
      <c r="AM156" s="4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 t="s">
        <v>159</v>
      </c>
      <c r="BR156" s="28" t="s">
        <v>23</v>
      </c>
      <c r="BS156" s="28" t="s">
        <v>159</v>
      </c>
      <c r="BT156" s="28" t="s">
        <v>159</v>
      </c>
      <c r="BU156" s="28" t="s">
        <v>159</v>
      </c>
      <c r="BV156" s="28" t="s">
        <v>159</v>
      </c>
      <c r="BW156" s="28" t="s">
        <v>159</v>
      </c>
      <c r="BX156" s="28" t="s">
        <v>159</v>
      </c>
      <c r="BY156" s="28" t="s">
        <v>159</v>
      </c>
      <c r="BZ156" s="28" t="s">
        <v>159</v>
      </c>
      <c r="CA156" s="28" t="s">
        <v>159</v>
      </c>
      <c r="CB156" s="28" t="s">
        <v>159</v>
      </c>
      <c r="CC156" s="28" t="s">
        <v>159</v>
      </c>
      <c r="CD156" s="28" t="s">
        <v>159</v>
      </c>
      <c r="CE156" s="28" t="s">
        <v>82</v>
      </c>
      <c r="CH156" s="29" t="s">
        <v>502</v>
      </c>
      <c r="CI156" s="31" t="s">
        <v>503</v>
      </c>
      <c r="CJ156" s="33" t="s">
        <v>504</v>
      </c>
      <c r="CK156" s="31" t="s">
        <v>210</v>
      </c>
      <c r="CL156" s="33" t="s">
        <v>159</v>
      </c>
      <c r="CM156" s="42">
        <v>45832</v>
      </c>
      <c r="CN156" s="35"/>
      <c r="CO156" s="35" t="s">
        <v>633</v>
      </c>
      <c r="CP156" s="31" t="s">
        <v>505</v>
      </c>
      <c r="CQ156" s="33" t="s">
        <v>188</v>
      </c>
      <c r="CR156" s="31" t="s">
        <v>162</v>
      </c>
      <c r="CS156" s="35">
        <v>45889</v>
      </c>
      <c r="CT156" s="34"/>
      <c r="CU156" s="33"/>
      <c r="CV156" t="s">
        <v>22</v>
      </c>
      <c r="CW156" s="31"/>
      <c r="CX156" s="33"/>
      <c r="CY156" s="31"/>
      <c r="CZ156" s="33"/>
      <c r="DA156" s="31"/>
      <c r="DB156" s="33"/>
      <c r="DC156" s="31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 t="s">
        <v>159</v>
      </c>
      <c r="EH156" s="33" t="s">
        <v>159</v>
      </c>
      <c r="EI156" s="33" t="s">
        <v>159</v>
      </c>
      <c r="EJ156" s="33" t="s">
        <v>25</v>
      </c>
      <c r="EK156" s="33" t="s">
        <v>159</v>
      </c>
      <c r="EL156" s="33" t="s">
        <v>159</v>
      </c>
      <c r="EM156" s="33" t="s">
        <v>159</v>
      </c>
      <c r="EN156" s="33" t="s">
        <v>29</v>
      </c>
      <c r="EO156" s="33" t="s">
        <v>159</v>
      </c>
      <c r="EP156" s="33" t="s">
        <v>159</v>
      </c>
      <c r="EQ156" s="33" t="s">
        <v>159</v>
      </c>
      <c r="ER156" s="33" t="s">
        <v>159</v>
      </c>
      <c r="ES156" s="33" t="s">
        <v>159</v>
      </c>
      <c r="ET156" s="33" t="s">
        <v>159</v>
      </c>
      <c r="EU156" s="33" t="s">
        <v>159</v>
      </c>
    </row>
    <row r="157" spans="2:151" hidden="1" x14ac:dyDescent="0.25">
      <c r="B157" t="str">
        <f>IF(Q157="ja",XPlan_raw[[#This Row],[EKA_kode2]],"")</f>
        <v>T630005402</v>
      </c>
      <c r="C157" t="str">
        <f>XPlan_raw[[#This Row],[eka_langtnavn]]</f>
        <v>Semesterproject: Development of Software Systems</v>
      </c>
      <c r="D157" t="str">
        <f>IF(XPlan_raw[[#This Row],[Interne-kode]]&lt;&gt;"(tom)",XPlan_raw[[#This Row],[Interne-kode]],"")</f>
        <v>SE2-PRO</v>
      </c>
      <c r="E1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23-06-2025 - 30-06-2025</v>
      </c>
      <c r="G157" t="str">
        <f>IF(XPlan_raw[[#This Row],[Campus]]&lt;&gt;"(tom)",XPlan_raw[[#This Row],[Campus]],"")</f>
        <v>Sønderborg</v>
      </c>
      <c r="H157" t="str">
        <f>IF(OR(XPlan_raw[[#This Row],[Prøveform]]="(tom)",XPlan_raw[[#This Row],[Prøveform]]=""),"",XPlan_raw[[#This Row],[Prøveform]])</f>
        <v>Project report with oral defence</v>
      </c>
      <c r="I157" t="str">
        <f>IF(XPlan_raw[[#This Row],[Eksaminator_samlet]]&lt;&gt;"",XPlan_raw[[#This Row],[Eksaminator_samlet]],"")</f>
        <v/>
      </c>
      <c r="J157" t="str">
        <f>IF(OR(XPlan_raw[[#This Row],[Censur]]="(tom)",XPlan_raw[[#This Row],[Censur]]=""),"",XPlan_raw[[#This Row],[Censur]])</f>
        <v>Second examiner: External</v>
      </c>
      <c r="K1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20-08-2025 - 25-08-2025</v>
      </c>
      <c r="L157" s="4" t="str">
        <f>IF(XPlan_raw[[#This Row],[Udbudstpe]]="3.prøveforsøg",XPlan_raw[[#This Row],[Udbudstpe]],"")</f>
        <v/>
      </c>
      <c r="M157" s="4" t="str">
        <f>IF(XPlan_raw[[#This Row],[Prøveform]]="Skriftlig prøve",XPlan_raw[[#This Row],[DATO: Start eksamen]]+21,"")</f>
        <v/>
      </c>
      <c r="N1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57" s="28" t="s">
        <v>517</v>
      </c>
      <c r="R157" s="5" t="s">
        <v>500</v>
      </c>
      <c r="S157" s="48" t="s">
        <v>195</v>
      </c>
      <c r="T157" s="28" t="s">
        <v>501</v>
      </c>
      <c r="U157" s="48" t="s">
        <v>158</v>
      </c>
      <c r="V157" s="28" t="s">
        <v>159</v>
      </c>
      <c r="W157" s="49">
        <v>45831</v>
      </c>
      <c r="X157" s="42">
        <v>45838</v>
      </c>
      <c r="Y157" s="42" t="s">
        <v>633</v>
      </c>
      <c r="Z157" s="48"/>
      <c r="AA157" s="28" t="s">
        <v>443</v>
      </c>
      <c r="AB157" s="48" t="s">
        <v>189</v>
      </c>
      <c r="AC157" s="42">
        <v>45889</v>
      </c>
      <c r="AD157" s="49">
        <v>45894</v>
      </c>
      <c r="AE157" s="28" t="s">
        <v>163</v>
      </c>
      <c r="AF157" t="s">
        <v>22</v>
      </c>
      <c r="AG157" s="48"/>
      <c r="AH157" s="28"/>
      <c r="AI157" s="48"/>
      <c r="AJ157" s="28"/>
      <c r="AK157" s="48"/>
      <c r="AL157" s="28"/>
      <c r="AM157" s="4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 t="s">
        <v>159</v>
      </c>
      <c r="BR157" s="28" t="s">
        <v>159</v>
      </c>
      <c r="BS157" s="28" t="s">
        <v>159</v>
      </c>
      <c r="BT157" s="28" t="s">
        <v>159</v>
      </c>
      <c r="BU157" s="28" t="s">
        <v>159</v>
      </c>
      <c r="BV157" s="28" t="s">
        <v>27</v>
      </c>
      <c r="BW157" s="28" t="s">
        <v>159</v>
      </c>
      <c r="BX157" s="28" t="s">
        <v>159</v>
      </c>
      <c r="BY157" s="28" t="s">
        <v>159</v>
      </c>
      <c r="BZ157" s="28" t="s">
        <v>159</v>
      </c>
      <c r="CA157" s="28" t="s">
        <v>159</v>
      </c>
      <c r="CB157" s="28" t="s">
        <v>159</v>
      </c>
      <c r="CC157" s="28" t="s">
        <v>159</v>
      </c>
      <c r="CD157" s="28" t="s">
        <v>159</v>
      </c>
      <c r="CE157" s="28" t="s">
        <v>159</v>
      </c>
      <c r="CH157" s="29" t="s">
        <v>328</v>
      </c>
      <c r="CI157" s="31" t="s">
        <v>329</v>
      </c>
      <c r="CJ157" s="33" t="s">
        <v>330</v>
      </c>
      <c r="CK157" s="31" t="s">
        <v>158</v>
      </c>
      <c r="CL157" s="33" t="s">
        <v>159</v>
      </c>
      <c r="CM157" s="42">
        <v>45832</v>
      </c>
      <c r="CN157" s="35"/>
      <c r="CO157" s="35" t="s">
        <v>633</v>
      </c>
      <c r="CP157" s="31" t="s">
        <v>331</v>
      </c>
      <c r="CQ157" s="33" t="s">
        <v>443</v>
      </c>
      <c r="CR157" s="31" t="s">
        <v>162</v>
      </c>
      <c r="CS157" s="35">
        <v>45897</v>
      </c>
      <c r="CT157" s="34"/>
      <c r="CU157" s="33"/>
      <c r="CV157" t="s">
        <v>22</v>
      </c>
      <c r="CW157" s="31"/>
      <c r="CX157" s="33"/>
      <c r="CY157" s="31"/>
      <c r="CZ157" s="33"/>
      <c r="DA157" s="31"/>
      <c r="DB157" s="33"/>
      <c r="DC157" s="31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 t="s">
        <v>159</v>
      </c>
      <c r="EH157" s="33" t="s">
        <v>159</v>
      </c>
      <c r="EI157" s="33" t="s">
        <v>159</v>
      </c>
      <c r="EJ157" s="33" t="s">
        <v>159</v>
      </c>
      <c r="EK157" s="33" t="s">
        <v>159</v>
      </c>
      <c r="EL157" s="33" t="s">
        <v>159</v>
      </c>
      <c r="EM157" s="33" t="s">
        <v>159</v>
      </c>
      <c r="EN157" s="33" t="s">
        <v>159</v>
      </c>
      <c r="EO157" s="33" t="s">
        <v>159</v>
      </c>
      <c r="EP157" s="33" t="s">
        <v>159</v>
      </c>
      <c r="EQ157" s="33" t="s">
        <v>159</v>
      </c>
      <c r="ER157" s="33" t="s">
        <v>33</v>
      </c>
      <c r="ES157" s="33" t="s">
        <v>159</v>
      </c>
      <c r="ET157" s="33" t="s">
        <v>159</v>
      </c>
      <c r="EU157" s="33" t="s">
        <v>159</v>
      </c>
    </row>
    <row r="158" spans="2:151" hidden="1" x14ac:dyDescent="0.25">
      <c r="B158" t="str">
        <f>IF(Q158="ja",XPlan_raw[[#This Row],[EKA_kode2]],"")</f>
        <v>T630012402</v>
      </c>
      <c r="C158" t="str">
        <f>XPlan_raw[[#This Row],[eka_langtnavn]]</f>
        <v>Semesterproject: Intelligent Software Systems</v>
      </c>
      <c r="D158" t="str">
        <f>IF(XPlan_raw[[#This Row],[Interne-kode]]&lt;&gt;"(tom)",XPlan_raw[[#This Row],[Interne-kode]],"")</f>
        <v>SE4-PRO</v>
      </c>
      <c r="E1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158" t="str">
        <f>IF(XPlan_raw[[#This Row],[Campus]]&lt;&gt;"(tom)",XPlan_raw[[#This Row],[Campus]],"")</f>
        <v>Sønderborg</v>
      </c>
      <c r="H158" t="str">
        <f>IF(OR(XPlan_raw[[#This Row],[Prøveform]]="(tom)",XPlan_raw[[#This Row],[Prøveform]]=""),"",XPlan_raw[[#This Row],[Prøveform]])</f>
        <v>Project report with oral defence</v>
      </c>
      <c r="I158" t="str">
        <f>IF(XPlan_raw[[#This Row],[Eksaminator_samlet]]&lt;&gt;"",XPlan_raw[[#This Row],[Eksaminator_samlet]],"")</f>
        <v>Jukka Ruohnen, Tommy Bjerre Nielsen, Devender Kumar</v>
      </c>
      <c r="J158" t="str">
        <f>IF(OR(XPlan_raw[[#This Row],[Censur]]="(tom)",XPlan_raw[[#This Row],[Censur]]=""),"",XPlan_raw[[#This Row],[Censur]])</f>
        <v>Second examiner: External</v>
      </c>
      <c r="K1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22-08-2025 - 25-08-2025</v>
      </c>
      <c r="L158" s="4" t="str">
        <f>IF(XPlan_raw[[#This Row],[Udbudstpe]]="3.prøveforsøg",XPlan_raw[[#This Row],[Udbudstpe]],"")</f>
        <v/>
      </c>
      <c r="M158" s="4" t="str">
        <f>IF(XPlan_raw[[#This Row],[Prøveform]]="Skriftlig prøve",XPlan_raw[[#This Row],[DATO: Start eksamen]]+21,"")</f>
        <v/>
      </c>
      <c r="N1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,,,,,,,,,,,,,,,,,,,,,,,,,,,,,,,,,,,,(tom),(tom),(tom),(tom),(tom),BSc in Software Engineering -. Sdb.,(tom),(tom),(tom),(tom),(tom),(tom),(tom),(tom),(tom)</v>
      </c>
      <c r="Q158" s="28" t="s">
        <v>517</v>
      </c>
      <c r="R158" s="5" t="s">
        <v>293</v>
      </c>
      <c r="S158" s="48" t="s">
        <v>294</v>
      </c>
      <c r="T158" s="28" t="s">
        <v>295</v>
      </c>
      <c r="U158" s="48" t="s">
        <v>205</v>
      </c>
      <c r="V158" s="28" t="s">
        <v>159</v>
      </c>
      <c r="W158" s="42">
        <v>45831</v>
      </c>
      <c r="X158" s="42">
        <v>45835</v>
      </c>
      <c r="Y158" s="42" t="s">
        <v>633</v>
      </c>
      <c r="Z158" s="48" t="s">
        <v>658</v>
      </c>
      <c r="AA158" s="28" t="s">
        <v>443</v>
      </c>
      <c r="AB158" s="48" t="s">
        <v>189</v>
      </c>
      <c r="AC158" s="42">
        <v>45891</v>
      </c>
      <c r="AD158" s="49">
        <v>45894</v>
      </c>
      <c r="AE158" s="28" t="s">
        <v>163</v>
      </c>
      <c r="AF158" t="s">
        <v>22</v>
      </c>
      <c r="AG158" s="48"/>
      <c r="AH158" s="28"/>
      <c r="AI158" s="48"/>
      <c r="AJ158" s="28"/>
      <c r="AK158" s="48"/>
      <c r="AL158" s="28"/>
      <c r="AM158" s="4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 t="s">
        <v>159</v>
      </c>
      <c r="BR158" s="28" t="s">
        <v>159</v>
      </c>
      <c r="BS158" s="28" t="s">
        <v>159</v>
      </c>
      <c r="BT158" s="28" t="s">
        <v>159</v>
      </c>
      <c r="BU158" s="28" t="s">
        <v>159</v>
      </c>
      <c r="BV158" s="28" t="s">
        <v>27</v>
      </c>
      <c r="BW158" s="28" t="s">
        <v>159</v>
      </c>
      <c r="BX158" s="28" t="s">
        <v>159</v>
      </c>
      <c r="BY158" s="28" t="s">
        <v>159</v>
      </c>
      <c r="BZ158" s="28" t="s">
        <v>159</v>
      </c>
      <c r="CA158" s="28" t="s">
        <v>159</v>
      </c>
      <c r="CB158" s="28" t="s">
        <v>159</v>
      </c>
      <c r="CC158" s="28" t="s">
        <v>159</v>
      </c>
      <c r="CD158" s="28" t="s">
        <v>159</v>
      </c>
      <c r="CE158" s="28" t="s">
        <v>159</v>
      </c>
      <c r="CH158" s="29" t="s">
        <v>227</v>
      </c>
      <c r="CI158" s="31" t="s">
        <v>228</v>
      </c>
      <c r="CJ158" s="33" t="s">
        <v>229</v>
      </c>
      <c r="CK158" s="31" t="s">
        <v>205</v>
      </c>
      <c r="CL158" s="33" t="s">
        <v>159</v>
      </c>
      <c r="CM158" s="42">
        <v>45833</v>
      </c>
      <c r="CN158" s="35">
        <v>45834</v>
      </c>
      <c r="CO158" s="35" t="s">
        <v>633</v>
      </c>
      <c r="CP158" s="31" t="s">
        <v>230</v>
      </c>
      <c r="CQ158" s="33" t="s">
        <v>188</v>
      </c>
      <c r="CR158" s="31" t="s">
        <v>189</v>
      </c>
      <c r="CS158" s="35">
        <v>45896</v>
      </c>
      <c r="CT158" s="34"/>
      <c r="CU158" s="33"/>
      <c r="CV158" t="s">
        <v>22</v>
      </c>
      <c r="CW158" s="31"/>
      <c r="CX158" s="33"/>
      <c r="CY158" s="31"/>
      <c r="CZ158" s="33"/>
      <c r="DA158" s="31"/>
      <c r="DB158" s="33"/>
      <c r="DC158" s="31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 t="s">
        <v>159</v>
      </c>
      <c r="EH158" s="33" t="s">
        <v>159</v>
      </c>
      <c r="EI158" s="33" t="s">
        <v>159</v>
      </c>
      <c r="EJ158" s="33" t="s">
        <v>159</v>
      </c>
      <c r="EK158" s="33" t="s">
        <v>26</v>
      </c>
      <c r="EL158" s="33" t="s">
        <v>159</v>
      </c>
      <c r="EM158" s="33" t="s">
        <v>159</v>
      </c>
      <c r="EN158" s="33" t="s">
        <v>159</v>
      </c>
      <c r="EO158" s="33" t="s">
        <v>159</v>
      </c>
      <c r="EP158" s="33" t="s">
        <v>159</v>
      </c>
      <c r="EQ158" s="33" t="s">
        <v>159</v>
      </c>
      <c r="ER158" s="33" t="s">
        <v>159</v>
      </c>
      <c r="ES158" s="33" t="s">
        <v>159</v>
      </c>
      <c r="ET158" s="33" t="s">
        <v>159</v>
      </c>
      <c r="EU158" s="33" t="s">
        <v>159</v>
      </c>
    </row>
    <row r="159" spans="2:151" hidden="1" x14ac:dyDescent="0.25">
      <c r="B159" t="str">
        <f>IF(Q159="ja",XPlan_raw[[#This Row],[EKA_kode2]],"")</f>
        <v>T370039402</v>
      </c>
      <c r="C159" t="str">
        <f>XPlan_raw[[#This Row],[eka_langtnavn]]</f>
        <v>Signal and Filters</v>
      </c>
      <c r="D159" t="str">
        <f>IF(XPlan_raw[[#This Row],[Interne-kode]]&lt;&gt;"(tom)",XPlan_raw[[#This Row],[Interne-kode]],"")</f>
        <v>EE-ASF</v>
      </c>
      <c r="E1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159" t="str">
        <f>IF(XPlan_raw[[#This Row],[Campus]]&lt;&gt;"(tom)",XPlan_raw[[#This Row],[Campus]],"")</f>
        <v>Sønderborg</v>
      </c>
      <c r="H159" t="str">
        <f>IF(OR(XPlan_raw[[#This Row],[Prøveform]]="(tom)",XPlan_raw[[#This Row],[Prøveform]]=""),"",XPlan_raw[[#This Row],[Prøveform]])</f>
        <v>Oral examination</v>
      </c>
      <c r="I159" t="str">
        <f>IF(XPlan_raw[[#This Row],[Eksaminator_samlet]]&lt;&gt;"",XPlan_raw[[#This Row],[Eksaminator_samlet]],"")</f>
        <v>Bente Olsen</v>
      </c>
      <c r="J159" t="str">
        <f>IF(OR(XPlan_raw[[#This Row],[Censur]]="(tom)",XPlan_raw[[#This Row],[Censur]]=""),"",XPlan_raw[[#This Row],[Censur]])</f>
        <v>Second examiner: Internal</v>
      </c>
      <c r="K1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59" s="4" t="str">
        <f>IF(XPlan_raw[[#This Row],[Udbudstpe]]="3.prøveforsøg",XPlan_raw[[#This Row],[Udbudstpe]],"")</f>
        <v/>
      </c>
      <c r="M159" s="4" t="str">
        <f>IF(XPlan_raw[[#This Row],[Prøveform]]="Skriftlig prøve",XPlan_raw[[#This Row],[DATO: Start eksamen]]+21,"")</f>
        <v/>
      </c>
      <c r="N1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Sdb.,(tom),(tom),BSc in Electronics Engineering - Sdb.,(tom),(tom),(tom),(tom),(tom),(tom),(tom),(tom),(tom),(tom),(tom)</v>
      </c>
      <c r="Q159" s="28" t="s">
        <v>517</v>
      </c>
      <c r="R159" s="5" t="s">
        <v>393</v>
      </c>
      <c r="S159" s="48" t="s">
        <v>394</v>
      </c>
      <c r="T159" s="28" t="s">
        <v>395</v>
      </c>
      <c r="U159" s="48" t="s">
        <v>158</v>
      </c>
      <c r="V159" t="s">
        <v>159</v>
      </c>
      <c r="W159" s="49">
        <v>45831</v>
      </c>
      <c r="X159" s="42">
        <v>45833</v>
      </c>
      <c r="Y159" s="42" t="s">
        <v>633</v>
      </c>
      <c r="Z159" s="48" t="s">
        <v>396</v>
      </c>
      <c r="AA159" s="28" t="s">
        <v>188</v>
      </c>
      <c r="AB159" s="48" t="s">
        <v>162</v>
      </c>
      <c r="AC159" s="42">
        <v>45894</v>
      </c>
      <c r="AD159" s="49"/>
      <c r="AE159" s="28" t="s">
        <v>163</v>
      </c>
      <c r="AF159" t="s">
        <v>22</v>
      </c>
      <c r="AG159" s="48"/>
      <c r="AH159" s="28"/>
      <c r="AI159" s="48"/>
      <c r="AJ159" s="28"/>
      <c r="AK159" s="48"/>
      <c r="AL159" s="28"/>
      <c r="AM159" s="4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 t="s">
        <v>21</v>
      </c>
      <c r="BR159" s="28" t="s">
        <v>159</v>
      </c>
      <c r="BS159" s="28" t="s">
        <v>159</v>
      </c>
      <c r="BT159" s="28" t="s">
        <v>25</v>
      </c>
      <c r="BU159" s="28" t="s">
        <v>159</v>
      </c>
      <c r="BV159" s="28" t="s">
        <v>159</v>
      </c>
      <c r="BW159" s="28" t="s">
        <v>159</v>
      </c>
      <c r="BX159" s="28" t="s">
        <v>159</v>
      </c>
      <c r="BY159" s="28" t="s">
        <v>159</v>
      </c>
      <c r="BZ159" s="28" t="s">
        <v>159</v>
      </c>
      <c r="CA159" s="28" t="s">
        <v>159</v>
      </c>
      <c r="CB159" s="28" t="s">
        <v>159</v>
      </c>
      <c r="CC159" s="28" t="s">
        <v>159</v>
      </c>
      <c r="CD159" s="28" t="s">
        <v>159</v>
      </c>
      <c r="CE159" s="28" t="s">
        <v>159</v>
      </c>
      <c r="CH159" s="29" t="s">
        <v>514</v>
      </c>
      <c r="CI159" s="31" t="s">
        <v>515</v>
      </c>
      <c r="CJ159" s="33" t="s">
        <v>516</v>
      </c>
      <c r="CK159" s="31" t="s">
        <v>159</v>
      </c>
      <c r="CL159" s="33" t="s">
        <v>159</v>
      </c>
      <c r="CM159" s="42">
        <v>45833</v>
      </c>
      <c r="CN159" s="35">
        <v>45834</v>
      </c>
      <c r="CO159" s="35" t="s">
        <v>159</v>
      </c>
      <c r="CP159" s="31" t="s">
        <v>505</v>
      </c>
      <c r="CQ159" s="33" t="s">
        <v>448</v>
      </c>
      <c r="CR159" s="31" t="s">
        <v>162</v>
      </c>
      <c r="CS159" s="35">
        <v>45897</v>
      </c>
      <c r="CT159" s="34"/>
      <c r="CU159" s="33"/>
      <c r="CV159" t="s">
        <v>22</v>
      </c>
      <c r="CW159" s="31"/>
      <c r="CX159" s="33"/>
      <c r="CY159" s="31"/>
      <c r="CZ159" s="33"/>
      <c r="DA159" s="31"/>
      <c r="DB159" s="33"/>
      <c r="DC159" s="31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 t="s">
        <v>159</v>
      </c>
      <c r="EH159" s="33" t="s">
        <v>159</v>
      </c>
      <c r="EI159" s="33" t="s">
        <v>159</v>
      </c>
      <c r="EJ159" s="33" t="s">
        <v>159</v>
      </c>
      <c r="EK159" s="33" t="s">
        <v>159</v>
      </c>
      <c r="EL159" s="33" t="s">
        <v>159</v>
      </c>
      <c r="EM159" s="33" t="s">
        <v>159</v>
      </c>
      <c r="EN159" s="33" t="s">
        <v>159</v>
      </c>
      <c r="EO159" s="33" t="s">
        <v>159</v>
      </c>
      <c r="EP159" s="33" t="s">
        <v>159</v>
      </c>
      <c r="EQ159" s="33" t="s">
        <v>159</v>
      </c>
      <c r="ER159" s="33" t="s">
        <v>159</v>
      </c>
      <c r="ES159" s="33" t="s">
        <v>159</v>
      </c>
      <c r="ET159" s="33" t="s">
        <v>159</v>
      </c>
      <c r="EU159" s="33" t="s">
        <v>82</v>
      </c>
    </row>
    <row r="160" spans="2:151" hidden="1" x14ac:dyDescent="0.25">
      <c r="B160" t="str">
        <f>IF(Q160="ja",XPlan_raw[[#This Row],[EKA_kode2]],"")</f>
        <v>T340104402</v>
      </c>
      <c r="C160" t="str">
        <f>XPlan_raw[[#This Row],[eka_langtnavn]]</f>
        <v>Acoustic and electromagnetic waves</v>
      </c>
      <c r="D160" t="str">
        <f>IF(XPlan_raw[[#This Row],[Interne-kode]]&lt;&gt;"(tom)",XPlan_raw[[#This Row],[Interne-kode]],"")</f>
        <v>MC-AEW</v>
      </c>
      <c r="E1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160" t="str">
        <f>IF(XPlan_raw[[#This Row],[Campus]]&lt;&gt;"(tom)",XPlan_raw[[#This Row],[Campus]],"")</f>
        <v>Sønderborg</v>
      </c>
      <c r="H160" t="str">
        <f>IF(OR(XPlan_raw[[#This Row],[Prøveform]]="(tom)",XPlan_raw[[#This Row],[Prøveform]]=""),"",XPlan_raw[[#This Row],[Prøveform]])</f>
        <v>Oral examination</v>
      </c>
      <c r="I160" t="str">
        <f>IF(XPlan_raw[[#This Row],[Eksaminator_samlet]]&lt;&gt;"",XPlan_raw[[#This Row],[Eksaminator_samlet]],"")</f>
        <v>Till Leissner</v>
      </c>
      <c r="J160" t="str">
        <f>IF(OR(XPlan_raw[[#This Row],[Censur]]="(tom)",XPlan_raw[[#This Row],[Censur]]=""),"",XPlan_raw[[#This Row],[Censur]])</f>
        <v>Second examiner: Internal</v>
      </c>
      <c r="K1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60" s="4" t="str">
        <f>IF(XPlan_raw[[#This Row],[Udbudstpe]]="3.prøveforsøg",XPlan_raw[[#This Row],[Udbudstpe]],"")</f>
        <v/>
      </c>
      <c r="M160" s="4" t="str">
        <f>IF(XPlan_raw[[#This Row],[Prøveform]]="Skriftlig prøve",XPlan_raw[[#This Row],[DATO: Start eksamen]]+21,"")</f>
        <v/>
      </c>
      <c r="N1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,,,,,,,,,,,,,,,,,,,,,,,,,,,,,,,,,,,,(tom),(tom),(tom),BSc in Electronics Engineering - Sdb.,(tom),(tom),(tom),BSc in Mechatronic Engineering - Sdb.,(tom),(tom),(tom),(tom),(tom),(tom),(tom)</v>
      </c>
      <c r="Q160" s="28" t="s">
        <v>517</v>
      </c>
      <c r="R160" t="s">
        <v>502</v>
      </c>
      <c r="S160" s="28" t="s">
        <v>503</v>
      </c>
      <c r="T160" s="28" t="s">
        <v>504</v>
      </c>
      <c r="U160" s="28" t="s">
        <v>210</v>
      </c>
      <c r="V160" t="s">
        <v>159</v>
      </c>
      <c r="W160" s="42">
        <v>45832</v>
      </c>
      <c r="X160" s="42"/>
      <c r="Y160" s="42" t="s">
        <v>633</v>
      </c>
      <c r="Z160" s="28" t="s">
        <v>505</v>
      </c>
      <c r="AA160" s="28" t="s">
        <v>188</v>
      </c>
      <c r="AB160" s="28" t="s">
        <v>162</v>
      </c>
      <c r="AC160" s="42">
        <v>45889</v>
      </c>
      <c r="AD160" s="42"/>
      <c r="AE160" s="28"/>
      <c r="AF160" t="s">
        <v>22</v>
      </c>
      <c r="AG160" s="48"/>
      <c r="AH160" s="28"/>
      <c r="AI160" s="48"/>
      <c r="AJ160" s="28"/>
      <c r="AK160" s="48"/>
      <c r="AL160" s="28"/>
      <c r="AM160" s="4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 t="s">
        <v>159</v>
      </c>
      <c r="BR160" s="28" t="s">
        <v>159</v>
      </c>
      <c r="BS160" s="28" t="s">
        <v>159</v>
      </c>
      <c r="BT160" s="28" t="s">
        <v>25</v>
      </c>
      <c r="BU160" s="28" t="s">
        <v>159</v>
      </c>
      <c r="BV160" s="28" t="s">
        <v>159</v>
      </c>
      <c r="BW160" s="28" t="s">
        <v>159</v>
      </c>
      <c r="BX160" s="28" t="s">
        <v>29</v>
      </c>
      <c r="BY160" s="28" t="s">
        <v>159</v>
      </c>
      <c r="BZ160" s="28" t="s">
        <v>159</v>
      </c>
      <c r="CA160" s="28" t="s">
        <v>159</v>
      </c>
      <c r="CB160" s="28" t="s">
        <v>159</v>
      </c>
      <c r="CC160" s="28" t="s">
        <v>159</v>
      </c>
      <c r="CD160" s="28" t="s">
        <v>159</v>
      </c>
      <c r="CE160" s="28" t="s">
        <v>159</v>
      </c>
      <c r="CH160" s="29" t="s">
        <v>518</v>
      </c>
      <c r="CI160" s="31" t="s">
        <v>519</v>
      </c>
      <c r="CJ160" s="33" t="s">
        <v>520</v>
      </c>
      <c r="CK160" s="31" t="s">
        <v>412</v>
      </c>
      <c r="CL160" s="33" t="s">
        <v>205</v>
      </c>
      <c r="CM160" s="42">
        <v>45833</v>
      </c>
      <c r="CN160" s="35">
        <v>45834</v>
      </c>
      <c r="CO160" s="35" t="s">
        <v>634</v>
      </c>
      <c r="CP160" s="31" t="s">
        <v>521</v>
      </c>
      <c r="CQ160" s="33" t="s">
        <v>188</v>
      </c>
      <c r="CR160" s="31" t="s">
        <v>162</v>
      </c>
      <c r="CS160" s="35">
        <v>45894</v>
      </c>
      <c r="CT160" s="34"/>
      <c r="CU160" s="33"/>
      <c r="CV160" t="s">
        <v>22</v>
      </c>
      <c r="CW160" s="31"/>
      <c r="CX160" s="33"/>
      <c r="CY160" s="31"/>
      <c r="CZ160" s="33"/>
      <c r="DA160" s="31"/>
      <c r="DB160" s="33"/>
      <c r="DC160" s="31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 t="s">
        <v>21</v>
      </c>
      <c r="EH160" s="33" t="s">
        <v>159</v>
      </c>
      <c r="EI160" s="33" t="s">
        <v>24</v>
      </c>
      <c r="EJ160" s="33" t="s">
        <v>25</v>
      </c>
      <c r="EK160" s="33" t="s">
        <v>159</v>
      </c>
      <c r="EL160" s="33" t="s">
        <v>159</v>
      </c>
      <c r="EM160" s="33" t="s">
        <v>159</v>
      </c>
      <c r="EN160" s="33" t="s">
        <v>29</v>
      </c>
      <c r="EO160" s="33" t="s">
        <v>159</v>
      </c>
      <c r="EP160" s="33" t="s">
        <v>159</v>
      </c>
      <c r="EQ160" s="33" t="s">
        <v>159</v>
      </c>
      <c r="ER160" s="33" t="s">
        <v>159</v>
      </c>
      <c r="ES160" s="33" t="s">
        <v>159</v>
      </c>
      <c r="ET160" s="33" t="s">
        <v>159</v>
      </c>
      <c r="EU160" s="33" t="s">
        <v>159</v>
      </c>
    </row>
    <row r="161" spans="2:151" hidden="1" x14ac:dyDescent="0.25">
      <c r="B161" t="str">
        <f>IF(Q161="ja",XPlan_raw[[#This Row],[EKA_kode2]],"")</f>
        <v>T480008402</v>
      </c>
      <c r="C161" t="str">
        <f>XPlan_raw[[#This Row],[eka_langtnavn]]</f>
        <v>Applied polymer Materials</v>
      </c>
      <c r="D161" t="str">
        <f>IF(XPlan_raw[[#This Row],[Interne-kode]]&lt;&gt;"(tom)",XPlan_raw[[#This Row],[Interne-kode]],"")</f>
        <v>PT-APM</v>
      </c>
      <c r="E1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161" t="str">
        <f>IF(XPlan_raw[[#This Row],[Campus]]&lt;&gt;"(tom)",XPlan_raw[[#This Row],[Campus]],"")</f>
        <v>Sønderborg</v>
      </c>
      <c r="H161" t="str">
        <f>IF(OR(XPlan_raw[[#This Row],[Prøveform]]="(tom)",XPlan_raw[[#This Row],[Prøveform]]=""),"",XPlan_raw[[#This Row],[Prøveform]])</f>
        <v>Project report with oral defence</v>
      </c>
      <c r="I161" t="str">
        <f>IF(XPlan_raw[[#This Row],[Eksaminator_samlet]]&lt;&gt;"",XPlan_raw[[#This Row],[Eksaminator_samlet]],"")</f>
        <v>Vida Engmann</v>
      </c>
      <c r="J161" t="str">
        <f>IF(OR(XPlan_raw[[#This Row],[Censur]]="(tom)",XPlan_raw[[#This Row],[Censur]]=""),"",XPlan_raw[[#This Row],[Censur]])</f>
        <v>Second examiner: Internal</v>
      </c>
      <c r="K1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61" s="4" t="str">
        <f>IF(XPlan_raw[[#This Row],[Udbudstpe]]="3.prøveforsøg",XPlan_raw[[#This Row],[Udbudstpe]],"")</f>
        <v/>
      </c>
      <c r="M161" s="4" t="str">
        <f>IF(XPlan_raw[[#This Row],[Prøveform]]="Skriftlig prøve",XPlan_raw[[#This Row],[DATO: Start eksamen]]+21,"")</f>
        <v/>
      </c>
      <c r="N1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,,,,,,,,,,,,,,,,,,,,,,,,,,,,,,,,,,,,(tom),(tom),(tom),(tom),(tom),(tom),(tom),(tom),(tom),(tom),(tom),MSc Physics and Technology - Sdb.,(tom),(tom),(tom)</v>
      </c>
      <c r="Q161" s="28" t="s">
        <v>517</v>
      </c>
      <c r="R161" s="5" t="s">
        <v>328</v>
      </c>
      <c r="S161" s="48" t="s">
        <v>329</v>
      </c>
      <c r="T161" s="28" t="s">
        <v>330</v>
      </c>
      <c r="U161" s="48" t="s">
        <v>158</v>
      </c>
      <c r="V161" t="s">
        <v>159</v>
      </c>
      <c r="W161" s="42">
        <v>45832</v>
      </c>
      <c r="X161" s="42"/>
      <c r="Y161" s="42" t="s">
        <v>633</v>
      </c>
      <c r="Z161" s="48" t="s">
        <v>331</v>
      </c>
      <c r="AA161" s="28" t="s">
        <v>443</v>
      </c>
      <c r="AB161" s="48" t="s">
        <v>162</v>
      </c>
      <c r="AC161" s="42">
        <v>45897</v>
      </c>
      <c r="AD161" s="49"/>
      <c r="AE161" s="28"/>
      <c r="AF161" t="s">
        <v>22</v>
      </c>
      <c r="AG161" s="48"/>
      <c r="AH161" s="28"/>
      <c r="AI161" s="48"/>
      <c r="AJ161" s="28"/>
      <c r="AK161" s="48"/>
      <c r="AL161" s="28"/>
      <c r="AM161" s="4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 t="s">
        <v>159</v>
      </c>
      <c r="BR161" s="28" t="s">
        <v>159</v>
      </c>
      <c r="BS161" s="28" t="s">
        <v>159</v>
      </c>
      <c r="BT161" s="28" t="s">
        <v>159</v>
      </c>
      <c r="BU161" s="28" t="s">
        <v>159</v>
      </c>
      <c r="BV161" s="28" t="s">
        <v>159</v>
      </c>
      <c r="BW161" s="28" t="s">
        <v>159</v>
      </c>
      <c r="BX161" s="28" t="s">
        <v>159</v>
      </c>
      <c r="BY161" s="28" t="s">
        <v>159</v>
      </c>
      <c r="BZ161" s="28" t="s">
        <v>159</v>
      </c>
      <c r="CA161" s="28" t="s">
        <v>159</v>
      </c>
      <c r="CB161" s="28" t="s">
        <v>33</v>
      </c>
      <c r="CC161" s="28" t="s">
        <v>159</v>
      </c>
      <c r="CD161" s="28" t="s">
        <v>159</v>
      </c>
      <c r="CE161" s="28" t="s">
        <v>159</v>
      </c>
      <c r="CH161" s="29" t="s">
        <v>510</v>
      </c>
      <c r="CI161" s="31" t="s">
        <v>511</v>
      </c>
      <c r="CJ161" s="33" t="s">
        <v>512</v>
      </c>
      <c r="CK161" s="31" t="s">
        <v>158</v>
      </c>
      <c r="CL161" s="33" t="s">
        <v>159</v>
      </c>
      <c r="CM161" s="42">
        <v>45833</v>
      </c>
      <c r="CN161" s="35">
        <v>45834</v>
      </c>
      <c r="CO161" s="35" t="s">
        <v>636</v>
      </c>
      <c r="CP161" s="31" t="s">
        <v>513</v>
      </c>
      <c r="CQ161" s="33" t="s">
        <v>188</v>
      </c>
      <c r="CR161" s="31" t="s">
        <v>189</v>
      </c>
      <c r="CS161" s="35">
        <v>45896</v>
      </c>
      <c r="CT161" s="34"/>
      <c r="CU161" s="33"/>
      <c r="CV161" t="s">
        <v>22</v>
      </c>
      <c r="CW161" s="31"/>
      <c r="CX161" s="33"/>
      <c r="CY161" s="31"/>
      <c r="CZ161" s="33"/>
      <c r="DA161" s="31"/>
      <c r="DB161" s="33"/>
      <c r="DC161" s="31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 t="s">
        <v>159</v>
      </c>
      <c r="EH161" s="33" t="s">
        <v>159</v>
      </c>
      <c r="EI161" s="33" t="s">
        <v>159</v>
      </c>
      <c r="EJ161" s="33" t="s">
        <v>159</v>
      </c>
      <c r="EK161" s="33" t="s">
        <v>159</v>
      </c>
      <c r="EL161" s="33" t="s">
        <v>159</v>
      </c>
      <c r="EM161" s="33" t="s">
        <v>159</v>
      </c>
      <c r="EN161" s="33" t="s">
        <v>159</v>
      </c>
      <c r="EO161" s="33" t="s">
        <v>30</v>
      </c>
      <c r="EP161" s="33" t="s">
        <v>159</v>
      </c>
      <c r="EQ161" s="33" t="s">
        <v>159</v>
      </c>
      <c r="ER161" s="33" t="s">
        <v>159</v>
      </c>
      <c r="ES161" s="33" t="s">
        <v>159</v>
      </c>
      <c r="ET161" s="33" t="s">
        <v>159</v>
      </c>
      <c r="EU161" s="33" t="s">
        <v>159</v>
      </c>
    </row>
    <row r="162" spans="2:151" hidden="1" x14ac:dyDescent="0.25">
      <c r="B162" t="str">
        <f>IF(Q162="ja",XPlan_raw[[#This Row],[EKA_kode2]],"")</f>
        <v>T300034402</v>
      </c>
      <c r="C162" t="str">
        <f>XPlan_raw[[#This Row],[eka_langtnavn]]</f>
        <v>Sustainable Business Models</v>
      </c>
      <c r="D162" t="str">
        <f>IF(XPlan_raw[[#This Row],[Interne-kode]]&lt;&gt;"(tom)",XPlan_raw[[#This Row],[Interne-kode]],"")</f>
        <v>EIB-SBM</v>
      </c>
      <c r="E1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162" t="str">
        <f>IF(XPlan_raw[[#This Row],[Campus]]&lt;&gt;"(tom)",XPlan_raw[[#This Row],[Campus]],"")</f>
        <v>Sønderborg</v>
      </c>
      <c r="H162" t="str">
        <f>IF(OR(XPlan_raw[[#This Row],[Prøveform]]="(tom)",XPlan_raw[[#This Row],[Prøveform]]=""),"",XPlan_raw[[#This Row],[Prøveform]])</f>
        <v>Oral examination</v>
      </c>
      <c r="I162" t="str">
        <f>IF(XPlan_raw[[#This Row],[Eksaminator_samlet]]&lt;&gt;"",XPlan_raw[[#This Row],[Eksaminator_samlet]],"")</f>
        <v>Kari Kleine</v>
      </c>
      <c r="J162" t="str">
        <f>IF(OR(XPlan_raw[[#This Row],[Censur]]="(tom)",XPlan_raw[[#This Row],[Censur]]=""),"",XPlan_raw[[#This Row],[Censur]])</f>
        <v>Second examiner: External</v>
      </c>
      <c r="K1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62" s="4" t="str">
        <f>IF(XPlan_raw[[#This Row],[Udbudstpe]]="3.prøveforsøg",XPlan_raw[[#This Row],[Udbudstpe]],"")</f>
        <v/>
      </c>
      <c r="M162" s="4" t="str">
        <f>IF(XPlan_raw[[#This Row],[Prøveform]]="Skriftlig prøve",XPlan_raw[[#This Row],[DATO: Start eksamen]]+21,"")</f>
        <v/>
      </c>
      <c r="N1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Sdb.,(tom),(tom),(tom),(tom),(tom),(tom),(tom),(tom),(tom),Exchange students - Sønderborg</v>
      </c>
      <c r="Q162" s="28" t="s">
        <v>517</v>
      </c>
      <c r="R162" t="s">
        <v>506</v>
      </c>
      <c r="S162" s="28" t="s">
        <v>507</v>
      </c>
      <c r="T162" s="28" t="s">
        <v>508</v>
      </c>
      <c r="U162" s="28" t="s">
        <v>210</v>
      </c>
      <c r="V162" t="s">
        <v>159</v>
      </c>
      <c r="W162" s="42">
        <v>45832</v>
      </c>
      <c r="X162" s="42">
        <v>45833</v>
      </c>
      <c r="Y162" s="42" t="s">
        <v>633</v>
      </c>
      <c r="Z162" s="28" t="s">
        <v>509</v>
      </c>
      <c r="AA162" s="28" t="s">
        <v>188</v>
      </c>
      <c r="AB162" s="28" t="s">
        <v>189</v>
      </c>
      <c r="AC162" s="42">
        <v>45895</v>
      </c>
      <c r="AD162" s="42"/>
      <c r="AE162" s="28"/>
      <c r="AF162" t="s">
        <v>22</v>
      </c>
      <c r="AG162" s="48"/>
      <c r="AH162" s="28"/>
      <c r="AI162" s="48"/>
      <c r="AJ162" s="28"/>
      <c r="AK162" s="48"/>
      <c r="AL162" s="28"/>
      <c r="AM162" s="4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 t="s">
        <v>159</v>
      </c>
      <c r="BR162" s="28" t="s">
        <v>159</v>
      </c>
      <c r="BS162" s="28" t="s">
        <v>159</v>
      </c>
      <c r="BT162" s="28" t="s">
        <v>159</v>
      </c>
      <c r="BU162" s="28" t="s">
        <v>646</v>
      </c>
      <c r="BV162" s="28" t="s">
        <v>159</v>
      </c>
      <c r="BW162" s="28" t="s">
        <v>159</v>
      </c>
      <c r="BX162" s="28" t="s">
        <v>159</v>
      </c>
      <c r="BY162" s="28" t="s">
        <v>159</v>
      </c>
      <c r="BZ162" s="28" t="s">
        <v>159</v>
      </c>
      <c r="CA162" s="28" t="s">
        <v>159</v>
      </c>
      <c r="CB162" s="28" t="s">
        <v>159</v>
      </c>
      <c r="CC162" s="28" t="s">
        <v>159</v>
      </c>
      <c r="CD162" s="28" t="s">
        <v>159</v>
      </c>
      <c r="CE162" s="28" t="s">
        <v>82</v>
      </c>
      <c r="CH162" s="29" t="s">
        <v>522</v>
      </c>
      <c r="CI162" s="31" t="s">
        <v>523</v>
      </c>
      <c r="CJ162" s="33" t="s">
        <v>159</v>
      </c>
      <c r="CK162" s="31" t="s">
        <v>158</v>
      </c>
      <c r="CL162" s="33" t="s">
        <v>159</v>
      </c>
      <c r="CM162" s="42">
        <v>45846</v>
      </c>
      <c r="CN162" s="35">
        <v>45848</v>
      </c>
      <c r="CO162" s="35" t="s">
        <v>634</v>
      </c>
      <c r="CP162" s="31" t="s">
        <v>524</v>
      </c>
      <c r="CQ162" s="33" t="s">
        <v>257</v>
      </c>
      <c r="CR162" s="31"/>
      <c r="CS162" s="35" t="s">
        <v>159</v>
      </c>
      <c r="CT162" s="34"/>
      <c r="CU162" s="33" t="s">
        <v>163</v>
      </c>
      <c r="CV162" t="s">
        <v>22</v>
      </c>
      <c r="CW162" s="31"/>
      <c r="CX162" s="33"/>
      <c r="CY162" s="31"/>
      <c r="CZ162" s="33"/>
      <c r="DA162" s="31"/>
      <c r="DB162" s="33"/>
      <c r="DC162" s="31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 t="s">
        <v>159</v>
      </c>
      <c r="EH162" s="33" t="s">
        <v>159</v>
      </c>
      <c r="EI162" s="33" t="s">
        <v>159</v>
      </c>
      <c r="EJ162" s="33" t="s">
        <v>159</v>
      </c>
      <c r="EK162" s="33" t="s">
        <v>159</v>
      </c>
      <c r="EL162" s="33" t="s">
        <v>159</v>
      </c>
      <c r="EM162" s="33" t="s">
        <v>159</v>
      </c>
      <c r="EN162" s="33" t="s">
        <v>159</v>
      </c>
      <c r="EO162" s="33" t="s">
        <v>159</v>
      </c>
      <c r="EP162" s="33" t="s">
        <v>31</v>
      </c>
      <c r="EQ162" s="33" t="s">
        <v>159</v>
      </c>
      <c r="ER162" s="33" t="s">
        <v>159</v>
      </c>
      <c r="ES162" s="33" t="s">
        <v>159</v>
      </c>
      <c r="ET162" s="33" t="s">
        <v>159</v>
      </c>
      <c r="EU162" s="33" t="s">
        <v>159</v>
      </c>
    </row>
    <row r="163" spans="2:151" hidden="1" x14ac:dyDescent="0.25">
      <c r="B163" t="str">
        <f>IF(Q163="ja",XPlan_raw[[#This Row],[EKA_kode2]],"")</f>
        <v>T380017402</v>
      </c>
      <c r="C163" t="str">
        <f>XPlan_raw[[#This Row],[eka_langtnavn]]</f>
        <v>Advanced Power Electronics</v>
      </c>
      <c r="D163" t="str">
        <f>IF(XPlan_raw[[#This Row],[Interne-kode]]&lt;&gt;"(tom)",XPlan_raw[[#This Row],[Interne-kode]],"")</f>
        <v>EE-POE2</v>
      </c>
      <c r="E1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163" t="str">
        <f>IF(XPlan_raw[[#This Row],[Campus]]&lt;&gt;"(tom)",XPlan_raw[[#This Row],[Campus]],"")</f>
        <v>Sønderborg</v>
      </c>
      <c r="H163" t="str">
        <f>IF(OR(XPlan_raw[[#This Row],[Prøveform]]="(tom)",XPlan_raw[[#This Row],[Prøveform]]=""),"",XPlan_raw[[#This Row],[Prøveform]])</f>
        <v>Oral examination</v>
      </c>
      <c r="I163" t="str">
        <f>IF(XPlan_raw[[#This Row],[Eksaminator_samlet]]&lt;&gt;"",XPlan_raw[[#This Row],[Eksaminator_samlet]],"")</f>
        <v>Amir Babaki</v>
      </c>
      <c r="J163" t="str">
        <f>IF(OR(XPlan_raw[[#This Row],[Censur]]="(tom)",XPlan_raw[[#This Row],[Censur]]=""),"",XPlan_raw[[#This Row],[Censur]])</f>
        <v>Second examiner: External</v>
      </c>
      <c r="K1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63" s="4" t="str">
        <f>IF(XPlan_raw[[#This Row],[Udbudstpe]]="3.prøveforsøg",XPlan_raw[[#This Row],[Udbudstpe]],"")</f>
        <v/>
      </c>
      <c r="M163" s="4" t="str">
        <f>IF(XPlan_raw[[#This Row],[Prøveform]]="Skriftlig prøve",XPlan_raw[[#This Row],[DATO: Start eksamen]]+21,"")</f>
        <v/>
      </c>
      <c r="N1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,,,,,,,,,,,,,,,,,,,,,,,,,,,,,,,,,,,,(tom),(tom),(tom),(tom),(tom),(tom),(tom),(tom),MSc in Electronics Engineering - Sdb.,(tom),(tom),(tom),(tom),(tom),(tom)</v>
      </c>
      <c r="Q163" s="28" t="s">
        <v>517</v>
      </c>
      <c r="R163" t="s">
        <v>510</v>
      </c>
      <c r="S163" s="28" t="s">
        <v>511</v>
      </c>
      <c r="T163" s="28" t="s">
        <v>512</v>
      </c>
      <c r="U163" s="28" t="s">
        <v>158</v>
      </c>
      <c r="V163" t="s">
        <v>159</v>
      </c>
      <c r="W163" s="42">
        <v>45833</v>
      </c>
      <c r="X163" s="42">
        <v>45834</v>
      </c>
      <c r="Y163" s="42" t="s">
        <v>636</v>
      </c>
      <c r="Z163" s="28" t="s">
        <v>513</v>
      </c>
      <c r="AA163" s="28" t="s">
        <v>188</v>
      </c>
      <c r="AB163" s="28" t="s">
        <v>189</v>
      </c>
      <c r="AC163" s="42">
        <v>45896</v>
      </c>
      <c r="AD163" s="42"/>
      <c r="AE163" s="28"/>
      <c r="AF163" t="s">
        <v>22</v>
      </c>
      <c r="AG163" s="48"/>
      <c r="AH163" s="28"/>
      <c r="AI163" s="48"/>
      <c r="AJ163" s="28"/>
      <c r="AK163" s="48"/>
      <c r="AL163" s="28"/>
      <c r="AM163" s="4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 t="s">
        <v>159</v>
      </c>
      <c r="BR163" s="28" t="s">
        <v>159</v>
      </c>
      <c r="BS163" s="28" t="s">
        <v>159</v>
      </c>
      <c r="BT163" s="28" t="s">
        <v>159</v>
      </c>
      <c r="BU163" s="28" t="s">
        <v>159</v>
      </c>
      <c r="BV163" s="28" t="s">
        <v>159</v>
      </c>
      <c r="BW163" s="28" t="s">
        <v>159</v>
      </c>
      <c r="BX163" s="28" t="s">
        <v>159</v>
      </c>
      <c r="BY163" s="28" t="s">
        <v>30</v>
      </c>
      <c r="BZ163" s="28" t="s">
        <v>159</v>
      </c>
      <c r="CA163" s="28" t="s">
        <v>159</v>
      </c>
      <c r="CB163" s="28" t="s">
        <v>159</v>
      </c>
      <c r="CC163" s="28" t="s">
        <v>159</v>
      </c>
      <c r="CD163" s="28" t="s">
        <v>159</v>
      </c>
      <c r="CE163" s="28" t="s">
        <v>159</v>
      </c>
      <c r="CH163" s="29" t="s">
        <v>525</v>
      </c>
      <c r="CI163" s="31" t="s">
        <v>526</v>
      </c>
      <c r="CJ163" s="33" t="s">
        <v>527</v>
      </c>
      <c r="CK163" s="31" t="s">
        <v>210</v>
      </c>
      <c r="CL163" s="33" t="s">
        <v>159</v>
      </c>
      <c r="CM163" s="42">
        <v>45880</v>
      </c>
      <c r="CN163" s="35"/>
      <c r="CO163" s="35" t="s">
        <v>633</v>
      </c>
      <c r="CP163" s="31" t="s">
        <v>396</v>
      </c>
      <c r="CQ163" s="33" t="s">
        <v>639</v>
      </c>
      <c r="CR163" s="31" t="s">
        <v>169</v>
      </c>
      <c r="CS163" s="35" t="s">
        <v>159</v>
      </c>
      <c r="CT163" s="34"/>
      <c r="CU163" s="33"/>
      <c r="CV163" t="s">
        <v>22</v>
      </c>
      <c r="CW163" s="31"/>
      <c r="CX163" s="33"/>
      <c r="CY163" s="31"/>
      <c r="CZ163" s="33"/>
      <c r="DA163" s="31"/>
      <c r="DB163" s="33"/>
      <c r="DC163" s="31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 t="s">
        <v>21</v>
      </c>
      <c r="EH163" s="33" t="s">
        <v>23</v>
      </c>
      <c r="EI163" s="33" t="s">
        <v>24</v>
      </c>
      <c r="EJ163" s="33" t="s">
        <v>159</v>
      </c>
      <c r="EK163" s="33" t="s">
        <v>159</v>
      </c>
      <c r="EL163" s="33" t="s">
        <v>159</v>
      </c>
      <c r="EM163" s="33" t="s">
        <v>159</v>
      </c>
      <c r="EN163" s="33" t="s">
        <v>159</v>
      </c>
      <c r="EO163" s="33" t="s">
        <v>159</v>
      </c>
      <c r="EP163" s="33" t="s">
        <v>159</v>
      </c>
      <c r="EQ163" s="33" t="s">
        <v>159</v>
      </c>
      <c r="ER163" s="33" t="s">
        <v>159</v>
      </c>
      <c r="ES163" s="33" t="s">
        <v>159</v>
      </c>
      <c r="ET163" s="33" t="s">
        <v>159</v>
      </c>
      <c r="EU163" s="33" t="s">
        <v>159</v>
      </c>
    </row>
    <row r="164" spans="2:151" hidden="1" x14ac:dyDescent="0.25">
      <c r="B164" t="str">
        <f>IF(Q164="ja",XPlan_raw[[#This Row],[EKA_kode2]],"")</f>
        <v>T350040402</v>
      </c>
      <c r="C164" t="str">
        <f>XPlan_raw[[#This Row],[eka_langtnavn]]</f>
        <v>Clinical Applications and Regulatory Affairs</v>
      </c>
      <c r="D164" t="str">
        <f>IF(XPlan_raw[[#This Row],[Interne-kode]]&lt;&gt;"(tom)",XPlan_raw[[#This Row],[Interne-kode]],"")</f>
        <v>MC-CARA</v>
      </c>
      <c r="E1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1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164" t="str">
        <f>IF(XPlan_raw[[#This Row],[Campus]]&lt;&gt;"(tom)",XPlan_raw[[#This Row],[Campus]],"")</f>
        <v>Sønderborg</v>
      </c>
      <c r="H164" t="str">
        <f>IF(OR(XPlan_raw[[#This Row],[Prøveform]]="(tom)",XPlan_raw[[#This Row],[Prøveform]]=""),"",XPlan_raw[[#This Row],[Prøveform]])</f>
        <v>Combined test</v>
      </c>
      <c r="I164" t="str">
        <f>IF(XPlan_raw[[#This Row],[Eksaminator_samlet]]&lt;&gt;"",XPlan_raw[[#This Row],[Eksaminator_samlet]],"")</f>
        <v>Till Leissner</v>
      </c>
      <c r="J164" t="str">
        <f>IF(OR(XPlan_raw[[#This Row],[Censur]]="(tom)",XPlan_raw[[#This Row],[Censur]]=""),"",XPlan_raw[[#This Row],[Censur]])</f>
        <v>Second examiner: Internal</v>
      </c>
      <c r="K1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64" s="4" t="str">
        <f>IF(XPlan_raw[[#This Row],[Udbudstpe]]="3.prøveforsøg",XPlan_raw[[#This Row],[Udbudstpe]],"")</f>
        <v/>
      </c>
      <c r="M164" s="4" t="str">
        <f>IF(XPlan_raw[[#This Row],[Prøveform]]="Skriftlig prøve",XPlan_raw[[#This Row],[DATO: Start eksamen]]+21,"")</f>
        <v/>
      </c>
      <c r="N1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,,,,,,,,,,,,,,,,,,,,,,,,,,,,,,,,,,,,(tom),(tom),(tom),(tom),(tom),(tom),(tom),(tom),(tom),(tom),(tom),(tom),(tom),(tom),Exchange students - Sønderborg</v>
      </c>
      <c r="Q164" s="28" t="s">
        <v>517</v>
      </c>
      <c r="R164" s="5" t="s">
        <v>514</v>
      </c>
      <c r="S164" s="48" t="s">
        <v>515</v>
      </c>
      <c r="T164" s="28" t="s">
        <v>516</v>
      </c>
      <c r="U164" s="48" t="s">
        <v>159</v>
      </c>
      <c r="V164" t="s">
        <v>159</v>
      </c>
      <c r="W164" s="42">
        <v>45833</v>
      </c>
      <c r="X164" s="42">
        <v>45834</v>
      </c>
      <c r="Y164" s="42" t="s">
        <v>159</v>
      </c>
      <c r="Z164" s="48" t="s">
        <v>505</v>
      </c>
      <c r="AA164" s="28" t="s">
        <v>448</v>
      </c>
      <c r="AB164" s="48" t="s">
        <v>162</v>
      </c>
      <c r="AC164" s="42">
        <v>45897</v>
      </c>
      <c r="AD164" s="49"/>
      <c r="AE164" s="28"/>
      <c r="AF164" t="s">
        <v>22</v>
      </c>
      <c r="AG164" s="48"/>
      <c r="AH164" s="28"/>
      <c r="AI164" s="48"/>
      <c r="AJ164" s="28"/>
      <c r="AK164" s="48"/>
      <c r="AL164" s="28"/>
      <c r="AM164" s="4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 t="s">
        <v>159</v>
      </c>
      <c r="BR164" s="28" t="s">
        <v>159</v>
      </c>
      <c r="BS164" s="28" t="s">
        <v>159</v>
      </c>
      <c r="BT164" s="28" t="s">
        <v>159</v>
      </c>
      <c r="BU164" s="28" t="s">
        <v>159</v>
      </c>
      <c r="BV164" s="28" t="s">
        <v>159</v>
      </c>
      <c r="BW164" s="28" t="s">
        <v>159</v>
      </c>
      <c r="BX164" s="28" t="s">
        <v>159</v>
      </c>
      <c r="BY164" s="28" t="s">
        <v>159</v>
      </c>
      <c r="BZ164" s="28" t="s">
        <v>159</v>
      </c>
      <c r="CA164" s="28" t="s">
        <v>159</v>
      </c>
      <c r="CB164" s="28" t="s">
        <v>159</v>
      </c>
      <c r="CC164" s="28" t="s">
        <v>159</v>
      </c>
      <c r="CD164" s="28" t="s">
        <v>159</v>
      </c>
      <c r="CE164" s="28" t="s">
        <v>82</v>
      </c>
      <c r="CH164" t="s">
        <v>537</v>
      </c>
      <c r="CI164" s="28" t="s">
        <v>538</v>
      </c>
      <c r="CJ164" s="28" t="s">
        <v>539</v>
      </c>
      <c r="CK164" s="28" t="s">
        <v>167</v>
      </c>
      <c r="CL164" s="28" t="s">
        <v>159</v>
      </c>
      <c r="CM164" s="42"/>
      <c r="CN164" s="42"/>
      <c r="CO164" s="42" t="s">
        <v>635</v>
      </c>
      <c r="CP164" s="28" t="s">
        <v>254</v>
      </c>
      <c r="CQ164" s="28"/>
      <c r="CR164" s="28" t="s">
        <v>162</v>
      </c>
      <c r="CS164" s="42" t="s">
        <v>159</v>
      </c>
      <c r="CT164" s="42"/>
      <c r="CU164" s="28"/>
      <c r="CV164" t="s">
        <v>22</v>
      </c>
      <c r="CW164" s="31"/>
      <c r="CX164" s="33"/>
      <c r="CY164" s="31"/>
      <c r="CZ164" s="33"/>
      <c r="DA164" s="31"/>
      <c r="DB164" s="33"/>
      <c r="DC164" s="31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28" t="s">
        <v>159</v>
      </c>
      <c r="EH164" s="28" t="s">
        <v>159</v>
      </c>
      <c r="EI164" s="28" t="s">
        <v>159</v>
      </c>
      <c r="EJ164" s="28" t="s">
        <v>159</v>
      </c>
      <c r="EK164" s="28" t="s">
        <v>159</v>
      </c>
      <c r="EL164" s="28" t="s">
        <v>159</v>
      </c>
      <c r="EM164" s="28" t="s">
        <v>28</v>
      </c>
      <c r="EN164" s="28" t="s">
        <v>159</v>
      </c>
      <c r="EO164" s="28" t="s">
        <v>159</v>
      </c>
      <c r="EP164" s="28" t="s">
        <v>159</v>
      </c>
      <c r="EQ164" s="28" t="s">
        <v>159</v>
      </c>
      <c r="ER164" s="28" t="s">
        <v>159</v>
      </c>
      <c r="ES164" s="28" t="s">
        <v>159</v>
      </c>
      <c r="ET164" s="28" t="s">
        <v>159</v>
      </c>
      <c r="EU164" s="28" t="s">
        <v>159</v>
      </c>
    </row>
    <row r="165" spans="2:151" hidden="1" x14ac:dyDescent="0.25">
      <c r="B165" t="str">
        <f>IF(Q165="ja",XPlan_raw[[#This Row],[EKA_kode2]],"")</f>
        <v>T370054402</v>
      </c>
      <c r="C165" t="str">
        <f>XPlan_raw[[#This Row],[eka_langtnavn]]</f>
        <v>Digital Signal Processing</v>
      </c>
      <c r="D165" t="str">
        <f>IF(XPlan_raw[[#This Row],[Interne-kode]]&lt;&gt;"(tom)",XPlan_raw[[#This Row],[Interne-kode]],"")</f>
        <v>EE-DSP</v>
      </c>
      <c r="E1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165" t="str">
        <f>IF(XPlan_raw[[#This Row],[Campus]]&lt;&gt;"(tom)",XPlan_raw[[#This Row],[Campus]],"")</f>
        <v>Sønderborg</v>
      </c>
      <c r="H165" t="str">
        <f>IF(OR(XPlan_raw[[#This Row],[Prøveform]]="(tom)",XPlan_raw[[#This Row],[Prøveform]]=""),"",XPlan_raw[[#This Row],[Prøveform]])</f>
        <v>Oral examination</v>
      </c>
      <c r="I165" t="str">
        <f>IF(XPlan_raw[[#This Row],[Eksaminator_samlet]]&lt;&gt;"",XPlan_raw[[#This Row],[Eksaminator_samlet]],"")</f>
        <v>Henrik Andersen</v>
      </c>
      <c r="J165" t="str">
        <f>IF(OR(XPlan_raw[[#This Row],[Censur]]="(tom)",XPlan_raw[[#This Row],[Censur]]=""),"",XPlan_raw[[#This Row],[Censur]])</f>
        <v>Second examiner: Internal</v>
      </c>
      <c r="K1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65" s="4" t="str">
        <f>IF(XPlan_raw[[#This Row],[Udbudstpe]]="3.prøveforsøg",XPlan_raw[[#This Row],[Udbudstpe]],"")</f>
        <v/>
      </c>
      <c r="M165" s="4" t="str">
        <f>IF(XPlan_raw[[#This Row],[Prøveform]]="Skriftlig prøve",XPlan_raw[[#This Row],[DATO: Start eksamen]]+21,"")</f>
        <v/>
      </c>
      <c r="N1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Sdb.,(tom),BEng in Mechatronics - Sdb.,BSc in Electronics Engineering - Sdb.,(tom),(tom),(tom),BSc in Mechatronic Engineering - Sdb.,(tom),(tom),(tom),(tom),(tom),(tom),(tom)</v>
      </c>
      <c r="Q165" s="28" t="s">
        <v>517</v>
      </c>
      <c r="R165" s="50" t="s">
        <v>518</v>
      </c>
      <c r="S165" s="47" t="s">
        <v>519</v>
      </c>
      <c r="T165" s="26" t="s">
        <v>520</v>
      </c>
      <c r="U165" s="47" t="s">
        <v>412</v>
      </c>
      <c r="V165" t="s">
        <v>205</v>
      </c>
      <c r="W165" s="49">
        <v>45833</v>
      </c>
      <c r="X165" s="43">
        <v>45834</v>
      </c>
      <c r="Y165" s="43" t="s">
        <v>634</v>
      </c>
      <c r="Z165" s="47" t="s">
        <v>521</v>
      </c>
      <c r="AA165" s="26" t="s">
        <v>188</v>
      </c>
      <c r="AB165" s="47" t="s">
        <v>162</v>
      </c>
      <c r="AC165" s="43">
        <v>45894</v>
      </c>
      <c r="AD165" s="51"/>
      <c r="AE165" s="26"/>
      <c r="AF165" t="s">
        <v>22</v>
      </c>
      <c r="AG165" s="47"/>
      <c r="AH165" s="26"/>
      <c r="AI165" s="47"/>
      <c r="AJ165" s="26"/>
      <c r="AK165" s="47"/>
      <c r="AL165" s="26"/>
      <c r="AM165" s="47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 t="s">
        <v>21</v>
      </c>
      <c r="BR165" s="26" t="s">
        <v>159</v>
      </c>
      <c r="BS165" s="26" t="s">
        <v>24</v>
      </c>
      <c r="BT165" s="26" t="s">
        <v>25</v>
      </c>
      <c r="BU165" s="26" t="s">
        <v>159</v>
      </c>
      <c r="BV165" s="26" t="s">
        <v>159</v>
      </c>
      <c r="BW165" s="26" t="s">
        <v>159</v>
      </c>
      <c r="BX165" s="26" t="s">
        <v>29</v>
      </c>
      <c r="BY165" s="26" t="s">
        <v>159</v>
      </c>
      <c r="BZ165" s="26" t="s">
        <v>159</v>
      </c>
      <c r="CA165" s="26" t="s">
        <v>159</v>
      </c>
      <c r="CB165" s="26" t="s">
        <v>159</v>
      </c>
      <c r="CC165" s="26" t="s">
        <v>159</v>
      </c>
      <c r="CD165" s="26" t="s">
        <v>159</v>
      </c>
      <c r="CE165" s="26" t="s">
        <v>159</v>
      </c>
      <c r="CH165" s="27" t="s">
        <v>525</v>
      </c>
      <c r="CI165" s="26" t="s">
        <v>526</v>
      </c>
      <c r="CJ165" s="26" t="s">
        <v>527</v>
      </c>
      <c r="CK165" s="26" t="s">
        <v>210</v>
      </c>
      <c r="CL165" s="26" t="s">
        <v>159</v>
      </c>
      <c r="CM165" s="42"/>
      <c r="CN165" s="43"/>
      <c r="CO165" s="43" t="s">
        <v>633</v>
      </c>
      <c r="CP165" s="26" t="s">
        <v>396</v>
      </c>
      <c r="CQ165" s="26" t="s">
        <v>572</v>
      </c>
      <c r="CR165" s="26" t="s">
        <v>169</v>
      </c>
      <c r="CS165" s="43" t="s">
        <v>159</v>
      </c>
      <c r="CT165" s="43"/>
      <c r="CU165" s="26"/>
      <c r="CV165" t="s">
        <v>22</v>
      </c>
      <c r="CW165" s="30"/>
      <c r="CX165" s="32"/>
      <c r="CY165" s="30"/>
      <c r="CZ165" s="32"/>
      <c r="DA165" s="30"/>
      <c r="DB165" s="32"/>
      <c r="DC165" s="30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26" t="s">
        <v>21</v>
      </c>
      <c r="EH165" s="26" t="s">
        <v>23</v>
      </c>
      <c r="EI165" s="26" t="s">
        <v>24</v>
      </c>
      <c r="EJ165" s="26" t="s">
        <v>159</v>
      </c>
      <c r="EK165" s="26" t="s">
        <v>159</v>
      </c>
      <c r="EL165" s="26" t="s">
        <v>159</v>
      </c>
      <c r="EM165" s="26" t="s">
        <v>159</v>
      </c>
      <c r="EN165" s="26" t="s">
        <v>159</v>
      </c>
      <c r="EO165" s="26" t="s">
        <v>159</v>
      </c>
      <c r="EP165" s="26" t="s">
        <v>159</v>
      </c>
      <c r="EQ165" s="26" t="s">
        <v>159</v>
      </c>
      <c r="ER165" s="26" t="s">
        <v>159</v>
      </c>
      <c r="ES165" s="26" t="s">
        <v>159</v>
      </c>
      <c r="ET165" s="26" t="s">
        <v>159</v>
      </c>
      <c r="EU165" s="26" t="s">
        <v>159</v>
      </c>
    </row>
    <row r="166" spans="2:151" hidden="1" x14ac:dyDescent="0.25">
      <c r="B166" t="str">
        <f>IF(Q166="ja",XPlan_raw[[#This Row],[EKA_kode2]],"")</f>
        <v>T300031402</v>
      </c>
      <c r="C166" t="str">
        <f>XPlan_raw[[#This Row],[eka_langtnavn]]</f>
        <v>EIB Semester Project 4 - Digital Manufacturing</v>
      </c>
      <c r="D166" t="str">
        <f>IF(XPlan_raw[[#This Row],[Interne-kode]]&lt;&gt;"(tom)",XPlan_raw[[#This Row],[Interne-kode]],"")</f>
        <v>EIB-SPRO4</v>
      </c>
      <c r="E1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166" t="str">
        <f>IF(XPlan_raw[[#This Row],[Campus]]&lt;&gt;"(tom)",XPlan_raw[[#This Row],[Campus]],"")</f>
        <v>Sønderborg</v>
      </c>
      <c r="H166" t="str">
        <f>IF(OR(XPlan_raw[[#This Row],[Prøveform]]="(tom)",XPlan_raw[[#This Row],[Prøveform]]=""),"",XPlan_raw[[#This Row],[Prøveform]])</f>
        <v>Oral examination</v>
      </c>
      <c r="I166" t="str">
        <f>IF(XPlan_raw[[#This Row],[Eksaminator_samlet]]&lt;&gt;"",XPlan_raw[[#This Row],[Eksaminator_samlet]],"")</f>
        <v>Elias  Ribeiro da Silva</v>
      </c>
      <c r="J166" t="str">
        <f>IF(OR(XPlan_raw[[#This Row],[Censur]]="(tom)",XPlan_raw[[#This Row],[Censur]]=""),"",XPlan_raw[[#This Row],[Censur]])</f>
        <v>Second examiner: External</v>
      </c>
      <c r="K1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66" s="4" t="str">
        <f>IF(XPlan_raw[[#This Row],[Udbudstpe]]="3.prøveforsøg",XPlan_raw[[#This Row],[Udbudstpe]],"")</f>
        <v/>
      </c>
      <c r="M166" s="4" t="str">
        <f>IF(XPlan_raw[[#This Row],[Prøveform]]="Skriftlig prøve",XPlan_raw[[#This Row],[DATO: Start eksamen]]+21,"")</f>
        <v/>
      </c>
      <c r="N1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,,,,,,,,,,,,,,,,,,,,,,,,,,,,,,,,,,,,(tom),(tom),(tom),(tom),BSc in Engineering, Innovation and Business - Sdb.,(tom),(tom),(tom),(tom),(tom),(tom),(tom),(tom),(tom),(tom)</v>
      </c>
      <c r="Q166" s="28" t="s">
        <v>517</v>
      </c>
      <c r="R166" t="s">
        <v>227</v>
      </c>
      <c r="S166" s="28" t="s">
        <v>228</v>
      </c>
      <c r="T166" s="28" t="s">
        <v>229</v>
      </c>
      <c r="U166" s="28" t="s">
        <v>205</v>
      </c>
      <c r="V166" t="s">
        <v>159</v>
      </c>
      <c r="W166" s="42">
        <v>45833</v>
      </c>
      <c r="X166" s="42">
        <v>45834</v>
      </c>
      <c r="Y166" s="42" t="s">
        <v>633</v>
      </c>
      <c r="Z166" s="28" t="s">
        <v>230</v>
      </c>
      <c r="AA166" s="28" t="s">
        <v>188</v>
      </c>
      <c r="AB166" s="28" t="s">
        <v>189</v>
      </c>
      <c r="AC166" s="42">
        <v>45896</v>
      </c>
      <c r="AD166" s="42"/>
      <c r="AE166" s="28"/>
      <c r="AF166" t="s">
        <v>22</v>
      </c>
      <c r="AG166" s="48"/>
      <c r="AH166" s="28"/>
      <c r="AI166" s="48"/>
      <c r="AJ166" s="28"/>
      <c r="AK166" s="48"/>
      <c r="AL166" s="28"/>
      <c r="AM166" s="4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 t="s">
        <v>159</v>
      </c>
      <c r="BR166" s="28" t="s">
        <v>159</v>
      </c>
      <c r="BS166" s="28" t="s">
        <v>159</v>
      </c>
      <c r="BT166" s="28" t="s">
        <v>159</v>
      </c>
      <c r="BU166" s="28" t="s">
        <v>646</v>
      </c>
      <c r="BV166" s="28" t="s">
        <v>159</v>
      </c>
      <c r="BW166" s="28" t="s">
        <v>159</v>
      </c>
      <c r="BX166" s="28" t="s">
        <v>159</v>
      </c>
      <c r="BY166" s="28" t="s">
        <v>159</v>
      </c>
      <c r="BZ166" s="28" t="s">
        <v>159</v>
      </c>
      <c r="CA166" s="28" t="s">
        <v>159</v>
      </c>
      <c r="CB166" s="28" t="s">
        <v>159</v>
      </c>
      <c r="CC166" s="28" t="s">
        <v>159</v>
      </c>
      <c r="CD166" s="28" t="s">
        <v>159</v>
      </c>
      <c r="CE166" s="28" t="s">
        <v>159</v>
      </c>
      <c r="CH166" s="29" t="s">
        <v>553</v>
      </c>
      <c r="CI166" s="31" t="s">
        <v>554</v>
      </c>
      <c r="CJ166" s="33" t="s">
        <v>555</v>
      </c>
      <c r="CK166" s="31" t="s">
        <v>167</v>
      </c>
      <c r="CL166" s="33" t="s">
        <v>159</v>
      </c>
      <c r="CM166" s="42"/>
      <c r="CN166" s="35"/>
      <c r="CO166" s="35" t="s">
        <v>635</v>
      </c>
      <c r="CP166" s="31" t="s">
        <v>282</v>
      </c>
      <c r="CQ166" s="33"/>
      <c r="CR166" s="31"/>
      <c r="CS166" s="35" t="s">
        <v>159</v>
      </c>
      <c r="CT166" s="34"/>
      <c r="CU166" s="33"/>
      <c r="CV166" t="s">
        <v>22</v>
      </c>
      <c r="CW166" s="31"/>
      <c r="CX166" s="33"/>
      <c r="CY166" s="31"/>
      <c r="CZ166" s="33"/>
      <c r="DA166" s="31"/>
      <c r="DB166" s="33"/>
      <c r="DC166" s="31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 t="s">
        <v>159</v>
      </c>
      <c r="EH166" s="33" t="s">
        <v>159</v>
      </c>
      <c r="EI166" s="33" t="s">
        <v>24</v>
      </c>
      <c r="EJ166" s="33" t="s">
        <v>159</v>
      </c>
      <c r="EK166" s="33" t="s">
        <v>159</v>
      </c>
      <c r="EL166" s="33" t="s">
        <v>159</v>
      </c>
      <c r="EM166" s="33" t="s">
        <v>159</v>
      </c>
      <c r="EN166" s="33" t="s">
        <v>159</v>
      </c>
      <c r="EO166" s="33" t="s">
        <v>159</v>
      </c>
      <c r="EP166" s="33" t="s">
        <v>159</v>
      </c>
      <c r="EQ166" s="33" t="s">
        <v>159</v>
      </c>
      <c r="ER166" s="33" t="s">
        <v>159</v>
      </c>
      <c r="ES166" s="33" t="s">
        <v>159</v>
      </c>
      <c r="ET166" s="33" t="s">
        <v>159</v>
      </c>
      <c r="EU166" s="33" t="s">
        <v>159</v>
      </c>
    </row>
    <row r="167" spans="2:151" hidden="1" x14ac:dyDescent="0.25">
      <c r="B167" t="str">
        <f>IF(Q167="ja",XPlan_raw[[#This Row],[EKA_kode2]],"")</f>
        <v>H750021402</v>
      </c>
      <c r="C167" t="str">
        <f>XPlan_raw[[#This Row],[eka_langtnavn]]</f>
        <v>International marketing</v>
      </c>
      <c r="D167" t="str">
        <f>IF(XPlan_raw[[#This Row],[Interne-kode]]&lt;&gt;"(tom)",XPlan_raw[[#This Row],[Interne-kode]],"")</f>
        <v/>
      </c>
      <c r="E1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08-07-2025 - 10-07-2025</v>
      </c>
      <c r="G167" t="str">
        <f>IF(XPlan_raw[[#This Row],[Campus]]&lt;&gt;"(tom)",XPlan_raw[[#This Row],[Campus]],"")</f>
        <v>Sønderborg</v>
      </c>
      <c r="H167" t="str">
        <f>IF(OR(XPlan_raw[[#This Row],[Prøveform]]="(tom)",XPlan_raw[[#This Row],[Prøveform]]=""),"",XPlan_raw[[#This Row],[Prøveform]])</f>
        <v>Take-home assignment</v>
      </c>
      <c r="I167" t="str">
        <f>IF(XPlan_raw[[#This Row],[Eksaminator_samlet]]&lt;&gt;"",XPlan_raw[[#This Row],[Eksaminator_samlet]],"")</f>
        <v>Svend Hollensen</v>
      </c>
      <c r="J167" t="str">
        <f>IF(OR(XPlan_raw[[#This Row],[Censur]]="(tom)",XPlan_raw[[#This Row],[Censur]]=""),"",XPlan_raw[[#This Row],[Censur]])</f>
        <v/>
      </c>
      <c r="K1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7" s="4" t="str">
        <f>IF(XPlan_raw[[#This Row],[Udbudstpe]]="3.prøveforsøg",XPlan_raw[[#This Row],[Udbudstpe]],"")</f>
        <v/>
      </c>
      <c r="M167" s="4" t="str">
        <f>IF(XPlan_raw[[#This Row],[Prøveform]]="Skriftlig prøve",XPlan_raw[[#This Row],[DATO: Start eksamen]]+21,"")</f>
        <v/>
      </c>
      <c r="N1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,,,,,,,,,,,,,,,,,,,,,,,,,,,,,,,,,,,,(tom),(tom),(tom),(tom),(tom),(tom),(tom),(tom),(tom),MSc in Engineering, Innovation and Business - Sdb.,(tom),(tom),(tom),(tom),(tom)</v>
      </c>
      <c r="Q167" s="28" t="s">
        <v>517</v>
      </c>
      <c r="R167" t="s">
        <v>522</v>
      </c>
      <c r="S167" s="28" t="s">
        <v>523</v>
      </c>
      <c r="T167" s="28" t="s">
        <v>159</v>
      </c>
      <c r="U167" s="28" t="s">
        <v>158</v>
      </c>
      <c r="V167" t="s">
        <v>159</v>
      </c>
      <c r="W167" s="42">
        <v>45846</v>
      </c>
      <c r="X167" s="42">
        <v>45848</v>
      </c>
      <c r="Y167" s="42" t="s">
        <v>634</v>
      </c>
      <c r="Z167" s="28" t="s">
        <v>524</v>
      </c>
      <c r="AA167" s="28" t="s">
        <v>257</v>
      </c>
      <c r="AB167" s="28"/>
      <c r="AC167" s="42" t="s">
        <v>159</v>
      </c>
      <c r="AD167" s="42"/>
      <c r="AE167" s="28" t="s">
        <v>163</v>
      </c>
      <c r="AF167" t="s">
        <v>22</v>
      </c>
      <c r="AG167" s="48"/>
      <c r="AH167" s="28"/>
      <c r="AI167" s="48"/>
      <c r="AJ167" s="28"/>
      <c r="AK167" s="48"/>
      <c r="AL167" s="28"/>
      <c r="AM167" s="4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 t="s">
        <v>159</v>
      </c>
      <c r="BR167" s="28" t="s">
        <v>159</v>
      </c>
      <c r="BS167" s="28" t="s">
        <v>159</v>
      </c>
      <c r="BT167" s="28" t="s">
        <v>159</v>
      </c>
      <c r="BU167" s="28" t="s">
        <v>159</v>
      </c>
      <c r="BV167" s="28" t="s">
        <v>159</v>
      </c>
      <c r="BW167" s="28" t="s">
        <v>159</v>
      </c>
      <c r="BX167" s="28" t="s">
        <v>159</v>
      </c>
      <c r="BY167" s="28" t="s">
        <v>159</v>
      </c>
      <c r="BZ167" s="28" t="s">
        <v>647</v>
      </c>
      <c r="CA167" s="28" t="s">
        <v>159</v>
      </c>
      <c r="CB167" s="28" t="s">
        <v>159</v>
      </c>
      <c r="CC167" s="28" t="s">
        <v>159</v>
      </c>
      <c r="CD167" s="28" t="s">
        <v>159</v>
      </c>
      <c r="CE167" s="28" t="s">
        <v>159</v>
      </c>
      <c r="CH167" s="29" t="s">
        <v>565</v>
      </c>
      <c r="CI167" s="31" t="s">
        <v>566</v>
      </c>
      <c r="CJ167" s="33" t="s">
        <v>567</v>
      </c>
      <c r="CK167" s="31" t="s">
        <v>167</v>
      </c>
      <c r="CL167" s="33" t="s">
        <v>159</v>
      </c>
      <c r="CM167" s="34"/>
      <c r="CN167" s="35"/>
      <c r="CO167" s="35" t="s">
        <v>635</v>
      </c>
      <c r="CP167" s="31" t="s">
        <v>282</v>
      </c>
      <c r="CQ167" s="33" t="s">
        <v>161</v>
      </c>
      <c r="CR167" s="31"/>
      <c r="CS167" s="35" t="s">
        <v>159</v>
      </c>
      <c r="CT167" s="34"/>
      <c r="CU167" s="33"/>
      <c r="CV167" t="s">
        <v>22</v>
      </c>
      <c r="CW167" s="31"/>
      <c r="CX167" s="33"/>
      <c r="CY167" s="31"/>
      <c r="CZ167" s="33"/>
      <c r="DA167" s="31"/>
      <c r="DB167" s="33"/>
      <c r="DC167" s="31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 t="s">
        <v>159</v>
      </c>
      <c r="EH167" s="33" t="s">
        <v>159</v>
      </c>
      <c r="EI167" s="33" t="s">
        <v>159</v>
      </c>
      <c r="EJ167" s="33" t="s">
        <v>159</v>
      </c>
      <c r="EK167" s="33" t="s">
        <v>159</v>
      </c>
      <c r="EL167" s="33" t="s">
        <v>159</v>
      </c>
      <c r="EM167" s="33" t="s">
        <v>159</v>
      </c>
      <c r="EN167" s="33" t="s">
        <v>29</v>
      </c>
      <c r="EO167" s="33" t="s">
        <v>159</v>
      </c>
      <c r="EP167" s="33" t="s">
        <v>159</v>
      </c>
      <c r="EQ167" s="33" t="s">
        <v>159</v>
      </c>
      <c r="ER167" s="33" t="s">
        <v>159</v>
      </c>
      <c r="ES167" s="33" t="s">
        <v>159</v>
      </c>
      <c r="ET167" s="33" t="s">
        <v>159</v>
      </c>
      <c r="EU167" s="33" t="s">
        <v>159</v>
      </c>
    </row>
    <row r="168" spans="2:151" hidden="1" x14ac:dyDescent="0.25">
      <c r="B168" t="str">
        <f>IF(Q168="ja",XPlan_raw[[#This Row],[EKA_kode2]],"")</f>
        <v>T340056402</v>
      </c>
      <c r="C168" t="str">
        <f>XPlan_raw[[#This Row],[eka_langtnavn]]</f>
        <v>Industrial Engineering Training</v>
      </c>
      <c r="D168" t="str">
        <f>IF(XPlan_raw[[#This Row],[Interne-kode]]&lt;&gt;"(tom)",XPlan_raw[[#This Row],[Interne-kode]],"")</f>
        <v>MC-IET</v>
      </c>
      <c r="E1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168" t="str">
        <f>IF(XPlan_raw[[#This Row],[Campus]]&lt;&gt;"(tom)",XPlan_raw[[#This Row],[Campus]],"")</f>
        <v>Sønderborg</v>
      </c>
      <c r="H168" t="str">
        <f>IF(OR(XPlan_raw[[#This Row],[Prøveform]]="(tom)",XPlan_raw[[#This Row],[Prøveform]]=""),"",XPlan_raw[[#This Row],[Prøveform]])</f>
        <v>Hand-In</v>
      </c>
      <c r="I168" t="str">
        <f>IF(XPlan_raw[[#This Row],[Eksaminator_samlet]]&lt;&gt;"",XPlan_raw[[#This Row],[Eksaminator_samlet]],"")</f>
        <v>Bente Olsen</v>
      </c>
      <c r="J168" t="str">
        <f>IF(OR(XPlan_raw[[#This Row],[Censur]]="(tom)",XPlan_raw[[#This Row],[Censur]]=""),"",XPlan_raw[[#This Row],[Censur]])</f>
        <v>Second examiner: None</v>
      </c>
      <c r="K1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8" s="4" t="str">
        <f>IF(XPlan_raw[[#This Row],[Udbudstpe]]="3.prøveforsøg",XPlan_raw[[#This Row],[Udbudstpe]],"")</f>
        <v/>
      </c>
      <c r="M168" s="4" t="str">
        <f>IF(XPlan_raw[[#This Row],[Prøveform]]="Skriftlig prøve",XPlan_raw[[#This Row],[DATO: Start eksamen]]+21,"")</f>
        <v/>
      </c>
      <c r="N1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Sdb.,(tom),(tom),(tom),(tom),(tom),(tom),(tom),(tom),(tom),(tom),(tom),(tom)</v>
      </c>
      <c r="Q168" s="28" t="s">
        <v>517</v>
      </c>
      <c r="R168" t="s">
        <v>525</v>
      </c>
      <c r="S168" s="28" t="s">
        <v>526</v>
      </c>
      <c r="T168" s="28" t="s">
        <v>527</v>
      </c>
      <c r="U168" s="28" t="s">
        <v>210</v>
      </c>
      <c r="V168" t="s">
        <v>159</v>
      </c>
      <c r="W168" s="42">
        <v>45880</v>
      </c>
      <c r="X168" s="42"/>
      <c r="Y168" s="42" t="s">
        <v>633</v>
      </c>
      <c r="Z168" s="28" t="s">
        <v>396</v>
      </c>
      <c r="AA168" s="28" t="s">
        <v>639</v>
      </c>
      <c r="AB168" s="28" t="s">
        <v>169</v>
      </c>
      <c r="AC168" s="42" t="s">
        <v>159</v>
      </c>
      <c r="AD168" s="42"/>
      <c r="AE168" s="28"/>
      <c r="AF168" t="s">
        <v>22</v>
      </c>
      <c r="AG168" s="48"/>
      <c r="AH168" s="28"/>
      <c r="AI168" s="48"/>
      <c r="AJ168" s="28"/>
      <c r="AK168" s="48"/>
      <c r="AL168" s="28"/>
      <c r="AM168" s="4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 t="s">
        <v>21</v>
      </c>
      <c r="BR168" s="28" t="s">
        <v>23</v>
      </c>
      <c r="BS168" s="28" t="s">
        <v>24</v>
      </c>
      <c r="BT168" s="28" t="s">
        <v>159</v>
      </c>
      <c r="BU168" s="28" t="s">
        <v>159</v>
      </c>
      <c r="BV168" s="28" t="s">
        <v>159</v>
      </c>
      <c r="BW168" s="28" t="s">
        <v>159</v>
      </c>
      <c r="BX168" s="28" t="s">
        <v>159</v>
      </c>
      <c r="BY168" s="28" t="s">
        <v>159</v>
      </c>
      <c r="BZ168" s="28" t="s">
        <v>159</v>
      </c>
      <c r="CA168" s="28" t="s">
        <v>159</v>
      </c>
      <c r="CB168" s="28" t="s">
        <v>159</v>
      </c>
      <c r="CC168" s="28" t="s">
        <v>159</v>
      </c>
      <c r="CD168" s="28" t="s">
        <v>159</v>
      </c>
      <c r="CE168" s="28" t="s">
        <v>159</v>
      </c>
      <c r="CH168" s="29" t="s">
        <v>449</v>
      </c>
      <c r="CI168" s="31" t="s">
        <v>450</v>
      </c>
      <c r="CJ168" s="33" t="s">
        <v>451</v>
      </c>
      <c r="CK168" s="31" t="s">
        <v>158</v>
      </c>
      <c r="CL168" s="33" t="s">
        <v>159</v>
      </c>
      <c r="CM168" s="34"/>
      <c r="CN168" s="35"/>
      <c r="CO168" s="35" t="s">
        <v>633</v>
      </c>
      <c r="CP168" s="31" t="s">
        <v>452</v>
      </c>
      <c r="CQ168" s="33" t="s">
        <v>161</v>
      </c>
      <c r="CR168" s="31" t="s">
        <v>169</v>
      </c>
      <c r="CS168" s="35">
        <v>45887</v>
      </c>
      <c r="CT168" s="34"/>
      <c r="CU168" s="33"/>
      <c r="CV168" t="s">
        <v>22</v>
      </c>
      <c r="CW168" s="31"/>
      <c r="CX168" s="33"/>
      <c r="CY168" s="31"/>
      <c r="CZ168" s="33"/>
      <c r="DA168" s="31"/>
      <c r="DB168" s="33"/>
      <c r="DC168" s="31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 t="s">
        <v>159</v>
      </c>
      <c r="EH168" s="33" t="s">
        <v>159</v>
      </c>
      <c r="EI168" s="33" t="s">
        <v>159</v>
      </c>
      <c r="EJ168" s="33" t="s">
        <v>159</v>
      </c>
      <c r="EK168" s="33" t="s">
        <v>159</v>
      </c>
      <c r="EL168" s="33" t="s">
        <v>27</v>
      </c>
      <c r="EM168" s="33" t="s">
        <v>159</v>
      </c>
      <c r="EN168" s="33" t="s">
        <v>159</v>
      </c>
      <c r="EO168" s="33" t="s">
        <v>159</v>
      </c>
      <c r="EP168" s="33" t="s">
        <v>159</v>
      </c>
      <c r="EQ168" s="33" t="s">
        <v>159</v>
      </c>
      <c r="ER168" s="33" t="s">
        <v>159</v>
      </c>
      <c r="ES168" s="33" t="s">
        <v>159</v>
      </c>
      <c r="ET168" s="33" t="s">
        <v>159</v>
      </c>
      <c r="EU168" s="33" t="s">
        <v>159</v>
      </c>
    </row>
    <row r="169" spans="2:151" hidden="1" x14ac:dyDescent="0.25">
      <c r="B169" t="str">
        <f>IF(Q169="ja",XPlan_raw[[#This Row],[EKA_kode2]],"")</f>
        <v/>
      </c>
      <c r="C169" t="str">
        <f>XPlan_raw[[#This Row],[eka_langtnavn]]</f>
        <v>Individual Study Activity</v>
      </c>
      <c r="D169" t="str">
        <f>IF(XPlan_raw[[#This Row],[Interne-kode]]&lt;&gt;"(tom)",XPlan_raw[[#This Row],[Interne-kode]],"")</f>
        <v/>
      </c>
      <c r="E1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1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69" t="str">
        <f>IF(XPlan_raw[[#This Row],[Campus]]&lt;&gt;"(tom)",XPlan_raw[[#This Row],[Campus]],"")</f>
        <v>Sønderborg</v>
      </c>
      <c r="H169" t="str">
        <f>IF(OR(XPlan_raw[[#This Row],[Prøveform]]="(tom)",XPlan_raw[[#This Row],[Prøveform]]=""),"",XPlan_raw[[#This Row],[Prøveform]])</f>
        <v>Written examination</v>
      </c>
      <c r="I169" t="str">
        <f>IF(XPlan_raw[[#This Row],[Eksaminator_samlet]]&lt;&gt;"",XPlan_raw[[#This Row],[Eksaminator_samlet]],"")</f>
        <v/>
      </c>
      <c r="J169" t="str">
        <f>IF(OR(XPlan_raw[[#This Row],[Censur]]="(tom)",XPlan_raw[[#This Row],[Censur]]=""),"",XPlan_raw[[#This Row],[Censur]])</f>
        <v/>
      </c>
      <c r="K1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9" s="4" t="str">
        <f>IF(XPlan_raw[[#This Row],[Udbudstpe]]="3.prøveforsøg",XPlan_raw[[#This Row],[Udbudstpe]],"")</f>
        <v/>
      </c>
      <c r="M169" s="4" t="str">
        <f>IF(XPlan_raw[[#This Row],[Prøveform]]="Skriftlig prøve",XPlan_raw[[#This Row],[DATO: Start eksamen]]+21,"")</f>
        <v/>
      </c>
      <c r="N1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,,,,,,,,,,,,,,,,,,,,,,,,,,,,,,,,,,,,(tom),BEng in Mechanical Engineering - Sdb.,(tom),(tom),(tom),(tom),(tom),(tom),(tom),(tom),(tom),(tom),(tom),(tom),(tom)</v>
      </c>
      <c r="Q169" s="28" t="s">
        <v>641</v>
      </c>
      <c r="R169" t="s">
        <v>274</v>
      </c>
      <c r="S169" s="28" t="s">
        <v>256</v>
      </c>
      <c r="T169" s="28" t="s">
        <v>159</v>
      </c>
      <c r="U169" s="28" t="s">
        <v>159</v>
      </c>
      <c r="V169" t="s">
        <v>159</v>
      </c>
      <c r="W169" s="42"/>
      <c r="X169" s="42"/>
      <c r="Y169" s="42" t="s">
        <v>159</v>
      </c>
      <c r="Z169" s="28"/>
      <c r="AA169" s="28" t="s">
        <v>161</v>
      </c>
      <c r="AB169" s="28"/>
      <c r="AC169" s="42" t="s">
        <v>159</v>
      </c>
      <c r="AD169" s="42"/>
      <c r="AE169" s="28"/>
      <c r="AF169" t="s">
        <v>22</v>
      </c>
      <c r="AG169" s="48"/>
      <c r="AH169" s="28"/>
      <c r="AI169" s="48"/>
      <c r="AJ169" s="28"/>
      <c r="AK169" s="48"/>
      <c r="AL169" s="28"/>
      <c r="AM169" s="4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 t="s">
        <v>159</v>
      </c>
      <c r="BR169" s="28" t="s">
        <v>23</v>
      </c>
      <c r="BS169" s="28" t="s">
        <v>159</v>
      </c>
      <c r="BT169" s="28" t="s">
        <v>159</v>
      </c>
      <c r="BU169" s="28" t="s">
        <v>159</v>
      </c>
      <c r="BV169" s="28" t="s">
        <v>159</v>
      </c>
      <c r="BW169" s="28" t="s">
        <v>159</v>
      </c>
      <c r="BX169" s="28" t="s">
        <v>159</v>
      </c>
      <c r="BY169" s="28" t="s">
        <v>159</v>
      </c>
      <c r="BZ169" s="28" t="s">
        <v>159</v>
      </c>
      <c r="CA169" s="28" t="s">
        <v>159</v>
      </c>
      <c r="CB169" s="28" t="s">
        <v>159</v>
      </c>
      <c r="CC169" s="28" t="s">
        <v>159</v>
      </c>
      <c r="CD169" s="28" t="s">
        <v>159</v>
      </c>
      <c r="CE169" s="28" t="s">
        <v>159</v>
      </c>
      <c r="CH169" s="29" t="s">
        <v>274</v>
      </c>
      <c r="CI169" s="31" t="s">
        <v>256</v>
      </c>
      <c r="CJ169" s="33" t="s">
        <v>159</v>
      </c>
      <c r="CK169" s="31" t="s">
        <v>159</v>
      </c>
      <c r="CL169" s="33" t="s">
        <v>159</v>
      </c>
      <c r="CM169" s="34"/>
      <c r="CN169" s="35"/>
      <c r="CO169" s="35" t="s">
        <v>159</v>
      </c>
      <c r="CP169" s="31"/>
      <c r="CQ169" s="33" t="s">
        <v>161</v>
      </c>
      <c r="CR169" s="31"/>
      <c r="CS169" s="35" t="s">
        <v>159</v>
      </c>
      <c r="CT169" s="34"/>
      <c r="CU169" s="33"/>
      <c r="CV169" t="s">
        <v>22</v>
      </c>
      <c r="CW169" s="31"/>
      <c r="CX169" s="33"/>
      <c r="CY169" s="31"/>
      <c r="CZ169" s="33"/>
      <c r="DA169" s="31"/>
      <c r="DB169" s="33"/>
      <c r="DC169" s="31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 t="s">
        <v>159</v>
      </c>
      <c r="EH169" s="33" t="s">
        <v>23</v>
      </c>
      <c r="EI169" s="33" t="s">
        <v>159</v>
      </c>
      <c r="EJ169" s="33" t="s">
        <v>159</v>
      </c>
      <c r="EK169" s="33" t="s">
        <v>159</v>
      </c>
      <c r="EL169" s="33" t="s">
        <v>159</v>
      </c>
      <c r="EM169" s="33" t="s">
        <v>159</v>
      </c>
      <c r="EN169" s="33" t="s">
        <v>159</v>
      </c>
      <c r="EO169" s="33" t="s">
        <v>159</v>
      </c>
      <c r="EP169" s="33" t="s">
        <v>159</v>
      </c>
      <c r="EQ169" s="33" t="s">
        <v>159</v>
      </c>
      <c r="ER169" s="33" t="s">
        <v>159</v>
      </c>
      <c r="ES169" s="33" t="s">
        <v>159</v>
      </c>
      <c r="ET169" s="33" t="s">
        <v>159</v>
      </c>
      <c r="EU169" s="33" t="s">
        <v>159</v>
      </c>
    </row>
    <row r="170" spans="2:151" hidden="1" x14ac:dyDescent="0.25">
      <c r="B170" t="str">
        <f>IF(Q170="ja",XPlan_raw[[#This Row],[EKA_kode2]],"")</f>
        <v/>
      </c>
      <c r="C170" t="str">
        <f>XPlan_raw[[#This Row],[eka_langtnavn]]</f>
        <v>Industrial Engineering Training</v>
      </c>
      <c r="D170" t="str">
        <f>IF(XPlan_raw[[#This Row],[Interne-kode]]&lt;&gt;"(tom)",XPlan_raw[[#This Row],[Interne-kode]],"")</f>
        <v>MC-IET</v>
      </c>
      <c r="E1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0" t="str">
        <f>IF(XPlan_raw[[#This Row],[Campus]]&lt;&gt;"(tom)",XPlan_raw[[#This Row],[Campus]],"")</f>
        <v>Sønderborg</v>
      </c>
      <c r="H170" t="str">
        <f>IF(OR(XPlan_raw[[#This Row],[Prøveform]]="(tom)",XPlan_raw[[#This Row],[Prøveform]]=""),"",XPlan_raw[[#This Row],[Prøveform]])</f>
        <v>Internship, written report</v>
      </c>
      <c r="I170" t="str">
        <f>IF(XPlan_raw[[#This Row],[Eksaminator_samlet]]&lt;&gt;"",XPlan_raw[[#This Row],[Eksaminator_samlet]],"")</f>
        <v>Bente Olsen</v>
      </c>
      <c r="J170" t="str">
        <f>IF(OR(XPlan_raw[[#This Row],[Censur]]="(tom)",XPlan_raw[[#This Row],[Censur]]=""),"",XPlan_raw[[#This Row],[Censur]])</f>
        <v>Second examiner: None</v>
      </c>
      <c r="K1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0" s="4" t="str">
        <f>IF(XPlan_raw[[#This Row],[Udbudstpe]]="3.prøveforsøg",XPlan_raw[[#This Row],[Udbudstpe]],"")</f>
        <v/>
      </c>
      <c r="M170" s="4" t="str">
        <f>IF(XPlan_raw[[#This Row],[Prøveform]]="Skriftlig prøve",XPlan_raw[[#This Row],[DATO: Start eksamen]]+21,"")</f>
        <v/>
      </c>
      <c r="N1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,,,,,,,,,,,,,,,,,,,,,,,,,,,,,,,,,,,,BEng in Electronics - Sdb.,BEng in Mechanical Engineering - Sdb.,BEng in Mechatronics - Sdb.,(tom),(tom),(tom),(tom),(tom),(tom),(tom),(tom),(tom),(tom),(tom),(tom)</v>
      </c>
      <c r="Q170" s="28" t="s">
        <v>641</v>
      </c>
      <c r="R170" s="27" t="s">
        <v>525</v>
      </c>
      <c r="S170" t="s">
        <v>526</v>
      </c>
      <c r="T170" t="s">
        <v>527</v>
      </c>
      <c r="U170" s="28" t="s">
        <v>210</v>
      </c>
      <c r="V170" t="s">
        <v>159</v>
      </c>
      <c r="W170" s="43"/>
      <c r="X170" s="52"/>
      <c r="Y170" s="42" t="s">
        <v>633</v>
      </c>
      <c r="Z170" s="27" t="s">
        <v>396</v>
      </c>
      <c r="AA170" s="26" t="s">
        <v>572</v>
      </c>
      <c r="AB170" t="s">
        <v>169</v>
      </c>
      <c r="AC170" s="42" t="s">
        <v>159</v>
      </c>
      <c r="AD170" s="52"/>
      <c r="AE170" s="27"/>
      <c r="AF170" t="s">
        <v>22</v>
      </c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 t="s">
        <v>21</v>
      </c>
      <c r="BR170" s="26" t="s">
        <v>23</v>
      </c>
      <c r="BS170" s="26" t="s">
        <v>24</v>
      </c>
      <c r="BT170" s="26" t="s">
        <v>159</v>
      </c>
      <c r="BU170" s="26" t="s">
        <v>159</v>
      </c>
      <c r="BV170" s="26" t="s">
        <v>159</v>
      </c>
      <c r="BW170" s="26" t="s">
        <v>159</v>
      </c>
      <c r="BX170" s="26" t="s">
        <v>159</v>
      </c>
      <c r="BY170" s="26" t="s">
        <v>159</v>
      </c>
      <c r="BZ170" s="26" t="s">
        <v>159</v>
      </c>
      <c r="CA170" s="26" t="s">
        <v>159</v>
      </c>
      <c r="CB170" s="26" t="s">
        <v>159</v>
      </c>
      <c r="CC170" s="26" t="s">
        <v>159</v>
      </c>
      <c r="CD170" s="26" t="s">
        <v>159</v>
      </c>
      <c r="CE170" s="26" t="s">
        <v>159</v>
      </c>
    </row>
    <row r="171" spans="2:151" hidden="1" x14ac:dyDescent="0.25">
      <c r="B171" t="str">
        <f>IF(Q171="ja",XPlan_raw[[#This Row],[EKA_kode2]],"")</f>
        <v/>
      </c>
      <c r="C171" t="str">
        <f>XPlan_raw[[#This Row],[eka_langtnavn]]</f>
        <v>Mechanical Engineering  Semester Project 1 C</v>
      </c>
      <c r="D171" t="str">
        <f>IF(XPlan_raw[[#This Row],[Interne-kode]]&lt;&gt;"(tom)",XPlan_raw[[#This Row],[Interne-kode]],"")</f>
        <v>ME-SPRO1-SC</v>
      </c>
      <c r="E1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1" t="str">
        <f>IF(XPlan_raw[[#This Row],[Campus]]&lt;&gt;"(tom)",XPlan_raw[[#This Row],[Campus]],"")</f>
        <v>Sønderborg</v>
      </c>
      <c r="H171" t="str">
        <f>IF(OR(XPlan_raw[[#This Row],[Prøveform]]="(tom)",XPlan_raw[[#This Row],[Prøveform]]=""),"",XPlan_raw[[#This Row],[Prøveform]])</f>
        <v/>
      </c>
      <c r="I171" t="str">
        <f>IF(XPlan_raw[[#This Row],[Eksaminator_samlet]]&lt;&gt;"",XPlan_raw[[#This Row],[Eksaminator_samlet]],"")</f>
        <v>Morten Hartvig Hansen</v>
      </c>
      <c r="J171" t="str">
        <f>IF(OR(XPlan_raw[[#This Row],[Censur]]="(tom)",XPlan_raw[[#This Row],[Censur]]=""),"",XPlan_raw[[#This Row],[Censur]])</f>
        <v>Second examiner: Internal</v>
      </c>
      <c r="K1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1" s="4" t="str">
        <f>IF(XPlan_raw[[#This Row],[Udbudstpe]]="3.prøveforsøg",XPlan_raw[[#This Row],[Udbudstpe]],"")</f>
        <v/>
      </c>
      <c r="M171" s="4" t="str">
        <f>IF(XPlan_raw[[#This Row],[Prøveform]]="Skriftlig prøve",XPlan_raw[[#This Row],[DATO: Start eksamen]]+21,"")</f>
        <v/>
      </c>
      <c r="N1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,,,,,,,,,,,,,,,,,,,,,,,,,,,,,,,,,,,,(tom),(tom),(tom),(tom),(tom),(tom),BSc in Mechanical Engineering - Sdb.,(tom),(tom),(tom),(tom),(tom),(tom),(tom),(tom)</v>
      </c>
      <c r="Q171" s="28" t="s">
        <v>641</v>
      </c>
      <c r="R171" s="5" t="s">
        <v>537</v>
      </c>
      <c r="S171" s="5" t="s">
        <v>538</v>
      </c>
      <c r="T171" t="s">
        <v>539</v>
      </c>
      <c r="U171" s="48" t="s">
        <v>167</v>
      </c>
      <c r="V171" t="s">
        <v>159</v>
      </c>
      <c r="W171" s="43"/>
      <c r="X171" s="52"/>
      <c r="Y171" s="42" t="s">
        <v>635</v>
      </c>
      <c r="Z171" s="50" t="s">
        <v>254</v>
      </c>
      <c r="AA171" s="26"/>
      <c r="AB171" s="5" t="s">
        <v>162</v>
      </c>
      <c r="AC171" s="42" t="s">
        <v>159</v>
      </c>
      <c r="AD171" s="53"/>
      <c r="AE171" s="27"/>
      <c r="AF171" t="s">
        <v>22</v>
      </c>
      <c r="AG171" s="48"/>
      <c r="AH171" s="28"/>
      <c r="AI171" s="48"/>
      <c r="AJ171" s="28"/>
      <c r="AK171" s="48"/>
      <c r="AL171" s="28"/>
      <c r="AM171" s="4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 t="s">
        <v>159</v>
      </c>
      <c r="BR171" s="28" t="s">
        <v>159</v>
      </c>
      <c r="BS171" s="28" t="s">
        <v>159</v>
      </c>
      <c r="BT171" s="28" t="s">
        <v>159</v>
      </c>
      <c r="BU171" s="28" t="s">
        <v>159</v>
      </c>
      <c r="BV171" s="28" t="s">
        <v>159</v>
      </c>
      <c r="BW171" s="28" t="s">
        <v>28</v>
      </c>
      <c r="BX171" s="28" t="s">
        <v>159</v>
      </c>
      <c r="BY171" s="28" t="s">
        <v>159</v>
      </c>
      <c r="BZ171" s="28" t="s">
        <v>159</v>
      </c>
      <c r="CA171" s="28" t="s">
        <v>159</v>
      </c>
      <c r="CB171" s="28" t="s">
        <v>159</v>
      </c>
      <c r="CC171" s="28" t="s">
        <v>159</v>
      </c>
      <c r="CD171" s="28" t="s">
        <v>159</v>
      </c>
      <c r="CE171" s="28" t="s">
        <v>159</v>
      </c>
    </row>
    <row r="172" spans="2:151" hidden="1" x14ac:dyDescent="0.25">
      <c r="B172" t="str">
        <f>IF(Q172="ja",XPlan_raw[[#This Row],[EKA_kode2]],"")</f>
        <v/>
      </c>
      <c r="C172" t="str">
        <f>XPlan_raw[[#This Row],[eka_langtnavn]]</f>
        <v>Mechatronics Semester Project 1 C</v>
      </c>
      <c r="D172" t="str">
        <f>IF(XPlan_raw[[#This Row],[Interne-kode]]&lt;&gt;"(tom)",XPlan_raw[[#This Row],[Interne-kode]],"")</f>
        <v>MC-SPRO1-SC</v>
      </c>
      <c r="E1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2" t="str">
        <f>IF(XPlan_raw[[#This Row],[Campus]]&lt;&gt;"(tom)",XPlan_raw[[#This Row],[Campus]],"")</f>
        <v>Sønderborg</v>
      </c>
      <c r="H172" t="str">
        <f>IF(OR(XPlan_raw[[#This Row],[Prøveform]]="(tom)",XPlan_raw[[#This Row],[Prøveform]]=""),"",XPlan_raw[[#This Row],[Prøveform]])</f>
        <v>Written examination</v>
      </c>
      <c r="I172" t="str">
        <f>IF(XPlan_raw[[#This Row],[Eksaminator_samlet]]&lt;&gt;"",XPlan_raw[[#This Row],[Eksaminator_samlet]],"")</f>
        <v>Lars Duggen, Casper Kunstmann</v>
      </c>
      <c r="J172" t="str">
        <f>IF(OR(XPlan_raw[[#This Row],[Censur]]="(tom)",XPlan_raw[[#This Row],[Censur]]=""),"",XPlan_raw[[#This Row],[Censur]])</f>
        <v/>
      </c>
      <c r="K1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2" s="4" t="str">
        <f>IF(XPlan_raw[[#This Row],[Udbudstpe]]="3.prøveforsøg",XPlan_raw[[#This Row],[Udbudstpe]],"")</f>
        <v/>
      </c>
      <c r="M172" s="4" t="str">
        <f>IF(XPlan_raw[[#This Row],[Prøveform]]="Skriftlig prøve",XPlan_raw[[#This Row],[DATO: Start eksamen]]+21,"")</f>
        <v/>
      </c>
      <c r="N1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,,,,,,,,,,,,,,,,,,,,,,,,,,,,,,,,,,,,(tom),(tom),(tom),(tom),(tom),(tom),(tom),BSc in Mechatronic Engineering - Sdb.,(tom),(tom),(tom),(tom),(tom),(tom),(tom)</v>
      </c>
      <c r="Q172" s="26" t="s">
        <v>528</v>
      </c>
      <c r="R172" s="27" t="s">
        <v>565</v>
      </c>
      <c r="S172" t="s">
        <v>566</v>
      </c>
      <c r="T172" t="s">
        <v>567</v>
      </c>
      <c r="U172" s="28" t="s">
        <v>167</v>
      </c>
      <c r="V172" t="s">
        <v>159</v>
      </c>
      <c r="W172" s="43"/>
      <c r="X172" s="52"/>
      <c r="Y172" s="42" t="s">
        <v>635</v>
      </c>
      <c r="Z172" s="27" t="s">
        <v>282</v>
      </c>
      <c r="AA172" s="26" t="s">
        <v>161</v>
      </c>
      <c r="AC172" s="42" t="s">
        <v>159</v>
      </c>
      <c r="AD172" s="52"/>
      <c r="AE172" s="27"/>
      <c r="AF172" t="s">
        <v>22</v>
      </c>
      <c r="AG172" s="47"/>
      <c r="AH172" s="26"/>
      <c r="AI172" s="47"/>
      <c r="AJ172" s="26"/>
      <c r="AK172" s="47"/>
      <c r="AL172" s="26"/>
      <c r="AM172" s="47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 t="s">
        <v>159</v>
      </c>
      <c r="BR172" s="26" t="s">
        <v>159</v>
      </c>
      <c r="BS172" s="26" t="s">
        <v>159</v>
      </c>
      <c r="BT172" s="26" t="s">
        <v>159</v>
      </c>
      <c r="BU172" s="26" t="s">
        <v>159</v>
      </c>
      <c r="BV172" s="26" t="s">
        <v>159</v>
      </c>
      <c r="BW172" s="26" t="s">
        <v>159</v>
      </c>
      <c r="BX172" s="26" t="s">
        <v>29</v>
      </c>
      <c r="BY172" s="26" t="s">
        <v>159</v>
      </c>
      <c r="BZ172" s="26" t="s">
        <v>159</v>
      </c>
      <c r="CA172" s="26" t="s">
        <v>159</v>
      </c>
      <c r="CB172" s="26" t="s">
        <v>159</v>
      </c>
      <c r="CC172" s="26" t="s">
        <v>159</v>
      </c>
      <c r="CD172" s="26" t="s">
        <v>159</v>
      </c>
      <c r="CE172" s="26" t="s">
        <v>159</v>
      </c>
    </row>
    <row r="173" spans="2:151" hidden="1" x14ac:dyDescent="0.25">
      <c r="B173" t="str">
        <f>IF(Q173="ja",XPlan_raw[[#This Row],[EKA_kode2]],"")</f>
        <v/>
      </c>
      <c r="C173" t="str">
        <f>XPlan_raw[[#This Row],[eka_langtnavn]]</f>
        <v>Mechatronics Semester Project 1 D</v>
      </c>
      <c r="D173" t="str">
        <f>IF(XPlan_raw[[#This Row],[Interne-kode]]&lt;&gt;"(tom)",XPlan_raw[[#This Row],[Interne-kode]],"")</f>
        <v>MC-SPRO1-ENG</v>
      </c>
      <c r="E1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3" t="str">
        <f>IF(XPlan_raw[[#This Row],[Campus]]&lt;&gt;"(tom)",XPlan_raw[[#This Row],[Campus]],"")</f>
        <v>Sønderborg</v>
      </c>
      <c r="H173" t="str">
        <f>IF(OR(XPlan_raw[[#This Row],[Prøveform]]="(tom)",XPlan_raw[[#This Row],[Prøveform]]=""),"",XPlan_raw[[#This Row],[Prøveform]])</f>
        <v/>
      </c>
      <c r="I173" t="str">
        <f>IF(XPlan_raw[[#This Row],[Eksaminator_samlet]]&lt;&gt;"",XPlan_raw[[#This Row],[Eksaminator_samlet]],"")</f>
        <v>Lars Duggen, Casper Kunstmann</v>
      </c>
      <c r="J173" t="str">
        <f>IF(OR(XPlan_raw[[#This Row],[Censur]]="(tom)",XPlan_raw[[#This Row],[Censur]]=""),"",XPlan_raw[[#This Row],[Censur]])</f>
        <v/>
      </c>
      <c r="K1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3" s="4" t="str">
        <f>IF(XPlan_raw[[#This Row],[Udbudstpe]]="3.prøveforsøg",XPlan_raw[[#This Row],[Udbudstpe]],"")</f>
        <v/>
      </c>
      <c r="M173" s="4" t="str">
        <f>IF(XPlan_raw[[#This Row],[Prøveform]]="Skriftlig prøve",XPlan_raw[[#This Row],[DATO: Start eksamen]]+21,"")</f>
        <v/>
      </c>
      <c r="N1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,,,,,,,,,,,,,,,,,,,,,,,,,,,,,,,,,,,,(tom),(tom),BEng in Mechatronics - Sdb.,(tom),(tom),(tom),(tom),(tom),(tom),(tom),(tom),(tom),(tom),(tom),(tom)</v>
      </c>
      <c r="Q173" s="26" t="s">
        <v>641</v>
      </c>
      <c r="R173" s="27" t="s">
        <v>553</v>
      </c>
      <c r="S173" s="26" t="s">
        <v>554</v>
      </c>
      <c r="T173" s="26" t="s">
        <v>555</v>
      </c>
      <c r="U173" s="26" t="s">
        <v>167</v>
      </c>
      <c r="V173" s="26" t="s">
        <v>159</v>
      </c>
      <c r="W173" s="43"/>
      <c r="X173" s="52"/>
      <c r="Y173" s="42" t="s">
        <v>635</v>
      </c>
      <c r="Z173" s="27" t="s">
        <v>282</v>
      </c>
      <c r="AA173" s="26"/>
      <c r="AB173" s="26"/>
      <c r="AC173" s="43" t="s">
        <v>159</v>
      </c>
      <c r="AD173" s="52"/>
      <c r="AE173" s="27"/>
      <c r="AF173" t="s">
        <v>22</v>
      </c>
      <c r="AG173" s="47"/>
      <c r="AH173" s="26"/>
      <c r="AI173" s="47"/>
      <c r="AJ173" s="26"/>
      <c r="AK173" s="47"/>
      <c r="AL173" s="26"/>
      <c r="AM173" s="47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 t="s">
        <v>159</v>
      </c>
      <c r="BR173" s="26" t="s">
        <v>159</v>
      </c>
      <c r="BS173" s="26" t="s">
        <v>24</v>
      </c>
      <c r="BT173" s="26" t="s">
        <v>159</v>
      </c>
      <c r="BU173" s="26" t="s">
        <v>159</v>
      </c>
      <c r="BV173" s="26" t="s">
        <v>159</v>
      </c>
      <c r="BW173" s="26" t="s">
        <v>159</v>
      </c>
      <c r="BX173" s="26" t="s">
        <v>159</v>
      </c>
      <c r="BY173" s="26" t="s">
        <v>159</v>
      </c>
      <c r="BZ173" s="26" t="s">
        <v>159</v>
      </c>
      <c r="CA173" s="26" t="s">
        <v>159</v>
      </c>
      <c r="CB173" s="26" t="s">
        <v>159</v>
      </c>
      <c r="CC173" s="26" t="s">
        <v>159</v>
      </c>
      <c r="CD173" s="26" t="s">
        <v>159</v>
      </c>
      <c r="CE173" s="26" t="s">
        <v>159</v>
      </c>
    </row>
    <row r="174" spans="2:151" hidden="1" x14ac:dyDescent="0.25">
      <c r="B174" t="str">
        <f>IF(Q174="ja",XPlan_raw[[#This Row],[EKA_kode2]],"")</f>
        <v/>
      </c>
      <c r="C174">
        <f>XPlan_raw[[#This Row],[eka_langtnavn]]</f>
        <v>0</v>
      </c>
      <c r="D174">
        <f>IF(XPlan_raw[[#This Row],[Interne-kode]]&lt;&gt;"(tom)",XPlan_raw[[#This Row],[Interne-kode]],"")</f>
        <v>0</v>
      </c>
      <c r="E1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4">
        <f>IF(XPlan_raw[[#This Row],[Campus]]&lt;&gt;"(tom)",XPlan_raw[[#This Row],[Campus]],"")</f>
        <v>0</v>
      </c>
      <c r="H174" t="str">
        <f>IF(OR(XPlan_raw[[#This Row],[Prøveform]]="(tom)",XPlan_raw[[#This Row],[Prøveform]]=""),"",XPlan_raw[[#This Row],[Prøveform]])</f>
        <v/>
      </c>
      <c r="I174" t="str">
        <f>IF(XPlan_raw[[#This Row],[Eksaminator_samlet]]&lt;&gt;"",XPlan_raw[[#This Row],[Eksaminator_samlet]],"")</f>
        <v/>
      </c>
      <c r="J174" t="str">
        <f>IF(OR(XPlan_raw[[#This Row],[Censur]]="(tom)",XPlan_raw[[#This Row],[Censur]]=""),"",XPlan_raw[[#This Row],[Censur]])</f>
        <v/>
      </c>
      <c r="K1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74" s="4" t="str">
        <f>IF(XPlan_raw[[#This Row],[Udbudstpe]]="3.prøveforsøg",XPlan_raw[[#This Row],[Udbudstpe]],"")</f>
        <v/>
      </c>
      <c r="M174" s="4" t="str">
        <f>IF(XPlan_raw[[#This Row],[Prøveform]]="Skriftlig prøve",XPlan_raw[[#This Row],[DATO: Start eksamen]]+21,"")</f>
        <v/>
      </c>
      <c r="N1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74" s="26"/>
      <c r="R174" s="50"/>
      <c r="S174" s="47"/>
      <c r="T174" s="26"/>
      <c r="U174" s="47"/>
      <c r="V174" s="26"/>
      <c r="W174" s="51"/>
      <c r="X174" s="52"/>
      <c r="Y174" s="42"/>
      <c r="Z174" s="50"/>
      <c r="AA174" s="26"/>
      <c r="AB174" s="47"/>
      <c r="AC174" s="43"/>
      <c r="AD174" s="53"/>
      <c r="AE174" s="27"/>
      <c r="AG174" s="47"/>
      <c r="AH174" s="26"/>
      <c r="AI174" s="47"/>
      <c r="AJ174" s="26"/>
      <c r="AK174" s="47"/>
      <c r="AL174" s="26"/>
      <c r="AM174" s="47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</row>
    <row r="175" spans="2:151" hidden="1" x14ac:dyDescent="0.25">
      <c r="B175" t="str">
        <f>IF(Q175="ja",XPlan_raw[[#This Row],[EKA_kode2]],"")</f>
        <v/>
      </c>
      <c r="C175">
        <f>XPlan_raw[[#This Row],[eka_langtnavn]]</f>
        <v>0</v>
      </c>
      <c r="D175">
        <f>IF(XPlan_raw[[#This Row],[Interne-kode]]&lt;&gt;"(tom)",XPlan_raw[[#This Row],[Interne-kode]],"")</f>
        <v>0</v>
      </c>
      <c r="E1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5">
        <f>IF(XPlan_raw[[#This Row],[Campus]]&lt;&gt;"(tom)",XPlan_raw[[#This Row],[Campus]],"")</f>
        <v>0</v>
      </c>
      <c r="H175" t="str">
        <f>IF(OR(XPlan_raw[[#This Row],[Prøveform]]="(tom)",XPlan_raw[[#This Row],[Prøveform]]=""),"",XPlan_raw[[#This Row],[Prøveform]])</f>
        <v/>
      </c>
      <c r="I175" t="str">
        <f>IF(XPlan_raw[[#This Row],[Eksaminator_samlet]]&lt;&gt;"",XPlan_raw[[#This Row],[Eksaminator_samlet]],"")</f>
        <v/>
      </c>
      <c r="J175" t="str">
        <f>IF(OR(XPlan_raw[[#This Row],[Censur]]="(tom)",XPlan_raw[[#This Row],[Censur]]=""),"",XPlan_raw[[#This Row],[Censur]])</f>
        <v/>
      </c>
      <c r="K1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75" s="4" t="str">
        <f>IF(XPlan_raw[[#This Row],[Udbudstpe]]="3.prøveforsøg",XPlan_raw[[#This Row],[Udbudstpe]],"")</f>
        <v/>
      </c>
      <c r="M175" s="4" t="str">
        <f>IF(XPlan_raw[[#This Row],[Prøveform]]="Skriftlig prøve",XPlan_raw[[#This Row],[DATO: Start eksamen]]+21,"")</f>
        <v/>
      </c>
      <c r="N1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75" s="26"/>
      <c r="R175" s="50"/>
      <c r="S175" s="47"/>
      <c r="T175" s="26"/>
      <c r="U175" s="47"/>
      <c r="V175" s="26"/>
      <c r="W175" s="51"/>
      <c r="X175" s="52"/>
      <c r="Y175" s="42"/>
      <c r="Z175" s="50"/>
      <c r="AA175" s="26"/>
      <c r="AB175" s="47"/>
      <c r="AC175" s="43"/>
      <c r="AD175" s="53"/>
      <c r="AE175" s="27"/>
      <c r="AG175" s="47"/>
      <c r="AH175" s="26"/>
      <c r="AI175" s="47"/>
      <c r="AJ175" s="26"/>
      <c r="AK175" s="47"/>
      <c r="AL175" s="26"/>
      <c r="AM175" s="47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</row>
    <row r="176" spans="2:151" hidden="1" x14ac:dyDescent="0.25">
      <c r="B176" t="str">
        <f>IF(Q176="ja",XPlan_raw[[#This Row],[EKA_kode2]],"")</f>
        <v/>
      </c>
      <c r="C176">
        <f>XPlan_raw[[#This Row],[eka_langtnavn]]</f>
        <v>0</v>
      </c>
      <c r="D176">
        <f>IF(XPlan_raw[[#This Row],[Interne-kode]]&lt;&gt;"(tom)",XPlan_raw[[#This Row],[Interne-kode]],"")</f>
        <v>0</v>
      </c>
      <c r="E1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6">
        <f>IF(XPlan_raw[[#This Row],[Campus]]&lt;&gt;"(tom)",XPlan_raw[[#This Row],[Campus]],"")</f>
        <v>0</v>
      </c>
      <c r="H176" t="str">
        <f>IF(OR(XPlan_raw[[#This Row],[Prøveform]]="(tom)",XPlan_raw[[#This Row],[Prøveform]]=""),"",XPlan_raw[[#This Row],[Prøveform]])</f>
        <v/>
      </c>
      <c r="I176" t="str">
        <f>IF(XPlan_raw[[#This Row],[Eksaminator_samlet]]&lt;&gt;"",XPlan_raw[[#This Row],[Eksaminator_samlet]],"")</f>
        <v/>
      </c>
      <c r="J176" t="str">
        <f>IF(OR(XPlan_raw[[#This Row],[Censur]]="(tom)",XPlan_raw[[#This Row],[Censur]]=""),"",XPlan_raw[[#This Row],[Censur]])</f>
        <v/>
      </c>
      <c r="K1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76" s="4" t="str">
        <f>IF(XPlan_raw[[#This Row],[Udbudstpe]]="3.prøveforsøg",XPlan_raw[[#This Row],[Udbudstpe]],"")</f>
        <v/>
      </c>
      <c r="M176" s="4" t="str">
        <f>IF(XPlan_raw[[#This Row],[Prøveform]]="Skriftlig prøve",XPlan_raw[[#This Row],[DATO: Start eksamen]]+21,"")</f>
        <v/>
      </c>
      <c r="N1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76" s="26"/>
      <c r="R176" s="50"/>
      <c r="S176" s="47"/>
      <c r="T176" s="26"/>
      <c r="U176" s="47"/>
      <c r="V176" s="26"/>
      <c r="W176" s="51"/>
      <c r="X176" s="52"/>
      <c r="Y176" s="42"/>
      <c r="Z176" s="50"/>
      <c r="AA176" s="26"/>
      <c r="AB176" s="47"/>
      <c r="AC176" s="43"/>
      <c r="AD176" s="53"/>
      <c r="AE176" s="27"/>
      <c r="AG176" s="47"/>
      <c r="AH176" s="26"/>
      <c r="AI176" s="47"/>
      <c r="AJ176" s="26"/>
      <c r="AK176" s="47"/>
      <c r="AL176" s="26"/>
      <c r="AM176" s="47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</row>
    <row r="177" spans="2:83" hidden="1" x14ac:dyDescent="0.25">
      <c r="B177" t="str">
        <f>IF(Q177="ja",XPlan_raw[[#This Row],[EKA_kode2]],"")</f>
        <v/>
      </c>
      <c r="C177">
        <f>XPlan_raw[[#This Row],[eka_langtnavn]]</f>
        <v>0</v>
      </c>
      <c r="D177">
        <f>IF(XPlan_raw[[#This Row],[Interne-kode]]&lt;&gt;"(tom)",XPlan_raw[[#This Row],[Interne-kode]],"")</f>
        <v>0</v>
      </c>
      <c r="E1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7">
        <f>IF(XPlan_raw[[#This Row],[Campus]]&lt;&gt;"(tom)",XPlan_raw[[#This Row],[Campus]],"")</f>
        <v>0</v>
      </c>
      <c r="H177" t="str">
        <f>IF(OR(XPlan_raw[[#This Row],[Prøveform]]="(tom)",XPlan_raw[[#This Row],[Prøveform]]=""),"",XPlan_raw[[#This Row],[Prøveform]])</f>
        <v/>
      </c>
      <c r="I177" t="str">
        <f>IF(XPlan_raw[[#This Row],[Eksaminator_samlet]]&lt;&gt;"",XPlan_raw[[#This Row],[Eksaminator_samlet]],"")</f>
        <v/>
      </c>
      <c r="J177" t="str">
        <f>IF(OR(XPlan_raw[[#This Row],[Censur]]="(tom)",XPlan_raw[[#This Row],[Censur]]=""),"",XPlan_raw[[#This Row],[Censur]])</f>
        <v/>
      </c>
      <c r="K1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77" s="4" t="str">
        <f>IF(XPlan_raw[[#This Row],[Udbudstpe]]="3.prøveforsøg",XPlan_raw[[#This Row],[Udbudstpe]],"")</f>
        <v/>
      </c>
      <c r="M177" s="4" t="str">
        <f>IF(XPlan_raw[[#This Row],[Prøveform]]="Skriftlig prøve",XPlan_raw[[#This Row],[DATO: Start eksamen]]+21,"")</f>
        <v/>
      </c>
      <c r="N1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77" s="26"/>
      <c r="R177" s="50"/>
      <c r="S177" s="47"/>
      <c r="T177" s="26"/>
      <c r="U177" s="47"/>
      <c r="V177" s="26"/>
      <c r="W177" s="51"/>
      <c r="X177" s="52"/>
      <c r="Y177" s="42"/>
      <c r="Z177" s="50"/>
      <c r="AA177" s="26"/>
      <c r="AB177" s="47"/>
      <c r="AC177" s="43"/>
      <c r="AD177" s="53"/>
      <c r="AE177" s="27"/>
      <c r="AG177" s="47"/>
      <c r="AH177" s="26"/>
      <c r="AI177" s="47"/>
      <c r="AJ177" s="26"/>
      <c r="AK177" s="47"/>
      <c r="AL177" s="26"/>
      <c r="AM177" s="47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</row>
    <row r="178" spans="2:83" hidden="1" x14ac:dyDescent="0.25">
      <c r="B178" t="str">
        <f>IF(Q178="ja",XPlan_raw[[#This Row],[EKA_kode2]],"")</f>
        <v/>
      </c>
      <c r="C178">
        <f>XPlan_raw[[#This Row],[eka_langtnavn]]</f>
        <v>0</v>
      </c>
      <c r="D178">
        <f>IF(XPlan_raw[[#This Row],[Interne-kode]]&lt;&gt;"(tom)",XPlan_raw[[#This Row],[Interne-kode]],"")</f>
        <v>0</v>
      </c>
      <c r="E1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8">
        <f>IF(XPlan_raw[[#This Row],[Campus]]&lt;&gt;"(tom)",XPlan_raw[[#This Row],[Campus]],"")</f>
        <v>0</v>
      </c>
      <c r="H178" t="str">
        <f>IF(OR(XPlan_raw[[#This Row],[Prøveform]]="(tom)",XPlan_raw[[#This Row],[Prøveform]]=""),"",XPlan_raw[[#This Row],[Prøveform]])</f>
        <v/>
      </c>
      <c r="I178" t="str">
        <f>IF(XPlan_raw[[#This Row],[Eksaminator_samlet]]&lt;&gt;"",XPlan_raw[[#This Row],[Eksaminator_samlet]],"")</f>
        <v/>
      </c>
      <c r="J178" t="str">
        <f>IF(OR(XPlan_raw[[#This Row],[Censur]]="(tom)",XPlan_raw[[#This Row],[Censur]]=""),"",XPlan_raw[[#This Row],[Censur]])</f>
        <v/>
      </c>
      <c r="K1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78" s="4" t="str">
        <f>IF(XPlan_raw[[#This Row],[Udbudstpe]]="3.prøveforsøg",XPlan_raw[[#This Row],[Udbudstpe]],"")</f>
        <v/>
      </c>
      <c r="M178" s="4" t="str">
        <f>IF(XPlan_raw[[#This Row],[Prøveform]]="Skriftlig prøve",XPlan_raw[[#This Row],[DATO: Start eksamen]]+21,"")</f>
        <v/>
      </c>
      <c r="N1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78" s="26"/>
      <c r="R178" s="50"/>
      <c r="S178" s="47"/>
      <c r="T178" s="26"/>
      <c r="U178" s="47"/>
      <c r="V178" s="26"/>
      <c r="W178" s="51"/>
      <c r="X178" s="52"/>
      <c r="Y178" s="42"/>
      <c r="Z178" s="50"/>
      <c r="AA178" s="26"/>
      <c r="AB178" s="47"/>
      <c r="AC178" s="43"/>
      <c r="AD178" s="53"/>
      <c r="AE178" s="27"/>
      <c r="AG178" s="47"/>
      <c r="AH178" s="26"/>
      <c r="AI178" s="47"/>
      <c r="AJ178" s="26"/>
      <c r="AK178" s="47"/>
      <c r="AL178" s="26"/>
      <c r="AM178" s="47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</row>
    <row r="179" spans="2:83" hidden="1" x14ac:dyDescent="0.25">
      <c r="B179" t="str">
        <f>IF(Q179="ja",XPlan_raw[[#This Row],[EKA_kode2]],"")</f>
        <v/>
      </c>
      <c r="C179">
        <f>XPlan_raw[[#This Row],[eka_langtnavn]]</f>
        <v>0</v>
      </c>
      <c r="D179">
        <f>IF(XPlan_raw[[#This Row],[Interne-kode]]&lt;&gt;"(tom)",XPlan_raw[[#This Row],[Interne-kode]],"")</f>
        <v>0</v>
      </c>
      <c r="E1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79">
        <f>IF(XPlan_raw[[#This Row],[Campus]]&lt;&gt;"(tom)",XPlan_raw[[#This Row],[Campus]],"")</f>
        <v>0</v>
      </c>
      <c r="H179" t="str">
        <f>IF(OR(XPlan_raw[[#This Row],[Prøveform]]="(tom)",XPlan_raw[[#This Row],[Prøveform]]=""),"",XPlan_raw[[#This Row],[Prøveform]])</f>
        <v/>
      </c>
      <c r="I179" t="str">
        <f>IF(XPlan_raw[[#This Row],[Eksaminator_samlet]]&lt;&gt;"",XPlan_raw[[#This Row],[Eksaminator_samlet]],"")</f>
        <v/>
      </c>
      <c r="J179" t="str">
        <f>IF(OR(XPlan_raw[[#This Row],[Censur]]="(tom)",XPlan_raw[[#This Row],[Censur]]=""),"",XPlan_raw[[#This Row],[Censur]])</f>
        <v/>
      </c>
      <c r="K1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79" s="4" t="str">
        <f>IF(XPlan_raw[[#This Row],[Udbudstpe]]="3.prøveforsøg",XPlan_raw[[#This Row],[Udbudstpe]],"")</f>
        <v/>
      </c>
      <c r="M179" s="4" t="str">
        <f>IF(XPlan_raw[[#This Row],[Prøveform]]="Skriftlig prøve",XPlan_raw[[#This Row],[DATO: Start eksamen]]+21,"")</f>
        <v/>
      </c>
      <c r="N1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79" s="26"/>
      <c r="R179" s="50"/>
      <c r="S179" s="47"/>
      <c r="T179" s="26"/>
      <c r="U179" s="47"/>
      <c r="V179" s="26"/>
      <c r="W179" s="51"/>
      <c r="X179" s="52"/>
      <c r="Y179" s="42"/>
      <c r="Z179" s="50"/>
      <c r="AA179" s="26"/>
      <c r="AB179" s="47"/>
      <c r="AC179" s="43"/>
      <c r="AD179" s="53"/>
      <c r="AE179" s="27"/>
      <c r="AG179" s="47"/>
      <c r="AH179" s="26"/>
      <c r="AI179" s="47"/>
      <c r="AJ179" s="26"/>
      <c r="AK179" s="47"/>
      <c r="AL179" s="26"/>
      <c r="AM179" s="47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</row>
    <row r="180" spans="2:83" hidden="1" x14ac:dyDescent="0.25">
      <c r="B180" t="str">
        <f>IF(Q180="ja",XPlan_raw[[#This Row],[EKA_kode2]],"")</f>
        <v/>
      </c>
      <c r="C180">
        <f>XPlan_raw[[#This Row],[eka_langtnavn]]</f>
        <v>0</v>
      </c>
      <c r="D180">
        <f>IF(XPlan_raw[[#This Row],[Interne-kode]]&lt;&gt;"(tom)",XPlan_raw[[#This Row],[Interne-kode]],"")</f>
        <v>0</v>
      </c>
      <c r="E1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0">
        <f>IF(XPlan_raw[[#This Row],[Campus]]&lt;&gt;"(tom)",XPlan_raw[[#This Row],[Campus]],"")</f>
        <v>0</v>
      </c>
      <c r="H180" t="str">
        <f>IF(OR(XPlan_raw[[#This Row],[Prøveform]]="(tom)",XPlan_raw[[#This Row],[Prøveform]]=""),"",XPlan_raw[[#This Row],[Prøveform]])</f>
        <v/>
      </c>
      <c r="I180" t="str">
        <f>IF(XPlan_raw[[#This Row],[Eksaminator_samlet]]&lt;&gt;"",XPlan_raw[[#This Row],[Eksaminator_samlet]],"")</f>
        <v/>
      </c>
      <c r="J180" t="str">
        <f>IF(OR(XPlan_raw[[#This Row],[Censur]]="(tom)",XPlan_raw[[#This Row],[Censur]]=""),"",XPlan_raw[[#This Row],[Censur]])</f>
        <v/>
      </c>
      <c r="K1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0" s="4" t="str">
        <f>IF(XPlan_raw[[#This Row],[Udbudstpe]]="3.prøveforsøg",XPlan_raw[[#This Row],[Udbudstpe]],"")</f>
        <v/>
      </c>
      <c r="M180" s="4" t="str">
        <f>IF(XPlan_raw[[#This Row],[Prøveform]]="Skriftlig prøve",XPlan_raw[[#This Row],[DATO: Start eksamen]]+21,"")</f>
        <v/>
      </c>
      <c r="N1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0" s="26"/>
      <c r="R180" s="50"/>
      <c r="S180" s="47"/>
      <c r="T180" s="26"/>
      <c r="U180" s="47"/>
      <c r="V180" s="26"/>
      <c r="W180" s="51"/>
      <c r="X180" s="52"/>
      <c r="Y180" s="42"/>
      <c r="Z180" s="50"/>
      <c r="AA180" s="26"/>
      <c r="AB180" s="47"/>
      <c r="AC180" s="43"/>
      <c r="AD180" s="53"/>
      <c r="AE180" s="27"/>
      <c r="AG180" s="47"/>
      <c r="AH180" s="26"/>
      <c r="AI180" s="47"/>
      <c r="AJ180" s="26"/>
      <c r="AK180" s="47"/>
      <c r="AL180" s="26"/>
      <c r="AM180" s="47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</row>
    <row r="181" spans="2:83" hidden="1" x14ac:dyDescent="0.25">
      <c r="B181" t="str">
        <f>IF(Q181="ja",XPlan_raw[[#This Row],[EKA_kode2]],"")</f>
        <v/>
      </c>
      <c r="C181">
        <f>XPlan_raw[[#This Row],[eka_langtnavn]]</f>
        <v>0</v>
      </c>
      <c r="D181">
        <f>IF(XPlan_raw[[#This Row],[Interne-kode]]&lt;&gt;"(tom)",XPlan_raw[[#This Row],[Interne-kode]],"")</f>
        <v>0</v>
      </c>
      <c r="E1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1">
        <f>IF(XPlan_raw[[#This Row],[Campus]]&lt;&gt;"(tom)",XPlan_raw[[#This Row],[Campus]],"")</f>
        <v>0</v>
      </c>
      <c r="H181" t="str">
        <f>IF(OR(XPlan_raw[[#This Row],[Prøveform]]="(tom)",XPlan_raw[[#This Row],[Prøveform]]=""),"",XPlan_raw[[#This Row],[Prøveform]])</f>
        <v/>
      </c>
      <c r="I181" t="str">
        <f>IF(XPlan_raw[[#This Row],[Eksaminator_samlet]]&lt;&gt;"",XPlan_raw[[#This Row],[Eksaminator_samlet]],"")</f>
        <v/>
      </c>
      <c r="J181" t="str">
        <f>IF(OR(XPlan_raw[[#This Row],[Censur]]="(tom)",XPlan_raw[[#This Row],[Censur]]=""),"",XPlan_raw[[#This Row],[Censur]])</f>
        <v/>
      </c>
      <c r="K1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1" s="4" t="str">
        <f>IF(XPlan_raw[[#This Row],[Udbudstpe]]="3.prøveforsøg",XPlan_raw[[#This Row],[Udbudstpe]],"")</f>
        <v/>
      </c>
      <c r="M181" s="4" t="str">
        <f>IF(XPlan_raw[[#This Row],[Prøveform]]="Skriftlig prøve",XPlan_raw[[#This Row],[DATO: Start eksamen]]+21,"")</f>
        <v/>
      </c>
      <c r="N1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1" s="26"/>
      <c r="R181" s="50"/>
      <c r="S181" s="47"/>
      <c r="T181" s="26"/>
      <c r="U181" s="47"/>
      <c r="V181" s="26"/>
      <c r="W181" s="51"/>
      <c r="X181" s="52"/>
      <c r="Y181" s="42"/>
      <c r="Z181" s="50"/>
      <c r="AA181" s="26"/>
      <c r="AB181" s="47"/>
      <c r="AC181" s="43"/>
      <c r="AD181" s="53"/>
      <c r="AE181" s="27"/>
      <c r="AG181" s="47"/>
      <c r="AH181" s="26"/>
      <c r="AI181" s="47"/>
      <c r="AJ181" s="26"/>
      <c r="AK181" s="47"/>
      <c r="AL181" s="26"/>
      <c r="AM181" s="47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</row>
    <row r="182" spans="2:83" hidden="1" x14ac:dyDescent="0.25">
      <c r="B182" t="str">
        <f>IF(Q182="ja",XPlan_raw[[#This Row],[EKA_kode2]],"")</f>
        <v/>
      </c>
      <c r="C182">
        <f>XPlan_raw[[#This Row],[eka_langtnavn]]</f>
        <v>0</v>
      </c>
      <c r="D182">
        <f>IF(XPlan_raw[[#This Row],[Interne-kode]]&lt;&gt;"(tom)",XPlan_raw[[#This Row],[Interne-kode]],"")</f>
        <v>0</v>
      </c>
      <c r="E1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2">
        <f>IF(XPlan_raw[[#This Row],[Campus]]&lt;&gt;"(tom)",XPlan_raw[[#This Row],[Campus]],"")</f>
        <v>0</v>
      </c>
      <c r="H182" t="str">
        <f>IF(OR(XPlan_raw[[#This Row],[Prøveform]]="(tom)",XPlan_raw[[#This Row],[Prøveform]]=""),"",XPlan_raw[[#This Row],[Prøveform]])</f>
        <v/>
      </c>
      <c r="I182" t="str">
        <f>IF(XPlan_raw[[#This Row],[Eksaminator_samlet]]&lt;&gt;"",XPlan_raw[[#This Row],[Eksaminator_samlet]],"")</f>
        <v/>
      </c>
      <c r="J182" t="str">
        <f>IF(OR(XPlan_raw[[#This Row],[Censur]]="(tom)",XPlan_raw[[#This Row],[Censur]]=""),"",XPlan_raw[[#This Row],[Censur]])</f>
        <v/>
      </c>
      <c r="K1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2" s="4" t="str">
        <f>IF(XPlan_raw[[#This Row],[Udbudstpe]]="3.prøveforsøg",XPlan_raw[[#This Row],[Udbudstpe]],"")</f>
        <v/>
      </c>
      <c r="M182" s="4" t="str">
        <f>IF(XPlan_raw[[#This Row],[Prøveform]]="Skriftlig prøve",XPlan_raw[[#This Row],[DATO: Start eksamen]]+21,"")</f>
        <v/>
      </c>
      <c r="N1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2" s="26"/>
      <c r="R182" s="50"/>
      <c r="S182" s="47"/>
      <c r="T182" s="26"/>
      <c r="U182" s="47"/>
      <c r="V182" s="26"/>
      <c r="W182" s="51"/>
      <c r="X182" s="52"/>
      <c r="Y182" s="42"/>
      <c r="Z182" s="50"/>
      <c r="AA182" s="26"/>
      <c r="AB182" s="47"/>
      <c r="AC182" s="43"/>
      <c r="AD182" s="53"/>
      <c r="AE182" s="27"/>
      <c r="AG182" s="47"/>
      <c r="AH182" s="26"/>
      <c r="AI182" s="47"/>
      <c r="AJ182" s="26"/>
      <c r="AK182" s="47"/>
      <c r="AL182" s="26"/>
      <c r="AM182" s="47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</row>
    <row r="183" spans="2:83" hidden="1" x14ac:dyDescent="0.25">
      <c r="B183" t="str">
        <f>IF(Q183="ja",XPlan_raw[[#This Row],[EKA_kode2]],"")</f>
        <v/>
      </c>
      <c r="C183">
        <f>XPlan_raw[[#This Row],[eka_langtnavn]]</f>
        <v>0</v>
      </c>
      <c r="D183">
        <f>IF(XPlan_raw[[#This Row],[Interne-kode]]&lt;&gt;"(tom)",XPlan_raw[[#This Row],[Interne-kode]],"")</f>
        <v>0</v>
      </c>
      <c r="E1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3">
        <f>IF(XPlan_raw[[#This Row],[Campus]]&lt;&gt;"(tom)",XPlan_raw[[#This Row],[Campus]],"")</f>
        <v>0</v>
      </c>
      <c r="H183" t="str">
        <f>IF(OR(XPlan_raw[[#This Row],[Prøveform]]="(tom)",XPlan_raw[[#This Row],[Prøveform]]=""),"",XPlan_raw[[#This Row],[Prøveform]])</f>
        <v/>
      </c>
      <c r="I183" t="str">
        <f>IF(XPlan_raw[[#This Row],[Eksaminator_samlet]]&lt;&gt;"",XPlan_raw[[#This Row],[Eksaminator_samlet]],"")</f>
        <v/>
      </c>
      <c r="J183" t="str">
        <f>IF(OR(XPlan_raw[[#This Row],[Censur]]="(tom)",XPlan_raw[[#This Row],[Censur]]=""),"",XPlan_raw[[#This Row],[Censur]])</f>
        <v/>
      </c>
      <c r="K1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3" s="4" t="str">
        <f>IF(XPlan_raw[[#This Row],[Udbudstpe]]="3.prøveforsøg",XPlan_raw[[#This Row],[Udbudstpe]],"")</f>
        <v/>
      </c>
      <c r="M183" s="4" t="str">
        <f>IF(XPlan_raw[[#This Row],[Prøveform]]="Skriftlig prøve",XPlan_raw[[#This Row],[DATO: Start eksamen]]+21,"")</f>
        <v/>
      </c>
      <c r="N1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3" s="26"/>
      <c r="R183" s="50"/>
      <c r="S183" s="47"/>
      <c r="T183" s="26"/>
      <c r="U183" s="47"/>
      <c r="V183" s="26"/>
      <c r="W183" s="51"/>
      <c r="X183" s="52"/>
      <c r="Y183" s="42"/>
      <c r="Z183" s="50"/>
      <c r="AA183" s="26"/>
      <c r="AB183" s="47"/>
      <c r="AC183" s="43"/>
      <c r="AD183" s="53"/>
      <c r="AE183" s="27"/>
      <c r="AG183" s="47"/>
      <c r="AH183" s="26"/>
      <c r="AI183" s="47"/>
      <c r="AJ183" s="26"/>
      <c r="AK183" s="47"/>
      <c r="AL183" s="26"/>
      <c r="AM183" s="47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</row>
    <row r="184" spans="2:83" hidden="1" x14ac:dyDescent="0.25">
      <c r="B184" t="str">
        <f>IF(Q184="ja",XPlan_raw[[#This Row],[EKA_kode2]],"")</f>
        <v/>
      </c>
      <c r="C184">
        <f>XPlan_raw[[#This Row],[eka_langtnavn]]</f>
        <v>0</v>
      </c>
      <c r="D184">
        <f>IF(XPlan_raw[[#This Row],[Interne-kode]]&lt;&gt;"(tom)",XPlan_raw[[#This Row],[Interne-kode]],"")</f>
        <v>0</v>
      </c>
      <c r="E1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4">
        <f>IF(XPlan_raw[[#This Row],[Campus]]&lt;&gt;"(tom)",XPlan_raw[[#This Row],[Campus]],"")</f>
        <v>0</v>
      </c>
      <c r="H184" t="str">
        <f>IF(OR(XPlan_raw[[#This Row],[Prøveform]]="(tom)",XPlan_raw[[#This Row],[Prøveform]]=""),"",XPlan_raw[[#This Row],[Prøveform]])</f>
        <v/>
      </c>
      <c r="I184" t="str">
        <f>IF(XPlan_raw[[#This Row],[Eksaminator_samlet]]&lt;&gt;"",XPlan_raw[[#This Row],[Eksaminator_samlet]],"")</f>
        <v/>
      </c>
      <c r="J184" t="str">
        <f>IF(OR(XPlan_raw[[#This Row],[Censur]]="(tom)",XPlan_raw[[#This Row],[Censur]]=""),"",XPlan_raw[[#This Row],[Censur]])</f>
        <v/>
      </c>
      <c r="K1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4" s="4" t="str">
        <f>IF(XPlan_raw[[#This Row],[Udbudstpe]]="3.prøveforsøg",XPlan_raw[[#This Row],[Udbudstpe]],"")</f>
        <v/>
      </c>
      <c r="M184" s="4" t="str">
        <f>IF(XPlan_raw[[#This Row],[Prøveform]]="Skriftlig prøve",XPlan_raw[[#This Row],[DATO: Start eksamen]]+21,"")</f>
        <v/>
      </c>
      <c r="N1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4" s="26"/>
      <c r="R184" s="50"/>
      <c r="S184" s="47"/>
      <c r="T184" s="26"/>
      <c r="U184" s="47"/>
      <c r="V184" s="26"/>
      <c r="W184" s="51"/>
      <c r="X184" s="52"/>
      <c r="Y184" s="42"/>
      <c r="Z184" s="50"/>
      <c r="AA184" s="26"/>
      <c r="AB184" s="47"/>
      <c r="AC184" s="43"/>
      <c r="AD184" s="53"/>
      <c r="AE184" s="27"/>
      <c r="AG184" s="47"/>
      <c r="AH184" s="26"/>
      <c r="AI184" s="47"/>
      <c r="AJ184" s="26"/>
      <c r="AK184" s="47"/>
      <c r="AL184" s="26"/>
      <c r="AM184" s="47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</row>
    <row r="185" spans="2:83" hidden="1" x14ac:dyDescent="0.25">
      <c r="B185" t="str">
        <f>IF(Q185="ja",XPlan_raw[[#This Row],[EKA_kode2]],"")</f>
        <v/>
      </c>
      <c r="C185">
        <f>XPlan_raw[[#This Row],[eka_langtnavn]]</f>
        <v>0</v>
      </c>
      <c r="D185">
        <f>IF(XPlan_raw[[#This Row],[Interne-kode]]&lt;&gt;"(tom)",XPlan_raw[[#This Row],[Interne-kode]],"")</f>
        <v>0</v>
      </c>
      <c r="E1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5">
        <f>IF(XPlan_raw[[#This Row],[Campus]]&lt;&gt;"(tom)",XPlan_raw[[#This Row],[Campus]],"")</f>
        <v>0</v>
      </c>
      <c r="H185" t="str">
        <f>IF(OR(XPlan_raw[[#This Row],[Prøveform]]="(tom)",XPlan_raw[[#This Row],[Prøveform]]=""),"",XPlan_raw[[#This Row],[Prøveform]])</f>
        <v/>
      </c>
      <c r="I185" t="str">
        <f>IF(XPlan_raw[[#This Row],[Eksaminator_samlet]]&lt;&gt;"",XPlan_raw[[#This Row],[Eksaminator_samlet]],"")</f>
        <v/>
      </c>
      <c r="J185" t="str">
        <f>IF(OR(XPlan_raw[[#This Row],[Censur]]="(tom)",XPlan_raw[[#This Row],[Censur]]=""),"",XPlan_raw[[#This Row],[Censur]])</f>
        <v/>
      </c>
      <c r="K1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5" s="4" t="str">
        <f>IF(XPlan_raw[[#This Row],[Udbudstpe]]="3.prøveforsøg",XPlan_raw[[#This Row],[Udbudstpe]],"")</f>
        <v/>
      </c>
      <c r="M185" s="4" t="str">
        <f>IF(XPlan_raw[[#This Row],[Prøveform]]="Skriftlig prøve",XPlan_raw[[#This Row],[DATO: Start eksamen]]+21,"")</f>
        <v/>
      </c>
      <c r="N1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5" s="26"/>
      <c r="R185" s="50"/>
      <c r="S185" s="47"/>
      <c r="T185" s="26"/>
      <c r="U185" s="47"/>
      <c r="V185" s="26"/>
      <c r="W185" s="51"/>
      <c r="X185" s="52"/>
      <c r="Y185" s="42"/>
      <c r="Z185" s="50"/>
      <c r="AA185" s="26"/>
      <c r="AB185" s="47"/>
      <c r="AC185" s="43"/>
      <c r="AD185" s="53"/>
      <c r="AE185" s="27"/>
      <c r="AG185" s="47"/>
      <c r="AH185" s="26"/>
      <c r="AI185" s="47"/>
      <c r="AJ185" s="26"/>
      <c r="AK185" s="47"/>
      <c r="AL185" s="26"/>
      <c r="AM185" s="47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</row>
    <row r="186" spans="2:83" hidden="1" x14ac:dyDescent="0.25">
      <c r="B186" t="str">
        <f>IF(Q186="ja",XPlan_raw[[#This Row],[EKA_kode2]],"")</f>
        <v/>
      </c>
      <c r="C186">
        <f>XPlan_raw[[#This Row],[eka_langtnavn]]</f>
        <v>0</v>
      </c>
      <c r="D186">
        <f>IF(XPlan_raw[[#This Row],[Interne-kode]]&lt;&gt;"(tom)",XPlan_raw[[#This Row],[Interne-kode]],"")</f>
        <v>0</v>
      </c>
      <c r="E1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6">
        <f>IF(XPlan_raw[[#This Row],[Campus]]&lt;&gt;"(tom)",XPlan_raw[[#This Row],[Campus]],"")</f>
        <v>0</v>
      </c>
      <c r="H186" t="str">
        <f>IF(OR(XPlan_raw[[#This Row],[Prøveform]]="(tom)",XPlan_raw[[#This Row],[Prøveform]]=""),"",XPlan_raw[[#This Row],[Prøveform]])</f>
        <v/>
      </c>
      <c r="I186" t="str">
        <f>IF(XPlan_raw[[#This Row],[Eksaminator_samlet]]&lt;&gt;"",XPlan_raw[[#This Row],[Eksaminator_samlet]],"")</f>
        <v/>
      </c>
      <c r="J186" t="str">
        <f>IF(OR(XPlan_raw[[#This Row],[Censur]]="(tom)",XPlan_raw[[#This Row],[Censur]]=""),"",XPlan_raw[[#This Row],[Censur]])</f>
        <v/>
      </c>
      <c r="K1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6" s="4" t="str">
        <f>IF(XPlan_raw[[#This Row],[Udbudstpe]]="3.prøveforsøg",XPlan_raw[[#This Row],[Udbudstpe]],"")</f>
        <v/>
      </c>
      <c r="M186" s="4" t="str">
        <f>IF(XPlan_raw[[#This Row],[Prøveform]]="Skriftlig prøve",XPlan_raw[[#This Row],[DATO: Start eksamen]]+21,"")</f>
        <v/>
      </c>
      <c r="N1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6" s="26"/>
      <c r="R186" s="50"/>
      <c r="S186" s="47"/>
      <c r="T186" s="26"/>
      <c r="U186" s="47"/>
      <c r="V186" s="26"/>
      <c r="W186" s="51"/>
      <c r="X186" s="52"/>
      <c r="Y186" s="42"/>
      <c r="Z186" s="50"/>
      <c r="AA186" s="26"/>
      <c r="AB186" s="47"/>
      <c r="AC186" s="43"/>
      <c r="AD186" s="53"/>
      <c r="AE186" s="27"/>
      <c r="AG186" s="47"/>
      <c r="AH186" s="26"/>
      <c r="AI186" s="47"/>
      <c r="AJ186" s="26"/>
      <c r="AK186" s="47"/>
      <c r="AL186" s="26"/>
      <c r="AM186" s="47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</row>
    <row r="187" spans="2:83" hidden="1" x14ac:dyDescent="0.25">
      <c r="B187" t="str">
        <f>IF(Q187="ja",XPlan_raw[[#This Row],[EKA_kode2]],"")</f>
        <v/>
      </c>
      <c r="C187">
        <f>XPlan_raw[[#This Row],[eka_langtnavn]]</f>
        <v>0</v>
      </c>
      <c r="D187">
        <f>IF(XPlan_raw[[#This Row],[Interne-kode]]&lt;&gt;"(tom)",XPlan_raw[[#This Row],[Interne-kode]],"")</f>
        <v>0</v>
      </c>
      <c r="E1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7">
        <f>IF(XPlan_raw[[#This Row],[Campus]]&lt;&gt;"(tom)",XPlan_raw[[#This Row],[Campus]],"")</f>
        <v>0</v>
      </c>
      <c r="H187" t="str">
        <f>IF(OR(XPlan_raw[[#This Row],[Prøveform]]="(tom)",XPlan_raw[[#This Row],[Prøveform]]=""),"",XPlan_raw[[#This Row],[Prøveform]])</f>
        <v/>
      </c>
      <c r="I187" t="str">
        <f>IF(XPlan_raw[[#This Row],[Eksaminator_samlet]]&lt;&gt;"",XPlan_raw[[#This Row],[Eksaminator_samlet]],"")</f>
        <v/>
      </c>
      <c r="J187" t="str">
        <f>IF(OR(XPlan_raw[[#This Row],[Censur]]="(tom)",XPlan_raw[[#This Row],[Censur]]=""),"",XPlan_raw[[#This Row],[Censur]])</f>
        <v/>
      </c>
      <c r="K1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7" s="4" t="str">
        <f>IF(XPlan_raw[[#This Row],[Udbudstpe]]="3.prøveforsøg",XPlan_raw[[#This Row],[Udbudstpe]],"")</f>
        <v/>
      </c>
      <c r="M187" s="4" t="str">
        <f>IF(XPlan_raw[[#This Row],[Prøveform]]="Skriftlig prøve",XPlan_raw[[#This Row],[DATO: Start eksamen]]+21,"")</f>
        <v/>
      </c>
      <c r="N1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7" s="26"/>
      <c r="R187" s="50"/>
      <c r="S187" s="47"/>
      <c r="T187" s="26"/>
      <c r="U187" s="47"/>
      <c r="V187" s="26"/>
      <c r="W187" s="51"/>
      <c r="X187" s="52"/>
      <c r="Y187" s="42"/>
      <c r="Z187" s="50"/>
      <c r="AA187" s="26"/>
      <c r="AB187" s="47"/>
      <c r="AC187" s="43"/>
      <c r="AD187" s="53"/>
      <c r="AE187" s="27"/>
      <c r="AG187" s="47"/>
      <c r="AH187" s="26"/>
      <c r="AI187" s="47"/>
      <c r="AJ187" s="26"/>
      <c r="AK187" s="47"/>
      <c r="AL187" s="26"/>
      <c r="AM187" s="47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</row>
    <row r="188" spans="2:83" hidden="1" x14ac:dyDescent="0.25">
      <c r="B188" t="str">
        <f>IF(Q188="ja",XPlan_raw[[#This Row],[EKA_kode2]],"")</f>
        <v/>
      </c>
      <c r="C188">
        <f>XPlan_raw[[#This Row],[eka_langtnavn]]</f>
        <v>0</v>
      </c>
      <c r="D188">
        <f>IF(XPlan_raw[[#This Row],[Interne-kode]]&lt;&gt;"(tom)",XPlan_raw[[#This Row],[Interne-kode]],"")</f>
        <v>0</v>
      </c>
      <c r="E1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8">
        <f>IF(XPlan_raw[[#This Row],[Campus]]&lt;&gt;"(tom)",XPlan_raw[[#This Row],[Campus]],"")</f>
        <v>0</v>
      </c>
      <c r="H188" t="str">
        <f>IF(OR(XPlan_raw[[#This Row],[Prøveform]]="(tom)",XPlan_raw[[#This Row],[Prøveform]]=""),"",XPlan_raw[[#This Row],[Prøveform]])</f>
        <v/>
      </c>
      <c r="I188" t="str">
        <f>IF(XPlan_raw[[#This Row],[Eksaminator_samlet]]&lt;&gt;"",XPlan_raw[[#This Row],[Eksaminator_samlet]],"")</f>
        <v/>
      </c>
      <c r="J188" t="str">
        <f>IF(OR(XPlan_raw[[#This Row],[Censur]]="(tom)",XPlan_raw[[#This Row],[Censur]]=""),"",XPlan_raw[[#This Row],[Censur]])</f>
        <v/>
      </c>
      <c r="K1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8" s="4" t="str">
        <f>IF(XPlan_raw[[#This Row],[Udbudstpe]]="3.prøveforsøg",XPlan_raw[[#This Row],[Udbudstpe]],"")</f>
        <v/>
      </c>
      <c r="M188" s="4" t="str">
        <f>IF(XPlan_raw[[#This Row],[Prøveform]]="Skriftlig prøve",XPlan_raw[[#This Row],[DATO: Start eksamen]]+21,"")</f>
        <v/>
      </c>
      <c r="N1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8" s="26"/>
      <c r="R188" s="50"/>
      <c r="S188" s="47"/>
      <c r="T188" s="26"/>
      <c r="U188" s="47"/>
      <c r="V188" s="26"/>
      <c r="W188" s="51"/>
      <c r="X188" s="52"/>
      <c r="Y188" s="42"/>
      <c r="Z188" s="50"/>
      <c r="AA188" s="26"/>
      <c r="AB188" s="47"/>
      <c r="AC188" s="43"/>
      <c r="AD188" s="53"/>
      <c r="AE188" s="27"/>
      <c r="AG188" s="47"/>
      <c r="AH188" s="26"/>
      <c r="AI188" s="47"/>
      <c r="AJ188" s="26"/>
      <c r="AK188" s="47"/>
      <c r="AL188" s="26"/>
      <c r="AM188" s="47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</row>
    <row r="189" spans="2:83" hidden="1" x14ac:dyDescent="0.25">
      <c r="B189" t="str">
        <f>IF(Q189="ja",XPlan_raw[[#This Row],[EKA_kode2]],"")</f>
        <v/>
      </c>
      <c r="C189">
        <f>XPlan_raw[[#This Row],[eka_langtnavn]]</f>
        <v>0</v>
      </c>
      <c r="D189">
        <f>IF(XPlan_raw[[#This Row],[Interne-kode]]&lt;&gt;"(tom)",XPlan_raw[[#This Row],[Interne-kode]],"")</f>
        <v>0</v>
      </c>
      <c r="E1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89">
        <f>IF(XPlan_raw[[#This Row],[Campus]]&lt;&gt;"(tom)",XPlan_raw[[#This Row],[Campus]],"")</f>
        <v>0</v>
      </c>
      <c r="H189" t="str">
        <f>IF(OR(XPlan_raw[[#This Row],[Prøveform]]="(tom)",XPlan_raw[[#This Row],[Prøveform]]=""),"",XPlan_raw[[#This Row],[Prøveform]])</f>
        <v/>
      </c>
      <c r="I189" t="str">
        <f>IF(XPlan_raw[[#This Row],[Eksaminator_samlet]]&lt;&gt;"",XPlan_raw[[#This Row],[Eksaminator_samlet]],"")</f>
        <v/>
      </c>
      <c r="J189" t="str">
        <f>IF(OR(XPlan_raw[[#This Row],[Censur]]="(tom)",XPlan_raw[[#This Row],[Censur]]=""),"",XPlan_raw[[#This Row],[Censur]])</f>
        <v/>
      </c>
      <c r="K1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89" s="4" t="str">
        <f>IF(XPlan_raw[[#This Row],[Udbudstpe]]="3.prøveforsøg",XPlan_raw[[#This Row],[Udbudstpe]],"")</f>
        <v/>
      </c>
      <c r="M189" s="4" t="str">
        <f>IF(XPlan_raw[[#This Row],[Prøveform]]="Skriftlig prøve",XPlan_raw[[#This Row],[DATO: Start eksamen]]+21,"")</f>
        <v/>
      </c>
      <c r="N1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89" s="26"/>
      <c r="R189" s="50"/>
      <c r="S189" s="47"/>
      <c r="T189" s="26"/>
      <c r="U189" s="47"/>
      <c r="V189" s="26"/>
      <c r="W189" s="51"/>
      <c r="X189" s="52"/>
      <c r="Y189" s="42"/>
      <c r="Z189" s="50"/>
      <c r="AA189" s="26"/>
      <c r="AB189" s="47"/>
      <c r="AC189" s="43"/>
      <c r="AD189" s="53"/>
      <c r="AE189" s="27"/>
      <c r="AG189" s="47"/>
      <c r="AH189" s="26"/>
      <c r="AI189" s="47"/>
      <c r="AJ189" s="26"/>
      <c r="AK189" s="47"/>
      <c r="AL189" s="26"/>
      <c r="AM189" s="47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</row>
    <row r="190" spans="2:83" hidden="1" x14ac:dyDescent="0.25">
      <c r="B190" t="str">
        <f>IF(Q190="ja",XPlan_raw[[#This Row],[EKA_kode2]],"")</f>
        <v/>
      </c>
      <c r="C190">
        <f>XPlan_raw[[#This Row],[eka_langtnavn]]</f>
        <v>0</v>
      </c>
      <c r="D190">
        <f>IF(XPlan_raw[[#This Row],[Interne-kode]]&lt;&gt;"(tom)",XPlan_raw[[#This Row],[Interne-kode]],"")</f>
        <v>0</v>
      </c>
      <c r="E1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0">
        <f>IF(XPlan_raw[[#This Row],[Campus]]&lt;&gt;"(tom)",XPlan_raw[[#This Row],[Campus]],"")</f>
        <v>0</v>
      </c>
      <c r="H190" t="str">
        <f>IF(OR(XPlan_raw[[#This Row],[Prøveform]]="(tom)",XPlan_raw[[#This Row],[Prøveform]]=""),"",XPlan_raw[[#This Row],[Prøveform]])</f>
        <v/>
      </c>
      <c r="I190" t="str">
        <f>IF(XPlan_raw[[#This Row],[Eksaminator_samlet]]&lt;&gt;"",XPlan_raw[[#This Row],[Eksaminator_samlet]],"")</f>
        <v/>
      </c>
      <c r="J190" t="str">
        <f>IF(OR(XPlan_raw[[#This Row],[Censur]]="(tom)",XPlan_raw[[#This Row],[Censur]]=""),"",XPlan_raw[[#This Row],[Censur]])</f>
        <v/>
      </c>
      <c r="K1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0" s="4" t="str">
        <f>IF(XPlan_raw[[#This Row],[Udbudstpe]]="3.prøveforsøg",XPlan_raw[[#This Row],[Udbudstpe]],"")</f>
        <v/>
      </c>
      <c r="M190" s="4" t="str">
        <f>IF(XPlan_raw[[#This Row],[Prøveform]]="Skriftlig prøve",XPlan_raw[[#This Row],[DATO: Start eksamen]]+21,"")</f>
        <v/>
      </c>
      <c r="N1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0" s="26"/>
      <c r="R190" s="50"/>
      <c r="S190" s="47"/>
      <c r="T190" s="26"/>
      <c r="U190" s="47"/>
      <c r="V190" s="26"/>
      <c r="W190" s="51"/>
      <c r="X190" s="52"/>
      <c r="Y190" s="42"/>
      <c r="Z190" s="50"/>
      <c r="AA190" s="26"/>
      <c r="AB190" s="47"/>
      <c r="AC190" s="43"/>
      <c r="AD190" s="53"/>
      <c r="AE190" s="27"/>
      <c r="AG190" s="47"/>
      <c r="AH190" s="26"/>
      <c r="AI190" s="47"/>
      <c r="AJ190" s="26"/>
      <c r="AK190" s="47"/>
      <c r="AL190" s="26"/>
      <c r="AM190" s="47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</row>
    <row r="191" spans="2:83" hidden="1" x14ac:dyDescent="0.25">
      <c r="B191" t="str">
        <f>IF(Q191="ja",XPlan_raw[[#This Row],[EKA_kode2]],"")</f>
        <v/>
      </c>
      <c r="C191">
        <f>XPlan_raw[[#This Row],[eka_langtnavn]]</f>
        <v>0</v>
      </c>
      <c r="D191">
        <f>IF(XPlan_raw[[#This Row],[Interne-kode]]&lt;&gt;"(tom)",XPlan_raw[[#This Row],[Interne-kode]],"")</f>
        <v>0</v>
      </c>
      <c r="E1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1">
        <f>IF(XPlan_raw[[#This Row],[Campus]]&lt;&gt;"(tom)",XPlan_raw[[#This Row],[Campus]],"")</f>
        <v>0</v>
      </c>
      <c r="H191" t="str">
        <f>IF(OR(XPlan_raw[[#This Row],[Prøveform]]="(tom)",XPlan_raw[[#This Row],[Prøveform]]=""),"",XPlan_raw[[#This Row],[Prøveform]])</f>
        <v/>
      </c>
      <c r="I191" t="str">
        <f>IF(XPlan_raw[[#This Row],[Eksaminator_samlet]]&lt;&gt;"",XPlan_raw[[#This Row],[Eksaminator_samlet]],"")</f>
        <v/>
      </c>
      <c r="J191" t="str">
        <f>IF(OR(XPlan_raw[[#This Row],[Censur]]="(tom)",XPlan_raw[[#This Row],[Censur]]=""),"",XPlan_raw[[#This Row],[Censur]])</f>
        <v/>
      </c>
      <c r="K1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1" s="4" t="str">
        <f>IF(XPlan_raw[[#This Row],[Udbudstpe]]="3.prøveforsøg",XPlan_raw[[#This Row],[Udbudstpe]],"")</f>
        <v/>
      </c>
      <c r="M191" s="4" t="str">
        <f>IF(XPlan_raw[[#This Row],[Prøveform]]="Skriftlig prøve",XPlan_raw[[#This Row],[DATO: Start eksamen]]+21,"")</f>
        <v/>
      </c>
      <c r="N1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1" s="26"/>
      <c r="R191" s="50"/>
      <c r="S191" s="47"/>
      <c r="T191" s="26"/>
      <c r="U191" s="47"/>
      <c r="V191" s="26"/>
      <c r="W191" s="51"/>
      <c r="X191" s="52"/>
      <c r="Y191" s="42"/>
      <c r="Z191" s="50"/>
      <c r="AA191" s="26"/>
      <c r="AB191" s="47"/>
      <c r="AC191" s="43"/>
      <c r="AD191" s="53"/>
      <c r="AE191" s="27"/>
      <c r="AG191" s="47"/>
      <c r="AH191" s="26"/>
      <c r="AI191" s="47"/>
      <c r="AJ191" s="26"/>
      <c r="AK191" s="47"/>
      <c r="AL191" s="26"/>
      <c r="AM191" s="47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</row>
    <row r="192" spans="2:83" hidden="1" x14ac:dyDescent="0.25">
      <c r="B192" t="str">
        <f>IF(Q192="ja",XPlan_raw[[#This Row],[EKA_kode2]],"")</f>
        <v/>
      </c>
      <c r="C192">
        <f>XPlan_raw[[#This Row],[eka_langtnavn]]</f>
        <v>0</v>
      </c>
      <c r="D192">
        <f>IF(XPlan_raw[[#This Row],[Interne-kode]]&lt;&gt;"(tom)",XPlan_raw[[#This Row],[Interne-kode]],"")</f>
        <v>0</v>
      </c>
      <c r="E1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2">
        <f>IF(XPlan_raw[[#This Row],[Campus]]&lt;&gt;"(tom)",XPlan_raw[[#This Row],[Campus]],"")</f>
        <v>0</v>
      </c>
      <c r="H192" t="str">
        <f>IF(OR(XPlan_raw[[#This Row],[Prøveform]]="(tom)",XPlan_raw[[#This Row],[Prøveform]]=""),"",XPlan_raw[[#This Row],[Prøveform]])</f>
        <v/>
      </c>
      <c r="I192" t="str">
        <f>IF(XPlan_raw[[#This Row],[Eksaminator_samlet]]&lt;&gt;"",XPlan_raw[[#This Row],[Eksaminator_samlet]],"")</f>
        <v/>
      </c>
      <c r="J192" t="str">
        <f>IF(OR(XPlan_raw[[#This Row],[Censur]]="(tom)",XPlan_raw[[#This Row],[Censur]]=""),"",XPlan_raw[[#This Row],[Censur]])</f>
        <v/>
      </c>
      <c r="K1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2" s="4" t="str">
        <f>IF(XPlan_raw[[#This Row],[Udbudstpe]]="3.prøveforsøg",XPlan_raw[[#This Row],[Udbudstpe]],"")</f>
        <v/>
      </c>
      <c r="M192" s="4" t="str">
        <f>IF(XPlan_raw[[#This Row],[Prøveform]]="Skriftlig prøve",XPlan_raw[[#This Row],[DATO: Start eksamen]]+21,"")</f>
        <v/>
      </c>
      <c r="N1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2" s="26"/>
      <c r="R192" s="50"/>
      <c r="S192" s="47"/>
      <c r="T192" s="26"/>
      <c r="U192" s="47"/>
      <c r="V192" s="26"/>
      <c r="W192" s="51"/>
      <c r="X192" s="52"/>
      <c r="Y192" s="42"/>
      <c r="Z192" s="50"/>
      <c r="AA192" s="26"/>
      <c r="AB192" s="47"/>
      <c r="AC192" s="43"/>
      <c r="AD192" s="53"/>
      <c r="AE192" s="27"/>
      <c r="AG192" s="47"/>
      <c r="AH192" s="26"/>
      <c r="AI192" s="47"/>
      <c r="AJ192" s="26"/>
      <c r="AK192" s="47"/>
      <c r="AL192" s="26"/>
      <c r="AM192" s="47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</row>
    <row r="193" spans="2:83" hidden="1" x14ac:dyDescent="0.25">
      <c r="B193" t="str">
        <f>IF(Q193="ja",XPlan_raw[[#This Row],[EKA_kode2]],"")</f>
        <v/>
      </c>
      <c r="C193">
        <f>XPlan_raw[[#This Row],[eka_langtnavn]]</f>
        <v>0</v>
      </c>
      <c r="D193">
        <f>IF(XPlan_raw[[#This Row],[Interne-kode]]&lt;&gt;"(tom)",XPlan_raw[[#This Row],[Interne-kode]],"")</f>
        <v>0</v>
      </c>
      <c r="E1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3">
        <f>IF(XPlan_raw[[#This Row],[Campus]]&lt;&gt;"(tom)",XPlan_raw[[#This Row],[Campus]],"")</f>
        <v>0</v>
      </c>
      <c r="H193" t="str">
        <f>IF(OR(XPlan_raw[[#This Row],[Prøveform]]="(tom)",XPlan_raw[[#This Row],[Prøveform]]=""),"",XPlan_raw[[#This Row],[Prøveform]])</f>
        <v/>
      </c>
      <c r="I193" t="str">
        <f>IF(XPlan_raw[[#This Row],[Eksaminator_samlet]]&lt;&gt;"",XPlan_raw[[#This Row],[Eksaminator_samlet]],"")</f>
        <v/>
      </c>
      <c r="J193" t="str">
        <f>IF(OR(XPlan_raw[[#This Row],[Censur]]="(tom)",XPlan_raw[[#This Row],[Censur]]=""),"",XPlan_raw[[#This Row],[Censur]])</f>
        <v/>
      </c>
      <c r="K1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3" s="4" t="str">
        <f>IF(XPlan_raw[[#This Row],[Udbudstpe]]="3.prøveforsøg",XPlan_raw[[#This Row],[Udbudstpe]],"")</f>
        <v/>
      </c>
      <c r="M193" s="4" t="str">
        <f>IF(XPlan_raw[[#This Row],[Prøveform]]="Skriftlig prøve",XPlan_raw[[#This Row],[DATO: Start eksamen]]+21,"")</f>
        <v/>
      </c>
      <c r="N1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3" s="26"/>
      <c r="R193" s="50"/>
      <c r="S193" s="47"/>
      <c r="T193" s="26"/>
      <c r="U193" s="47"/>
      <c r="V193" s="26"/>
      <c r="W193" s="51"/>
      <c r="X193" s="52"/>
      <c r="Y193" s="42"/>
      <c r="Z193" s="50"/>
      <c r="AA193" s="26"/>
      <c r="AB193" s="47"/>
      <c r="AC193" s="43"/>
      <c r="AD193" s="53"/>
      <c r="AE193" s="27"/>
      <c r="AG193" s="47"/>
      <c r="AH193" s="26"/>
      <c r="AI193" s="47"/>
      <c r="AJ193" s="26"/>
      <c r="AK193" s="47"/>
      <c r="AL193" s="26"/>
      <c r="AM193" s="47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</row>
    <row r="194" spans="2:83" hidden="1" x14ac:dyDescent="0.25">
      <c r="B194" t="str">
        <f>IF(Q194="ja",XPlan_raw[[#This Row],[EKA_kode2]],"")</f>
        <v/>
      </c>
      <c r="C194">
        <f>XPlan_raw[[#This Row],[eka_langtnavn]]</f>
        <v>0</v>
      </c>
      <c r="D194">
        <f>IF(XPlan_raw[[#This Row],[Interne-kode]]&lt;&gt;"(tom)",XPlan_raw[[#This Row],[Interne-kode]],"")</f>
        <v>0</v>
      </c>
      <c r="E1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4">
        <f>IF(XPlan_raw[[#This Row],[Campus]]&lt;&gt;"(tom)",XPlan_raw[[#This Row],[Campus]],"")</f>
        <v>0</v>
      </c>
      <c r="H194" t="str">
        <f>IF(OR(XPlan_raw[[#This Row],[Prøveform]]="(tom)",XPlan_raw[[#This Row],[Prøveform]]=""),"",XPlan_raw[[#This Row],[Prøveform]])</f>
        <v/>
      </c>
      <c r="I194" t="str">
        <f>IF(XPlan_raw[[#This Row],[Eksaminator_samlet]]&lt;&gt;"",XPlan_raw[[#This Row],[Eksaminator_samlet]],"")</f>
        <v/>
      </c>
      <c r="J194" t="str">
        <f>IF(OR(XPlan_raw[[#This Row],[Censur]]="(tom)",XPlan_raw[[#This Row],[Censur]]=""),"",XPlan_raw[[#This Row],[Censur]])</f>
        <v/>
      </c>
      <c r="K1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4" s="4" t="str">
        <f>IF(XPlan_raw[[#This Row],[Udbudstpe]]="3.prøveforsøg",XPlan_raw[[#This Row],[Udbudstpe]],"")</f>
        <v/>
      </c>
      <c r="M194" s="4" t="str">
        <f>IF(XPlan_raw[[#This Row],[Prøveform]]="Skriftlig prøve",XPlan_raw[[#This Row],[DATO: Start eksamen]]+21,"")</f>
        <v/>
      </c>
      <c r="N1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4" s="26"/>
      <c r="R194" s="50"/>
      <c r="S194" s="47"/>
      <c r="T194" s="26"/>
      <c r="U194" s="47"/>
      <c r="V194" s="26"/>
      <c r="W194" s="51"/>
      <c r="X194" s="52"/>
      <c r="Y194" s="42"/>
      <c r="Z194" s="50"/>
      <c r="AA194" s="26"/>
      <c r="AB194" s="47"/>
      <c r="AC194" s="43"/>
      <c r="AD194" s="53"/>
      <c r="AE194" s="27"/>
      <c r="AG194" s="47"/>
      <c r="AH194" s="26"/>
      <c r="AI194" s="47"/>
      <c r="AJ194" s="26"/>
      <c r="AK194" s="47"/>
      <c r="AL194" s="26"/>
      <c r="AM194" s="47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</row>
    <row r="195" spans="2:83" hidden="1" x14ac:dyDescent="0.25">
      <c r="B195" t="str">
        <f>IF(Q195="ja",XPlan_raw[[#This Row],[EKA_kode2]],"")</f>
        <v/>
      </c>
      <c r="C195">
        <f>XPlan_raw[[#This Row],[eka_langtnavn]]</f>
        <v>0</v>
      </c>
      <c r="D195">
        <f>IF(XPlan_raw[[#This Row],[Interne-kode]]&lt;&gt;"(tom)",XPlan_raw[[#This Row],[Interne-kode]],"")</f>
        <v>0</v>
      </c>
      <c r="E1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5">
        <f>IF(XPlan_raw[[#This Row],[Campus]]&lt;&gt;"(tom)",XPlan_raw[[#This Row],[Campus]],"")</f>
        <v>0</v>
      </c>
      <c r="H195" t="str">
        <f>IF(OR(XPlan_raw[[#This Row],[Prøveform]]="(tom)",XPlan_raw[[#This Row],[Prøveform]]=""),"",XPlan_raw[[#This Row],[Prøveform]])</f>
        <v/>
      </c>
      <c r="I195" t="str">
        <f>IF(XPlan_raw[[#This Row],[Eksaminator_samlet]]&lt;&gt;"",XPlan_raw[[#This Row],[Eksaminator_samlet]],"")</f>
        <v/>
      </c>
      <c r="J195" t="str">
        <f>IF(OR(XPlan_raw[[#This Row],[Censur]]="(tom)",XPlan_raw[[#This Row],[Censur]]=""),"",XPlan_raw[[#This Row],[Censur]])</f>
        <v/>
      </c>
      <c r="K1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5" s="4" t="str">
        <f>IF(XPlan_raw[[#This Row],[Udbudstpe]]="3.prøveforsøg",XPlan_raw[[#This Row],[Udbudstpe]],"")</f>
        <v/>
      </c>
      <c r="M195" s="4" t="str">
        <f>IF(XPlan_raw[[#This Row],[Prøveform]]="Skriftlig prøve",XPlan_raw[[#This Row],[DATO: Start eksamen]]+21,"")</f>
        <v/>
      </c>
      <c r="N1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5" s="26"/>
      <c r="R195" s="50"/>
      <c r="S195" s="47"/>
      <c r="T195" s="26"/>
      <c r="U195" s="47"/>
      <c r="V195" s="26"/>
      <c r="W195" s="51"/>
      <c r="X195" s="52"/>
      <c r="Y195" s="42"/>
      <c r="Z195" s="50"/>
      <c r="AA195" s="26"/>
      <c r="AB195" s="47"/>
      <c r="AC195" s="43"/>
      <c r="AD195" s="53"/>
      <c r="AE195" s="27"/>
      <c r="AG195" s="47"/>
      <c r="AH195" s="26"/>
      <c r="AI195" s="47"/>
      <c r="AJ195" s="26"/>
      <c r="AK195" s="47"/>
      <c r="AL195" s="26"/>
      <c r="AM195" s="47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</row>
    <row r="196" spans="2:83" hidden="1" x14ac:dyDescent="0.25">
      <c r="B196" t="str">
        <f>IF(Q196="ja",XPlan_raw[[#This Row],[EKA_kode2]],"")</f>
        <v/>
      </c>
      <c r="C196">
        <f>XPlan_raw[[#This Row],[eka_langtnavn]]</f>
        <v>0</v>
      </c>
      <c r="D196">
        <f>IF(XPlan_raw[[#This Row],[Interne-kode]]&lt;&gt;"(tom)",XPlan_raw[[#This Row],[Interne-kode]],"")</f>
        <v>0</v>
      </c>
      <c r="E1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6">
        <f>IF(XPlan_raw[[#This Row],[Campus]]&lt;&gt;"(tom)",XPlan_raw[[#This Row],[Campus]],"")</f>
        <v>0</v>
      </c>
      <c r="H196" t="str">
        <f>IF(OR(XPlan_raw[[#This Row],[Prøveform]]="(tom)",XPlan_raw[[#This Row],[Prøveform]]=""),"",XPlan_raw[[#This Row],[Prøveform]])</f>
        <v/>
      </c>
      <c r="I196" t="str">
        <f>IF(XPlan_raw[[#This Row],[Eksaminator_samlet]]&lt;&gt;"",XPlan_raw[[#This Row],[Eksaminator_samlet]],"")</f>
        <v/>
      </c>
      <c r="J196" t="str">
        <f>IF(OR(XPlan_raw[[#This Row],[Censur]]="(tom)",XPlan_raw[[#This Row],[Censur]]=""),"",XPlan_raw[[#This Row],[Censur]])</f>
        <v/>
      </c>
      <c r="K1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6" s="4" t="str">
        <f>IF(XPlan_raw[[#This Row],[Udbudstpe]]="3.prøveforsøg",XPlan_raw[[#This Row],[Udbudstpe]],"")</f>
        <v/>
      </c>
      <c r="M196" s="4" t="str">
        <f>IF(XPlan_raw[[#This Row],[Prøveform]]="Skriftlig prøve",XPlan_raw[[#This Row],[DATO: Start eksamen]]+21,"")</f>
        <v/>
      </c>
      <c r="N1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6" s="26"/>
      <c r="R196" s="50"/>
      <c r="S196" s="47"/>
      <c r="T196" s="26"/>
      <c r="U196" s="47"/>
      <c r="V196" s="26"/>
      <c r="W196" s="51"/>
      <c r="X196" s="52"/>
      <c r="Y196" s="42"/>
      <c r="Z196" s="50"/>
      <c r="AA196" s="26"/>
      <c r="AB196" s="47"/>
      <c r="AC196" s="43"/>
      <c r="AD196" s="53"/>
      <c r="AE196" s="27"/>
      <c r="AG196" s="47"/>
      <c r="AH196" s="26"/>
      <c r="AI196" s="47"/>
      <c r="AJ196" s="26"/>
      <c r="AK196" s="47"/>
      <c r="AL196" s="26"/>
      <c r="AM196" s="47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</row>
    <row r="197" spans="2:83" hidden="1" x14ac:dyDescent="0.25">
      <c r="B197" t="str">
        <f>IF(Q197="ja",XPlan_raw[[#This Row],[EKA_kode2]],"")</f>
        <v/>
      </c>
      <c r="C197">
        <f>XPlan_raw[[#This Row],[eka_langtnavn]]</f>
        <v>0</v>
      </c>
      <c r="D197">
        <f>IF(XPlan_raw[[#This Row],[Interne-kode]]&lt;&gt;"(tom)",XPlan_raw[[#This Row],[Interne-kode]],"")</f>
        <v>0</v>
      </c>
      <c r="E1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7">
        <f>IF(XPlan_raw[[#This Row],[Campus]]&lt;&gt;"(tom)",XPlan_raw[[#This Row],[Campus]],"")</f>
        <v>0</v>
      </c>
      <c r="H197" t="str">
        <f>IF(OR(XPlan_raw[[#This Row],[Prøveform]]="(tom)",XPlan_raw[[#This Row],[Prøveform]]=""),"",XPlan_raw[[#This Row],[Prøveform]])</f>
        <v/>
      </c>
      <c r="I197" t="str">
        <f>IF(XPlan_raw[[#This Row],[Eksaminator_samlet]]&lt;&gt;"",XPlan_raw[[#This Row],[Eksaminator_samlet]],"")</f>
        <v/>
      </c>
      <c r="J197" t="str">
        <f>IF(OR(XPlan_raw[[#This Row],[Censur]]="(tom)",XPlan_raw[[#This Row],[Censur]]=""),"",XPlan_raw[[#This Row],[Censur]])</f>
        <v/>
      </c>
      <c r="K1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7" s="4" t="str">
        <f>IF(XPlan_raw[[#This Row],[Udbudstpe]]="3.prøveforsøg",XPlan_raw[[#This Row],[Udbudstpe]],"")</f>
        <v/>
      </c>
      <c r="M197" s="4" t="str">
        <f>IF(XPlan_raw[[#This Row],[Prøveform]]="Skriftlig prøve",XPlan_raw[[#This Row],[DATO: Start eksamen]]+21,"")</f>
        <v/>
      </c>
      <c r="N1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7" s="26"/>
      <c r="R197" s="50"/>
      <c r="S197" s="47"/>
      <c r="T197" s="26"/>
      <c r="U197" s="47"/>
      <c r="V197" s="26"/>
      <c r="W197" s="51"/>
      <c r="X197" s="52"/>
      <c r="Y197" s="42"/>
      <c r="Z197" s="50"/>
      <c r="AA197" s="26"/>
      <c r="AB197" s="47"/>
      <c r="AC197" s="43"/>
      <c r="AD197" s="53"/>
      <c r="AE197" s="27"/>
      <c r="AG197" s="47"/>
      <c r="AH197" s="26"/>
      <c r="AI197" s="47"/>
      <c r="AJ197" s="26"/>
      <c r="AK197" s="47"/>
      <c r="AL197" s="26"/>
      <c r="AM197" s="47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</row>
    <row r="198" spans="2:83" hidden="1" x14ac:dyDescent="0.25">
      <c r="B198" t="str">
        <f>IF(Q198="ja",XPlan_raw[[#This Row],[EKA_kode2]],"")</f>
        <v/>
      </c>
      <c r="C198">
        <f>XPlan_raw[[#This Row],[eka_langtnavn]]</f>
        <v>0</v>
      </c>
      <c r="D198">
        <f>IF(XPlan_raw[[#This Row],[Interne-kode]]&lt;&gt;"(tom)",XPlan_raw[[#This Row],[Interne-kode]],"")</f>
        <v>0</v>
      </c>
      <c r="E1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8">
        <f>IF(XPlan_raw[[#This Row],[Campus]]&lt;&gt;"(tom)",XPlan_raw[[#This Row],[Campus]],"")</f>
        <v>0</v>
      </c>
      <c r="H198" t="str">
        <f>IF(OR(XPlan_raw[[#This Row],[Prøveform]]="(tom)",XPlan_raw[[#This Row],[Prøveform]]=""),"",XPlan_raw[[#This Row],[Prøveform]])</f>
        <v/>
      </c>
      <c r="I198" t="str">
        <f>IF(XPlan_raw[[#This Row],[Eksaminator_samlet]]&lt;&gt;"",XPlan_raw[[#This Row],[Eksaminator_samlet]],"")</f>
        <v/>
      </c>
      <c r="J198" t="str">
        <f>IF(OR(XPlan_raw[[#This Row],[Censur]]="(tom)",XPlan_raw[[#This Row],[Censur]]=""),"",XPlan_raw[[#This Row],[Censur]])</f>
        <v/>
      </c>
      <c r="K1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8" s="4" t="str">
        <f>IF(XPlan_raw[[#This Row],[Udbudstpe]]="3.prøveforsøg",XPlan_raw[[#This Row],[Udbudstpe]],"")</f>
        <v/>
      </c>
      <c r="M198" s="4" t="str">
        <f>IF(XPlan_raw[[#This Row],[Prøveform]]="Skriftlig prøve",XPlan_raw[[#This Row],[DATO: Start eksamen]]+21,"")</f>
        <v/>
      </c>
      <c r="N1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8" s="26"/>
      <c r="R198" s="50"/>
      <c r="S198" s="47"/>
      <c r="T198" s="26"/>
      <c r="U198" s="47"/>
      <c r="V198" s="26"/>
      <c r="W198" s="51"/>
      <c r="X198" s="52"/>
      <c r="Y198" s="42"/>
      <c r="Z198" s="50"/>
      <c r="AA198" s="26"/>
      <c r="AB198" s="47"/>
      <c r="AC198" s="43"/>
      <c r="AD198" s="53"/>
      <c r="AE198" s="27"/>
      <c r="AG198" s="47"/>
      <c r="AH198" s="26"/>
      <c r="AI198" s="47"/>
      <c r="AJ198" s="26"/>
      <c r="AK198" s="47"/>
      <c r="AL198" s="26"/>
      <c r="AM198" s="47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</row>
    <row r="199" spans="2:83" hidden="1" x14ac:dyDescent="0.25">
      <c r="B199" t="str">
        <f>IF(Q199="ja",XPlan_raw[[#This Row],[EKA_kode2]],"")</f>
        <v/>
      </c>
      <c r="C199">
        <f>XPlan_raw[[#This Row],[eka_langtnavn]]</f>
        <v>0</v>
      </c>
      <c r="D199">
        <f>IF(XPlan_raw[[#This Row],[Interne-kode]]&lt;&gt;"(tom)",XPlan_raw[[#This Row],[Interne-kode]],"")</f>
        <v>0</v>
      </c>
      <c r="E1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1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199">
        <f>IF(XPlan_raw[[#This Row],[Campus]]&lt;&gt;"(tom)",XPlan_raw[[#This Row],[Campus]],"")</f>
        <v>0</v>
      </c>
      <c r="H199" t="str">
        <f>IF(OR(XPlan_raw[[#This Row],[Prøveform]]="(tom)",XPlan_raw[[#This Row],[Prøveform]]=""),"",XPlan_raw[[#This Row],[Prøveform]])</f>
        <v/>
      </c>
      <c r="I199" t="str">
        <f>IF(XPlan_raw[[#This Row],[Eksaminator_samlet]]&lt;&gt;"",XPlan_raw[[#This Row],[Eksaminator_samlet]],"")</f>
        <v/>
      </c>
      <c r="J199" t="str">
        <f>IF(OR(XPlan_raw[[#This Row],[Censur]]="(tom)",XPlan_raw[[#This Row],[Censur]]=""),"",XPlan_raw[[#This Row],[Censur]])</f>
        <v/>
      </c>
      <c r="K1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199" s="4" t="str">
        <f>IF(XPlan_raw[[#This Row],[Udbudstpe]]="3.prøveforsøg",XPlan_raw[[#This Row],[Udbudstpe]],"")</f>
        <v/>
      </c>
      <c r="M199" s="4" t="str">
        <f>IF(XPlan_raw[[#This Row],[Prøveform]]="Skriftlig prøve",XPlan_raw[[#This Row],[DATO: Start eksamen]]+21,"")</f>
        <v/>
      </c>
      <c r="N1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199" s="26"/>
      <c r="R199" s="50"/>
      <c r="S199" s="47"/>
      <c r="T199" s="26"/>
      <c r="U199" s="47"/>
      <c r="V199" s="26"/>
      <c r="W199" s="51"/>
      <c r="X199" s="52"/>
      <c r="Y199" s="42"/>
      <c r="Z199" s="50"/>
      <c r="AA199" s="26"/>
      <c r="AB199" s="47"/>
      <c r="AC199" s="43"/>
      <c r="AD199" s="53"/>
      <c r="AE199" s="27"/>
      <c r="AG199" s="47"/>
      <c r="AH199" s="26"/>
      <c r="AI199" s="47"/>
      <c r="AJ199" s="26"/>
      <c r="AK199" s="47"/>
      <c r="AL199" s="26"/>
      <c r="AM199" s="47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</row>
    <row r="200" spans="2:83" hidden="1" x14ac:dyDescent="0.25">
      <c r="B200" t="str">
        <f>IF(Q200="ja",XPlan_raw[[#This Row],[EKA_kode2]],"")</f>
        <v/>
      </c>
      <c r="C200">
        <f>XPlan_raw[[#This Row],[eka_langtnavn]]</f>
        <v>0</v>
      </c>
      <c r="D200">
        <f>IF(XPlan_raw[[#This Row],[Interne-kode]]&lt;&gt;"(tom)",XPlan_raw[[#This Row],[Interne-kode]],"")</f>
        <v>0</v>
      </c>
      <c r="E2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0">
        <f>IF(XPlan_raw[[#This Row],[Campus]]&lt;&gt;"(tom)",XPlan_raw[[#This Row],[Campus]],"")</f>
        <v>0</v>
      </c>
      <c r="H200" t="str">
        <f>IF(OR(XPlan_raw[[#This Row],[Prøveform]]="(tom)",XPlan_raw[[#This Row],[Prøveform]]=""),"",XPlan_raw[[#This Row],[Prøveform]])</f>
        <v/>
      </c>
      <c r="I200" t="str">
        <f>IF(XPlan_raw[[#This Row],[Eksaminator_samlet]]&lt;&gt;"",XPlan_raw[[#This Row],[Eksaminator_samlet]],"")</f>
        <v/>
      </c>
      <c r="J200" t="str">
        <f>IF(OR(XPlan_raw[[#This Row],[Censur]]="(tom)",XPlan_raw[[#This Row],[Censur]]=""),"",XPlan_raw[[#This Row],[Censur]])</f>
        <v/>
      </c>
      <c r="K2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0" s="4" t="str">
        <f>IF(XPlan_raw[[#This Row],[Udbudstpe]]="3.prøveforsøg",XPlan_raw[[#This Row],[Udbudstpe]],"")</f>
        <v/>
      </c>
      <c r="M200" s="4" t="str">
        <f>IF(XPlan_raw[[#This Row],[Prøveform]]="Skriftlig prøve",XPlan_raw[[#This Row],[DATO: Start eksamen]]+21,"")</f>
        <v/>
      </c>
      <c r="N2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0" s="26"/>
      <c r="R200" s="50"/>
      <c r="S200" s="47"/>
      <c r="T200" s="26"/>
      <c r="U200" s="47"/>
      <c r="V200" s="26"/>
      <c r="W200" s="51"/>
      <c r="X200" s="52"/>
      <c r="Y200" s="42"/>
      <c r="Z200" s="50"/>
      <c r="AA200" s="26"/>
      <c r="AB200" s="47"/>
      <c r="AC200" s="43"/>
      <c r="AD200" s="53"/>
      <c r="AE200" s="27"/>
      <c r="AG200" s="47"/>
      <c r="AH200" s="26"/>
      <c r="AI200" s="47"/>
      <c r="AJ200" s="26"/>
      <c r="AK200" s="47"/>
      <c r="AL200" s="26"/>
      <c r="AM200" s="47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</row>
    <row r="201" spans="2:83" hidden="1" x14ac:dyDescent="0.25">
      <c r="B201" t="str">
        <f>IF(Q201="ja",XPlan_raw[[#This Row],[EKA_kode2]],"")</f>
        <v/>
      </c>
      <c r="C201">
        <f>XPlan_raw[[#This Row],[eka_langtnavn]]</f>
        <v>0</v>
      </c>
      <c r="D201">
        <f>IF(XPlan_raw[[#This Row],[Interne-kode]]&lt;&gt;"(tom)",XPlan_raw[[#This Row],[Interne-kode]],"")</f>
        <v>0</v>
      </c>
      <c r="E2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1">
        <f>IF(XPlan_raw[[#This Row],[Campus]]&lt;&gt;"(tom)",XPlan_raw[[#This Row],[Campus]],"")</f>
        <v>0</v>
      </c>
      <c r="H201" t="str">
        <f>IF(OR(XPlan_raw[[#This Row],[Prøveform]]="(tom)",XPlan_raw[[#This Row],[Prøveform]]=""),"",XPlan_raw[[#This Row],[Prøveform]])</f>
        <v/>
      </c>
      <c r="I201" t="str">
        <f>IF(XPlan_raw[[#This Row],[Eksaminator_samlet]]&lt;&gt;"",XPlan_raw[[#This Row],[Eksaminator_samlet]],"")</f>
        <v/>
      </c>
      <c r="J201" t="str">
        <f>IF(OR(XPlan_raw[[#This Row],[Censur]]="(tom)",XPlan_raw[[#This Row],[Censur]]=""),"",XPlan_raw[[#This Row],[Censur]])</f>
        <v/>
      </c>
      <c r="K2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1" s="4" t="str">
        <f>IF(XPlan_raw[[#This Row],[Udbudstpe]]="3.prøveforsøg",XPlan_raw[[#This Row],[Udbudstpe]],"")</f>
        <v/>
      </c>
      <c r="M201" s="4" t="str">
        <f>IF(XPlan_raw[[#This Row],[Prøveform]]="Skriftlig prøve",XPlan_raw[[#This Row],[DATO: Start eksamen]]+21,"")</f>
        <v/>
      </c>
      <c r="N2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1" s="26"/>
      <c r="R201" s="50"/>
      <c r="S201" s="47"/>
      <c r="T201" s="26"/>
      <c r="U201" s="47"/>
      <c r="V201" s="26"/>
      <c r="W201" s="51"/>
      <c r="X201" s="52"/>
      <c r="Y201" s="42"/>
      <c r="Z201" s="50"/>
      <c r="AA201" s="26"/>
      <c r="AB201" s="47"/>
      <c r="AC201" s="43"/>
      <c r="AD201" s="53"/>
      <c r="AE201" s="27"/>
      <c r="AG201" s="47"/>
      <c r="AH201" s="26"/>
      <c r="AI201" s="47"/>
      <c r="AJ201" s="26"/>
      <c r="AK201" s="47"/>
      <c r="AL201" s="26"/>
      <c r="AM201" s="47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</row>
    <row r="202" spans="2:83" hidden="1" x14ac:dyDescent="0.25">
      <c r="B202" t="str">
        <f>IF(Q202="ja",XPlan_raw[[#This Row],[EKA_kode2]],"")</f>
        <v/>
      </c>
      <c r="C202">
        <f>XPlan_raw[[#This Row],[eka_langtnavn]]</f>
        <v>0</v>
      </c>
      <c r="D202">
        <f>IF(XPlan_raw[[#This Row],[Interne-kode]]&lt;&gt;"(tom)",XPlan_raw[[#This Row],[Interne-kode]],"")</f>
        <v>0</v>
      </c>
      <c r="E2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2">
        <f>IF(XPlan_raw[[#This Row],[Campus]]&lt;&gt;"(tom)",XPlan_raw[[#This Row],[Campus]],"")</f>
        <v>0</v>
      </c>
      <c r="H202" t="str">
        <f>IF(OR(XPlan_raw[[#This Row],[Prøveform]]="(tom)",XPlan_raw[[#This Row],[Prøveform]]=""),"",XPlan_raw[[#This Row],[Prøveform]])</f>
        <v/>
      </c>
      <c r="I202" t="str">
        <f>IF(XPlan_raw[[#This Row],[Eksaminator_samlet]]&lt;&gt;"",XPlan_raw[[#This Row],[Eksaminator_samlet]],"")</f>
        <v/>
      </c>
      <c r="J202" t="str">
        <f>IF(OR(XPlan_raw[[#This Row],[Censur]]="(tom)",XPlan_raw[[#This Row],[Censur]]=""),"",XPlan_raw[[#This Row],[Censur]])</f>
        <v/>
      </c>
      <c r="K2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2" s="4" t="str">
        <f>IF(XPlan_raw[[#This Row],[Udbudstpe]]="3.prøveforsøg",XPlan_raw[[#This Row],[Udbudstpe]],"")</f>
        <v/>
      </c>
      <c r="M202" s="4" t="str">
        <f>IF(XPlan_raw[[#This Row],[Prøveform]]="Skriftlig prøve",XPlan_raw[[#This Row],[DATO: Start eksamen]]+21,"")</f>
        <v/>
      </c>
      <c r="N2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2" s="26"/>
      <c r="R202" s="50"/>
      <c r="S202" s="47"/>
      <c r="T202" s="26"/>
      <c r="U202" s="47"/>
      <c r="V202" s="26"/>
      <c r="W202" s="51"/>
      <c r="X202" s="52"/>
      <c r="Y202" s="42"/>
      <c r="Z202" s="50"/>
      <c r="AA202" s="26"/>
      <c r="AB202" s="47"/>
      <c r="AC202" s="43"/>
      <c r="AD202" s="53"/>
      <c r="AE202" s="27"/>
      <c r="AG202" s="47"/>
      <c r="AH202" s="26"/>
      <c r="AI202" s="47"/>
      <c r="AJ202" s="26"/>
      <c r="AK202" s="47"/>
      <c r="AL202" s="26"/>
      <c r="AM202" s="47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</row>
    <row r="203" spans="2:83" hidden="1" x14ac:dyDescent="0.25">
      <c r="B203" t="str">
        <f>IF(Q203="ja",XPlan_raw[[#This Row],[EKA_kode2]],"")</f>
        <v/>
      </c>
      <c r="C203">
        <f>XPlan_raw[[#This Row],[eka_langtnavn]]</f>
        <v>0</v>
      </c>
      <c r="D203">
        <f>IF(XPlan_raw[[#This Row],[Interne-kode]]&lt;&gt;"(tom)",XPlan_raw[[#This Row],[Interne-kode]],"")</f>
        <v>0</v>
      </c>
      <c r="E2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3">
        <f>IF(XPlan_raw[[#This Row],[Campus]]&lt;&gt;"(tom)",XPlan_raw[[#This Row],[Campus]],"")</f>
        <v>0</v>
      </c>
      <c r="H203" t="str">
        <f>IF(OR(XPlan_raw[[#This Row],[Prøveform]]="(tom)",XPlan_raw[[#This Row],[Prøveform]]=""),"",XPlan_raw[[#This Row],[Prøveform]])</f>
        <v/>
      </c>
      <c r="I203" t="str">
        <f>IF(XPlan_raw[[#This Row],[Eksaminator_samlet]]&lt;&gt;"",XPlan_raw[[#This Row],[Eksaminator_samlet]],"")</f>
        <v/>
      </c>
      <c r="J203" t="str">
        <f>IF(OR(XPlan_raw[[#This Row],[Censur]]="(tom)",XPlan_raw[[#This Row],[Censur]]=""),"",XPlan_raw[[#This Row],[Censur]])</f>
        <v/>
      </c>
      <c r="K2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3" s="4" t="str">
        <f>IF(XPlan_raw[[#This Row],[Udbudstpe]]="3.prøveforsøg",XPlan_raw[[#This Row],[Udbudstpe]],"")</f>
        <v/>
      </c>
      <c r="M203" s="4" t="str">
        <f>IF(XPlan_raw[[#This Row],[Prøveform]]="Skriftlig prøve",XPlan_raw[[#This Row],[DATO: Start eksamen]]+21,"")</f>
        <v/>
      </c>
      <c r="N2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3" s="26"/>
      <c r="R203" s="50"/>
      <c r="S203" s="47"/>
      <c r="T203" s="26"/>
      <c r="U203" s="47"/>
      <c r="V203" s="26"/>
      <c r="W203" s="51"/>
      <c r="X203" s="52"/>
      <c r="Y203" s="42"/>
      <c r="Z203" s="50"/>
      <c r="AA203" s="26"/>
      <c r="AB203" s="47"/>
      <c r="AC203" s="43"/>
      <c r="AD203" s="53"/>
      <c r="AE203" s="27"/>
      <c r="AG203" s="47"/>
      <c r="AH203" s="26"/>
      <c r="AI203" s="47"/>
      <c r="AJ203" s="26"/>
      <c r="AK203" s="47"/>
      <c r="AL203" s="26"/>
      <c r="AM203" s="47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</row>
    <row r="204" spans="2:83" hidden="1" x14ac:dyDescent="0.25">
      <c r="B204" t="str">
        <f>IF(Q204="ja",XPlan_raw[[#This Row],[EKA_kode2]],"")</f>
        <v/>
      </c>
      <c r="C204">
        <f>XPlan_raw[[#This Row],[eka_langtnavn]]</f>
        <v>0</v>
      </c>
      <c r="D204">
        <f>IF(XPlan_raw[[#This Row],[Interne-kode]]&lt;&gt;"(tom)",XPlan_raw[[#This Row],[Interne-kode]],"")</f>
        <v>0</v>
      </c>
      <c r="E2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4">
        <f>IF(XPlan_raw[[#This Row],[Campus]]&lt;&gt;"(tom)",XPlan_raw[[#This Row],[Campus]],"")</f>
        <v>0</v>
      </c>
      <c r="H204" t="str">
        <f>IF(OR(XPlan_raw[[#This Row],[Prøveform]]="(tom)",XPlan_raw[[#This Row],[Prøveform]]=""),"",XPlan_raw[[#This Row],[Prøveform]])</f>
        <v/>
      </c>
      <c r="I204" t="str">
        <f>IF(XPlan_raw[[#This Row],[Eksaminator_samlet]]&lt;&gt;"",XPlan_raw[[#This Row],[Eksaminator_samlet]],"")</f>
        <v/>
      </c>
      <c r="J204" t="str">
        <f>IF(OR(XPlan_raw[[#This Row],[Censur]]="(tom)",XPlan_raw[[#This Row],[Censur]]=""),"",XPlan_raw[[#This Row],[Censur]])</f>
        <v/>
      </c>
      <c r="K2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4" s="4" t="str">
        <f>IF(XPlan_raw[[#This Row],[Udbudstpe]]="3.prøveforsøg",XPlan_raw[[#This Row],[Udbudstpe]],"")</f>
        <v/>
      </c>
      <c r="M204" s="4" t="str">
        <f>IF(XPlan_raw[[#This Row],[Prøveform]]="Skriftlig prøve",XPlan_raw[[#This Row],[DATO: Start eksamen]]+21,"")</f>
        <v/>
      </c>
      <c r="N2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4" s="26"/>
      <c r="R204" s="50"/>
      <c r="S204" s="47"/>
      <c r="T204" s="26"/>
      <c r="U204" s="47"/>
      <c r="V204" s="26"/>
      <c r="W204" s="51"/>
      <c r="X204" s="52"/>
      <c r="Y204" s="42"/>
      <c r="Z204" s="50"/>
      <c r="AA204" s="26"/>
      <c r="AB204" s="47"/>
      <c r="AC204" s="43"/>
      <c r="AD204" s="53"/>
      <c r="AE204" s="27"/>
      <c r="AG204" s="47"/>
      <c r="AH204" s="26"/>
      <c r="AI204" s="47"/>
      <c r="AJ204" s="26"/>
      <c r="AK204" s="47"/>
      <c r="AL204" s="26"/>
      <c r="AM204" s="47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</row>
    <row r="205" spans="2:83" hidden="1" x14ac:dyDescent="0.25">
      <c r="B205" t="str">
        <f>IF(Q205="ja",XPlan_raw[[#This Row],[EKA_kode2]],"")</f>
        <v/>
      </c>
      <c r="C205">
        <f>XPlan_raw[[#This Row],[eka_langtnavn]]</f>
        <v>0</v>
      </c>
      <c r="D205">
        <f>IF(XPlan_raw[[#This Row],[Interne-kode]]&lt;&gt;"(tom)",XPlan_raw[[#This Row],[Interne-kode]],"")</f>
        <v>0</v>
      </c>
      <c r="E2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5">
        <f>IF(XPlan_raw[[#This Row],[Campus]]&lt;&gt;"(tom)",XPlan_raw[[#This Row],[Campus]],"")</f>
        <v>0</v>
      </c>
      <c r="H205" t="str">
        <f>IF(OR(XPlan_raw[[#This Row],[Prøveform]]="(tom)",XPlan_raw[[#This Row],[Prøveform]]=""),"",XPlan_raw[[#This Row],[Prøveform]])</f>
        <v/>
      </c>
      <c r="I205" t="str">
        <f>IF(XPlan_raw[[#This Row],[Eksaminator_samlet]]&lt;&gt;"",XPlan_raw[[#This Row],[Eksaminator_samlet]],"")</f>
        <v/>
      </c>
      <c r="J205" t="str">
        <f>IF(OR(XPlan_raw[[#This Row],[Censur]]="(tom)",XPlan_raw[[#This Row],[Censur]]=""),"",XPlan_raw[[#This Row],[Censur]])</f>
        <v/>
      </c>
      <c r="K2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5" s="4" t="str">
        <f>IF(XPlan_raw[[#This Row],[Udbudstpe]]="3.prøveforsøg",XPlan_raw[[#This Row],[Udbudstpe]],"")</f>
        <v/>
      </c>
      <c r="M205" s="4" t="str">
        <f>IF(XPlan_raw[[#This Row],[Prøveform]]="Skriftlig prøve",XPlan_raw[[#This Row],[DATO: Start eksamen]]+21,"")</f>
        <v/>
      </c>
      <c r="N2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5" s="26"/>
      <c r="R205" s="50"/>
      <c r="S205" s="47"/>
      <c r="T205" s="26"/>
      <c r="U205" s="47"/>
      <c r="V205" s="26"/>
      <c r="W205" s="51"/>
      <c r="X205" s="52"/>
      <c r="Y205" s="42"/>
      <c r="Z205" s="50"/>
      <c r="AA205" s="26"/>
      <c r="AB205" s="47"/>
      <c r="AC205" s="43"/>
      <c r="AD205" s="53"/>
      <c r="AE205" s="27"/>
      <c r="AG205" s="47"/>
      <c r="AH205" s="26"/>
      <c r="AI205" s="47"/>
      <c r="AJ205" s="26"/>
      <c r="AK205" s="47"/>
      <c r="AL205" s="26"/>
      <c r="AM205" s="47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</row>
    <row r="206" spans="2:83" hidden="1" x14ac:dyDescent="0.25">
      <c r="B206" t="str">
        <f>IF(Q206="ja",XPlan_raw[[#This Row],[EKA_kode2]],"")</f>
        <v/>
      </c>
      <c r="C206">
        <f>XPlan_raw[[#This Row],[eka_langtnavn]]</f>
        <v>0</v>
      </c>
      <c r="D206">
        <f>IF(XPlan_raw[[#This Row],[Interne-kode]]&lt;&gt;"(tom)",XPlan_raw[[#This Row],[Interne-kode]],"")</f>
        <v>0</v>
      </c>
      <c r="E2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6">
        <f>IF(XPlan_raw[[#This Row],[Campus]]&lt;&gt;"(tom)",XPlan_raw[[#This Row],[Campus]],"")</f>
        <v>0</v>
      </c>
      <c r="H206" t="str">
        <f>IF(OR(XPlan_raw[[#This Row],[Prøveform]]="(tom)",XPlan_raw[[#This Row],[Prøveform]]=""),"",XPlan_raw[[#This Row],[Prøveform]])</f>
        <v/>
      </c>
      <c r="I206" t="str">
        <f>IF(XPlan_raw[[#This Row],[Eksaminator_samlet]]&lt;&gt;"",XPlan_raw[[#This Row],[Eksaminator_samlet]],"")</f>
        <v/>
      </c>
      <c r="J206" t="str">
        <f>IF(OR(XPlan_raw[[#This Row],[Censur]]="(tom)",XPlan_raw[[#This Row],[Censur]]=""),"",XPlan_raw[[#This Row],[Censur]])</f>
        <v/>
      </c>
      <c r="K2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6" s="4" t="str">
        <f>IF(XPlan_raw[[#This Row],[Udbudstpe]]="3.prøveforsøg",XPlan_raw[[#This Row],[Udbudstpe]],"")</f>
        <v/>
      </c>
      <c r="M206" s="4" t="str">
        <f>IF(XPlan_raw[[#This Row],[Prøveform]]="Skriftlig prøve",XPlan_raw[[#This Row],[DATO: Start eksamen]]+21,"")</f>
        <v/>
      </c>
      <c r="N2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6" s="26"/>
      <c r="R206" s="50"/>
      <c r="S206" s="47"/>
      <c r="T206" s="26"/>
      <c r="U206" s="47"/>
      <c r="V206" s="26"/>
      <c r="W206" s="51"/>
      <c r="X206" s="52"/>
      <c r="Y206" s="42"/>
      <c r="Z206" s="50"/>
      <c r="AA206" s="26"/>
      <c r="AB206" s="47"/>
      <c r="AC206" s="43"/>
      <c r="AD206" s="53"/>
      <c r="AE206" s="27"/>
      <c r="AG206" s="47"/>
      <c r="AH206" s="26"/>
      <c r="AI206" s="47"/>
      <c r="AJ206" s="26"/>
      <c r="AK206" s="47"/>
      <c r="AL206" s="26"/>
      <c r="AM206" s="47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</row>
    <row r="207" spans="2:83" hidden="1" x14ac:dyDescent="0.25">
      <c r="B207" t="str">
        <f>IF(Q207="ja",XPlan_raw[[#This Row],[EKA_kode2]],"")</f>
        <v/>
      </c>
      <c r="C207">
        <f>XPlan_raw[[#This Row],[eka_langtnavn]]</f>
        <v>0</v>
      </c>
      <c r="D207">
        <f>IF(XPlan_raw[[#This Row],[Interne-kode]]&lt;&gt;"(tom)",XPlan_raw[[#This Row],[Interne-kode]],"")</f>
        <v>0</v>
      </c>
      <c r="E2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7">
        <f>IF(XPlan_raw[[#This Row],[Campus]]&lt;&gt;"(tom)",XPlan_raw[[#This Row],[Campus]],"")</f>
        <v>0</v>
      </c>
      <c r="H207" t="str">
        <f>IF(OR(XPlan_raw[[#This Row],[Prøveform]]="(tom)",XPlan_raw[[#This Row],[Prøveform]]=""),"",XPlan_raw[[#This Row],[Prøveform]])</f>
        <v/>
      </c>
      <c r="I207" t="str">
        <f>IF(XPlan_raw[[#This Row],[Eksaminator_samlet]]&lt;&gt;"",XPlan_raw[[#This Row],[Eksaminator_samlet]],"")</f>
        <v/>
      </c>
      <c r="J207" t="str">
        <f>IF(OR(XPlan_raw[[#This Row],[Censur]]="(tom)",XPlan_raw[[#This Row],[Censur]]=""),"",XPlan_raw[[#This Row],[Censur]])</f>
        <v/>
      </c>
      <c r="K2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7" s="4" t="str">
        <f>IF(XPlan_raw[[#This Row],[Udbudstpe]]="3.prøveforsøg",XPlan_raw[[#This Row],[Udbudstpe]],"")</f>
        <v/>
      </c>
      <c r="M207" s="4" t="str">
        <f>IF(XPlan_raw[[#This Row],[Prøveform]]="Skriftlig prøve",XPlan_raw[[#This Row],[DATO: Start eksamen]]+21,"")</f>
        <v/>
      </c>
      <c r="N2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7" s="26"/>
      <c r="R207" s="50"/>
      <c r="S207" s="47"/>
      <c r="T207" s="26"/>
      <c r="U207" s="47"/>
      <c r="V207" s="26"/>
      <c r="W207" s="51"/>
      <c r="X207" s="52"/>
      <c r="Y207" s="42"/>
      <c r="Z207" s="50"/>
      <c r="AA207" s="26"/>
      <c r="AB207" s="47"/>
      <c r="AC207" s="43"/>
      <c r="AD207" s="53"/>
      <c r="AE207" s="27"/>
      <c r="AG207" s="47"/>
      <c r="AH207" s="26"/>
      <c r="AI207" s="47"/>
      <c r="AJ207" s="26"/>
      <c r="AK207" s="47"/>
      <c r="AL207" s="26"/>
      <c r="AM207" s="47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</row>
    <row r="208" spans="2:83" hidden="1" x14ac:dyDescent="0.25">
      <c r="B208" t="str">
        <f>IF(Q208="ja",XPlan_raw[[#This Row],[EKA_kode2]],"")</f>
        <v/>
      </c>
      <c r="C208">
        <f>XPlan_raw[[#This Row],[eka_langtnavn]]</f>
        <v>0</v>
      </c>
      <c r="D208">
        <f>IF(XPlan_raw[[#This Row],[Interne-kode]]&lt;&gt;"(tom)",XPlan_raw[[#This Row],[Interne-kode]],"")</f>
        <v>0</v>
      </c>
      <c r="E2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8">
        <f>IF(XPlan_raw[[#This Row],[Campus]]&lt;&gt;"(tom)",XPlan_raw[[#This Row],[Campus]],"")</f>
        <v>0</v>
      </c>
      <c r="H208" t="str">
        <f>IF(OR(XPlan_raw[[#This Row],[Prøveform]]="(tom)",XPlan_raw[[#This Row],[Prøveform]]=""),"",XPlan_raw[[#This Row],[Prøveform]])</f>
        <v/>
      </c>
      <c r="I208" t="str">
        <f>IF(XPlan_raw[[#This Row],[Eksaminator_samlet]]&lt;&gt;"",XPlan_raw[[#This Row],[Eksaminator_samlet]],"")</f>
        <v/>
      </c>
      <c r="J208" t="str">
        <f>IF(OR(XPlan_raw[[#This Row],[Censur]]="(tom)",XPlan_raw[[#This Row],[Censur]]=""),"",XPlan_raw[[#This Row],[Censur]])</f>
        <v/>
      </c>
      <c r="K2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8" s="4" t="str">
        <f>IF(XPlan_raw[[#This Row],[Udbudstpe]]="3.prøveforsøg",XPlan_raw[[#This Row],[Udbudstpe]],"")</f>
        <v/>
      </c>
      <c r="M208" s="4" t="str">
        <f>IF(XPlan_raw[[#This Row],[Prøveform]]="Skriftlig prøve",XPlan_raw[[#This Row],[DATO: Start eksamen]]+21,"")</f>
        <v/>
      </c>
      <c r="N2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8" s="26"/>
      <c r="R208" s="50"/>
      <c r="S208" s="47"/>
      <c r="T208" s="26"/>
      <c r="U208" s="47"/>
      <c r="V208" s="26"/>
      <c r="W208" s="51"/>
      <c r="X208" s="52"/>
      <c r="Y208" s="42"/>
      <c r="Z208" s="50"/>
      <c r="AA208" s="26"/>
      <c r="AB208" s="47"/>
      <c r="AC208" s="43"/>
      <c r="AD208" s="53"/>
      <c r="AE208" s="27"/>
      <c r="AG208" s="47"/>
      <c r="AH208" s="26"/>
      <c r="AI208" s="47"/>
      <c r="AJ208" s="26"/>
      <c r="AK208" s="47"/>
      <c r="AL208" s="26"/>
      <c r="AM208" s="47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</row>
    <row r="209" spans="2:83" hidden="1" x14ac:dyDescent="0.25">
      <c r="B209" t="str">
        <f>IF(Q209="ja",XPlan_raw[[#This Row],[EKA_kode2]],"")</f>
        <v/>
      </c>
      <c r="C209">
        <f>XPlan_raw[[#This Row],[eka_langtnavn]]</f>
        <v>0</v>
      </c>
      <c r="D209">
        <f>IF(XPlan_raw[[#This Row],[Interne-kode]]&lt;&gt;"(tom)",XPlan_raw[[#This Row],[Interne-kode]],"")</f>
        <v>0</v>
      </c>
      <c r="E2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09">
        <f>IF(XPlan_raw[[#This Row],[Campus]]&lt;&gt;"(tom)",XPlan_raw[[#This Row],[Campus]],"")</f>
        <v>0</v>
      </c>
      <c r="H209" t="str">
        <f>IF(OR(XPlan_raw[[#This Row],[Prøveform]]="(tom)",XPlan_raw[[#This Row],[Prøveform]]=""),"",XPlan_raw[[#This Row],[Prøveform]])</f>
        <v/>
      </c>
      <c r="I209" t="str">
        <f>IF(XPlan_raw[[#This Row],[Eksaminator_samlet]]&lt;&gt;"",XPlan_raw[[#This Row],[Eksaminator_samlet]],"")</f>
        <v/>
      </c>
      <c r="J209" t="str">
        <f>IF(OR(XPlan_raw[[#This Row],[Censur]]="(tom)",XPlan_raw[[#This Row],[Censur]]=""),"",XPlan_raw[[#This Row],[Censur]])</f>
        <v/>
      </c>
      <c r="K2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09" s="4" t="str">
        <f>IF(XPlan_raw[[#This Row],[Udbudstpe]]="3.prøveforsøg",XPlan_raw[[#This Row],[Udbudstpe]],"")</f>
        <v/>
      </c>
      <c r="M209" s="4" t="str">
        <f>IF(XPlan_raw[[#This Row],[Prøveform]]="Skriftlig prøve",XPlan_raw[[#This Row],[DATO: Start eksamen]]+21,"")</f>
        <v/>
      </c>
      <c r="N2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09" s="26"/>
      <c r="R209" s="50"/>
      <c r="S209" s="47"/>
      <c r="T209" s="26"/>
      <c r="U209" s="47"/>
      <c r="V209" s="26"/>
      <c r="W209" s="51"/>
      <c r="X209" s="52"/>
      <c r="Y209" s="42"/>
      <c r="Z209" s="50"/>
      <c r="AA209" s="26"/>
      <c r="AB209" s="47"/>
      <c r="AC209" s="43"/>
      <c r="AD209" s="53"/>
      <c r="AE209" s="27"/>
      <c r="AG209" s="47"/>
      <c r="AH209" s="26"/>
      <c r="AI209" s="47"/>
      <c r="AJ209" s="26"/>
      <c r="AK209" s="47"/>
      <c r="AL209" s="26"/>
      <c r="AM209" s="47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</row>
    <row r="210" spans="2:83" hidden="1" x14ac:dyDescent="0.25">
      <c r="B210" t="str">
        <f>IF(Q210="ja",XPlan_raw[[#This Row],[EKA_kode2]],"")</f>
        <v/>
      </c>
      <c r="C210">
        <f>XPlan_raw[[#This Row],[eka_langtnavn]]</f>
        <v>0</v>
      </c>
      <c r="D210">
        <f>IF(XPlan_raw[[#This Row],[Interne-kode]]&lt;&gt;"(tom)",XPlan_raw[[#This Row],[Interne-kode]],"")</f>
        <v>0</v>
      </c>
      <c r="E2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0">
        <f>IF(XPlan_raw[[#This Row],[Campus]]&lt;&gt;"(tom)",XPlan_raw[[#This Row],[Campus]],"")</f>
        <v>0</v>
      </c>
      <c r="H210" t="str">
        <f>IF(OR(XPlan_raw[[#This Row],[Prøveform]]="(tom)",XPlan_raw[[#This Row],[Prøveform]]=""),"",XPlan_raw[[#This Row],[Prøveform]])</f>
        <v/>
      </c>
      <c r="I210" t="str">
        <f>IF(XPlan_raw[[#This Row],[Eksaminator_samlet]]&lt;&gt;"",XPlan_raw[[#This Row],[Eksaminator_samlet]],"")</f>
        <v/>
      </c>
      <c r="J210" t="str">
        <f>IF(OR(XPlan_raw[[#This Row],[Censur]]="(tom)",XPlan_raw[[#This Row],[Censur]]=""),"",XPlan_raw[[#This Row],[Censur]])</f>
        <v/>
      </c>
      <c r="K2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0" s="4" t="str">
        <f>IF(XPlan_raw[[#This Row],[Udbudstpe]]="3.prøveforsøg",XPlan_raw[[#This Row],[Udbudstpe]],"")</f>
        <v/>
      </c>
      <c r="M210" s="4" t="str">
        <f>IF(XPlan_raw[[#This Row],[Prøveform]]="Skriftlig prøve",XPlan_raw[[#This Row],[DATO: Start eksamen]]+21,"")</f>
        <v/>
      </c>
      <c r="N2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0" s="26"/>
      <c r="R210" s="50"/>
      <c r="S210" s="47"/>
      <c r="T210" s="26"/>
      <c r="U210" s="47"/>
      <c r="V210" s="26"/>
      <c r="W210" s="51"/>
      <c r="X210" s="52"/>
      <c r="Y210" s="42"/>
      <c r="Z210" s="50"/>
      <c r="AA210" s="26"/>
      <c r="AB210" s="47"/>
      <c r="AC210" s="43"/>
      <c r="AD210" s="53"/>
      <c r="AE210" s="27"/>
      <c r="AG210" s="47"/>
      <c r="AH210" s="26"/>
      <c r="AI210" s="47"/>
      <c r="AJ210" s="26"/>
      <c r="AK210" s="47"/>
      <c r="AL210" s="26"/>
      <c r="AM210" s="47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</row>
    <row r="211" spans="2:83" hidden="1" x14ac:dyDescent="0.25">
      <c r="B211" t="str">
        <f>IF(Q211="ja",XPlan_raw[[#This Row],[EKA_kode2]],"")</f>
        <v/>
      </c>
      <c r="C211">
        <f>XPlan_raw[[#This Row],[eka_langtnavn]]</f>
        <v>0</v>
      </c>
      <c r="D211">
        <f>IF(XPlan_raw[[#This Row],[Interne-kode]]&lt;&gt;"(tom)",XPlan_raw[[#This Row],[Interne-kode]],"")</f>
        <v>0</v>
      </c>
      <c r="E2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1">
        <f>IF(XPlan_raw[[#This Row],[Campus]]&lt;&gt;"(tom)",XPlan_raw[[#This Row],[Campus]],"")</f>
        <v>0</v>
      </c>
      <c r="H211" t="str">
        <f>IF(OR(XPlan_raw[[#This Row],[Prøveform]]="(tom)",XPlan_raw[[#This Row],[Prøveform]]=""),"",XPlan_raw[[#This Row],[Prøveform]])</f>
        <v/>
      </c>
      <c r="I211" t="str">
        <f>IF(XPlan_raw[[#This Row],[Eksaminator_samlet]]&lt;&gt;"",XPlan_raw[[#This Row],[Eksaminator_samlet]],"")</f>
        <v/>
      </c>
      <c r="J211" t="str">
        <f>IF(OR(XPlan_raw[[#This Row],[Censur]]="(tom)",XPlan_raw[[#This Row],[Censur]]=""),"",XPlan_raw[[#This Row],[Censur]])</f>
        <v/>
      </c>
      <c r="K2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1" s="4" t="str">
        <f>IF(XPlan_raw[[#This Row],[Udbudstpe]]="3.prøveforsøg",XPlan_raw[[#This Row],[Udbudstpe]],"")</f>
        <v/>
      </c>
      <c r="M211" s="4" t="str">
        <f>IF(XPlan_raw[[#This Row],[Prøveform]]="Skriftlig prøve",XPlan_raw[[#This Row],[DATO: Start eksamen]]+21,"")</f>
        <v/>
      </c>
      <c r="N2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1" s="26"/>
      <c r="R211" s="50"/>
      <c r="S211" s="47"/>
      <c r="T211" s="26"/>
      <c r="U211" s="47"/>
      <c r="V211" s="26"/>
      <c r="W211" s="51"/>
      <c r="X211" s="52"/>
      <c r="Y211" s="42"/>
      <c r="Z211" s="50"/>
      <c r="AA211" s="26"/>
      <c r="AB211" s="47"/>
      <c r="AC211" s="43"/>
      <c r="AD211" s="53"/>
      <c r="AE211" s="27"/>
      <c r="AG211" s="47"/>
      <c r="AH211" s="26"/>
      <c r="AI211" s="47"/>
      <c r="AJ211" s="26"/>
      <c r="AK211" s="47"/>
      <c r="AL211" s="26"/>
      <c r="AM211" s="47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</row>
    <row r="212" spans="2:83" hidden="1" x14ac:dyDescent="0.25">
      <c r="B212" t="str">
        <f>IF(Q212="ja",XPlan_raw[[#This Row],[EKA_kode2]],"")</f>
        <v/>
      </c>
      <c r="C212">
        <f>XPlan_raw[[#This Row],[eka_langtnavn]]</f>
        <v>0</v>
      </c>
      <c r="D212">
        <f>IF(XPlan_raw[[#This Row],[Interne-kode]]&lt;&gt;"(tom)",XPlan_raw[[#This Row],[Interne-kode]],"")</f>
        <v>0</v>
      </c>
      <c r="E2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2">
        <f>IF(XPlan_raw[[#This Row],[Campus]]&lt;&gt;"(tom)",XPlan_raw[[#This Row],[Campus]],"")</f>
        <v>0</v>
      </c>
      <c r="H212" t="str">
        <f>IF(OR(XPlan_raw[[#This Row],[Prøveform]]="(tom)",XPlan_raw[[#This Row],[Prøveform]]=""),"",XPlan_raw[[#This Row],[Prøveform]])</f>
        <v/>
      </c>
      <c r="I212" t="str">
        <f>IF(XPlan_raw[[#This Row],[Eksaminator_samlet]]&lt;&gt;"",XPlan_raw[[#This Row],[Eksaminator_samlet]],"")</f>
        <v/>
      </c>
      <c r="J212" t="str">
        <f>IF(OR(XPlan_raw[[#This Row],[Censur]]="(tom)",XPlan_raw[[#This Row],[Censur]]=""),"",XPlan_raw[[#This Row],[Censur]])</f>
        <v/>
      </c>
      <c r="K2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2" s="4" t="str">
        <f>IF(XPlan_raw[[#This Row],[Udbudstpe]]="3.prøveforsøg",XPlan_raw[[#This Row],[Udbudstpe]],"")</f>
        <v/>
      </c>
      <c r="M212" s="4" t="str">
        <f>IF(XPlan_raw[[#This Row],[Prøveform]]="Skriftlig prøve",XPlan_raw[[#This Row],[DATO: Start eksamen]]+21,"")</f>
        <v/>
      </c>
      <c r="N2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2" s="26"/>
      <c r="R212" s="50"/>
      <c r="S212" s="47"/>
      <c r="T212" s="26"/>
      <c r="U212" s="47"/>
      <c r="V212" s="26"/>
      <c r="W212" s="51"/>
      <c r="X212" s="52"/>
      <c r="Y212" s="42"/>
      <c r="Z212" s="50"/>
      <c r="AA212" s="26"/>
      <c r="AB212" s="47"/>
      <c r="AC212" s="43"/>
      <c r="AD212" s="53"/>
      <c r="AE212" s="27"/>
      <c r="AG212" s="47"/>
      <c r="AH212" s="26"/>
      <c r="AI212" s="47"/>
      <c r="AJ212" s="26"/>
      <c r="AK212" s="47"/>
      <c r="AL212" s="26"/>
      <c r="AM212" s="47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</row>
    <row r="213" spans="2:83" hidden="1" x14ac:dyDescent="0.25">
      <c r="B213" t="str">
        <f>IF(Q213="ja",XPlan_raw[[#This Row],[EKA_kode2]],"")</f>
        <v/>
      </c>
      <c r="C213">
        <f>XPlan_raw[[#This Row],[eka_langtnavn]]</f>
        <v>0</v>
      </c>
      <c r="D213">
        <f>IF(XPlan_raw[[#This Row],[Interne-kode]]&lt;&gt;"(tom)",XPlan_raw[[#This Row],[Interne-kode]],"")</f>
        <v>0</v>
      </c>
      <c r="E2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3">
        <f>IF(XPlan_raw[[#This Row],[Campus]]&lt;&gt;"(tom)",XPlan_raw[[#This Row],[Campus]],"")</f>
        <v>0</v>
      </c>
      <c r="H213" t="str">
        <f>IF(OR(XPlan_raw[[#This Row],[Prøveform]]="(tom)",XPlan_raw[[#This Row],[Prøveform]]=""),"",XPlan_raw[[#This Row],[Prøveform]])</f>
        <v/>
      </c>
      <c r="I213" t="str">
        <f>IF(XPlan_raw[[#This Row],[Eksaminator_samlet]]&lt;&gt;"",XPlan_raw[[#This Row],[Eksaminator_samlet]],"")</f>
        <v/>
      </c>
      <c r="J213" t="str">
        <f>IF(OR(XPlan_raw[[#This Row],[Censur]]="(tom)",XPlan_raw[[#This Row],[Censur]]=""),"",XPlan_raw[[#This Row],[Censur]])</f>
        <v/>
      </c>
      <c r="K2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3" s="4" t="str">
        <f>IF(XPlan_raw[[#This Row],[Udbudstpe]]="3.prøveforsøg",XPlan_raw[[#This Row],[Udbudstpe]],"")</f>
        <v/>
      </c>
      <c r="M213" s="4" t="str">
        <f>IF(XPlan_raw[[#This Row],[Prøveform]]="Skriftlig prøve",XPlan_raw[[#This Row],[DATO: Start eksamen]]+21,"")</f>
        <v/>
      </c>
      <c r="N2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3" s="26"/>
      <c r="R213" s="50"/>
      <c r="S213" s="47"/>
      <c r="T213" s="26"/>
      <c r="U213" s="47"/>
      <c r="V213" s="26"/>
      <c r="W213" s="51"/>
      <c r="X213" s="52"/>
      <c r="Y213" s="42"/>
      <c r="Z213" s="50"/>
      <c r="AA213" s="26"/>
      <c r="AB213" s="47"/>
      <c r="AC213" s="43"/>
      <c r="AD213" s="53"/>
      <c r="AE213" s="27"/>
      <c r="AG213" s="47"/>
      <c r="AH213" s="26"/>
      <c r="AI213" s="47"/>
      <c r="AJ213" s="26"/>
      <c r="AK213" s="47"/>
      <c r="AL213" s="26"/>
      <c r="AM213" s="47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</row>
    <row r="214" spans="2:83" hidden="1" x14ac:dyDescent="0.25">
      <c r="B214" t="str">
        <f>IF(Q214="ja",XPlan_raw[[#This Row],[EKA_kode2]],"")</f>
        <v/>
      </c>
      <c r="C214">
        <f>XPlan_raw[[#This Row],[eka_langtnavn]]</f>
        <v>0</v>
      </c>
      <c r="D214">
        <f>IF(XPlan_raw[[#This Row],[Interne-kode]]&lt;&gt;"(tom)",XPlan_raw[[#This Row],[Interne-kode]],"")</f>
        <v>0</v>
      </c>
      <c r="E2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4">
        <f>IF(XPlan_raw[[#This Row],[Campus]]&lt;&gt;"(tom)",XPlan_raw[[#This Row],[Campus]],"")</f>
        <v>0</v>
      </c>
      <c r="H214" t="str">
        <f>IF(OR(XPlan_raw[[#This Row],[Prøveform]]="(tom)",XPlan_raw[[#This Row],[Prøveform]]=""),"",XPlan_raw[[#This Row],[Prøveform]])</f>
        <v/>
      </c>
      <c r="I214" t="str">
        <f>IF(XPlan_raw[[#This Row],[Eksaminator_samlet]]&lt;&gt;"",XPlan_raw[[#This Row],[Eksaminator_samlet]],"")</f>
        <v/>
      </c>
      <c r="J214" t="str">
        <f>IF(OR(XPlan_raw[[#This Row],[Censur]]="(tom)",XPlan_raw[[#This Row],[Censur]]=""),"",XPlan_raw[[#This Row],[Censur]])</f>
        <v/>
      </c>
      <c r="K2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4" s="4" t="str">
        <f>IF(XPlan_raw[[#This Row],[Udbudstpe]]="3.prøveforsøg",XPlan_raw[[#This Row],[Udbudstpe]],"")</f>
        <v/>
      </c>
      <c r="M214" s="4" t="str">
        <f>IF(XPlan_raw[[#This Row],[Prøveform]]="Skriftlig prøve",XPlan_raw[[#This Row],[DATO: Start eksamen]]+21,"")</f>
        <v/>
      </c>
      <c r="N2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4" s="26"/>
      <c r="R214" s="50"/>
      <c r="S214" s="47"/>
      <c r="T214" s="26"/>
      <c r="U214" s="47"/>
      <c r="V214" s="26"/>
      <c r="W214" s="51"/>
      <c r="X214" s="52"/>
      <c r="Y214" s="42"/>
      <c r="Z214" s="50"/>
      <c r="AA214" s="26"/>
      <c r="AB214" s="47"/>
      <c r="AC214" s="43"/>
      <c r="AD214" s="53"/>
      <c r="AE214" s="27"/>
      <c r="AG214" s="47"/>
      <c r="AH214" s="26"/>
      <c r="AI214" s="47"/>
      <c r="AJ214" s="26"/>
      <c r="AK214" s="47"/>
      <c r="AL214" s="26"/>
      <c r="AM214" s="47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</row>
    <row r="215" spans="2:83" hidden="1" x14ac:dyDescent="0.25">
      <c r="B215" t="str">
        <f>IF(Q215="ja",XPlan_raw[[#This Row],[EKA_kode2]],"")</f>
        <v/>
      </c>
      <c r="C215">
        <f>XPlan_raw[[#This Row],[eka_langtnavn]]</f>
        <v>0</v>
      </c>
      <c r="D215">
        <f>IF(XPlan_raw[[#This Row],[Interne-kode]]&lt;&gt;"(tom)",XPlan_raw[[#This Row],[Interne-kode]],"")</f>
        <v>0</v>
      </c>
      <c r="E2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5">
        <f>IF(XPlan_raw[[#This Row],[Campus]]&lt;&gt;"(tom)",XPlan_raw[[#This Row],[Campus]],"")</f>
        <v>0</v>
      </c>
      <c r="H215" t="str">
        <f>IF(OR(XPlan_raw[[#This Row],[Prøveform]]="(tom)",XPlan_raw[[#This Row],[Prøveform]]=""),"",XPlan_raw[[#This Row],[Prøveform]])</f>
        <v/>
      </c>
      <c r="I215" t="str">
        <f>IF(XPlan_raw[[#This Row],[Eksaminator_samlet]]&lt;&gt;"",XPlan_raw[[#This Row],[Eksaminator_samlet]],"")</f>
        <v/>
      </c>
      <c r="J215" t="str">
        <f>IF(OR(XPlan_raw[[#This Row],[Censur]]="(tom)",XPlan_raw[[#This Row],[Censur]]=""),"",XPlan_raw[[#This Row],[Censur]])</f>
        <v/>
      </c>
      <c r="K2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5" s="4" t="str">
        <f>IF(XPlan_raw[[#This Row],[Udbudstpe]]="3.prøveforsøg",XPlan_raw[[#This Row],[Udbudstpe]],"")</f>
        <v/>
      </c>
      <c r="M215" s="4" t="str">
        <f>IF(XPlan_raw[[#This Row],[Prøveform]]="Skriftlig prøve",XPlan_raw[[#This Row],[DATO: Start eksamen]]+21,"")</f>
        <v/>
      </c>
      <c r="N2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5" s="26"/>
      <c r="R215" s="50"/>
      <c r="S215" s="47"/>
      <c r="T215" s="26"/>
      <c r="U215" s="47"/>
      <c r="V215" s="26"/>
      <c r="W215" s="51"/>
      <c r="X215" s="52"/>
      <c r="Y215" s="42"/>
      <c r="Z215" s="50"/>
      <c r="AA215" s="26"/>
      <c r="AB215" s="47"/>
      <c r="AC215" s="43"/>
      <c r="AD215" s="53"/>
      <c r="AE215" s="27"/>
      <c r="AG215" s="47"/>
      <c r="AH215" s="26"/>
      <c r="AI215" s="47"/>
      <c r="AJ215" s="26"/>
      <c r="AK215" s="47"/>
      <c r="AL215" s="26"/>
      <c r="AM215" s="47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</row>
    <row r="216" spans="2:83" hidden="1" x14ac:dyDescent="0.25">
      <c r="B216" t="str">
        <f>IF(Q216="ja",XPlan_raw[[#This Row],[EKA_kode2]],"")</f>
        <v/>
      </c>
      <c r="C216">
        <f>XPlan_raw[[#This Row],[eka_langtnavn]]</f>
        <v>0</v>
      </c>
      <c r="D216">
        <f>IF(XPlan_raw[[#This Row],[Interne-kode]]&lt;&gt;"(tom)",XPlan_raw[[#This Row],[Interne-kode]],"")</f>
        <v>0</v>
      </c>
      <c r="E2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6">
        <f>IF(XPlan_raw[[#This Row],[Campus]]&lt;&gt;"(tom)",XPlan_raw[[#This Row],[Campus]],"")</f>
        <v>0</v>
      </c>
      <c r="H216" t="str">
        <f>IF(OR(XPlan_raw[[#This Row],[Prøveform]]="(tom)",XPlan_raw[[#This Row],[Prøveform]]=""),"",XPlan_raw[[#This Row],[Prøveform]])</f>
        <v/>
      </c>
      <c r="I216" t="str">
        <f>IF(XPlan_raw[[#This Row],[Eksaminator_samlet]]&lt;&gt;"",XPlan_raw[[#This Row],[Eksaminator_samlet]],"")</f>
        <v/>
      </c>
      <c r="J216" t="str">
        <f>IF(OR(XPlan_raw[[#This Row],[Censur]]="(tom)",XPlan_raw[[#This Row],[Censur]]=""),"",XPlan_raw[[#This Row],[Censur]])</f>
        <v/>
      </c>
      <c r="K2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6" s="4" t="str">
        <f>IF(XPlan_raw[[#This Row],[Udbudstpe]]="3.prøveforsøg",XPlan_raw[[#This Row],[Udbudstpe]],"")</f>
        <v/>
      </c>
      <c r="M216" s="4" t="str">
        <f>IF(XPlan_raw[[#This Row],[Prøveform]]="Skriftlig prøve",XPlan_raw[[#This Row],[DATO: Start eksamen]]+21,"")</f>
        <v/>
      </c>
      <c r="N2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6" s="26"/>
      <c r="R216" s="50"/>
      <c r="S216" s="47"/>
      <c r="T216" s="26"/>
      <c r="U216" s="47"/>
      <c r="V216" s="26"/>
      <c r="W216" s="51"/>
      <c r="X216" s="52"/>
      <c r="Y216" s="42"/>
      <c r="Z216" s="50"/>
      <c r="AA216" s="26"/>
      <c r="AB216" s="47"/>
      <c r="AC216" s="43"/>
      <c r="AD216" s="53"/>
      <c r="AE216" s="27"/>
      <c r="AG216" s="47"/>
      <c r="AH216" s="26"/>
      <c r="AI216" s="47"/>
      <c r="AJ216" s="26"/>
      <c r="AK216" s="47"/>
      <c r="AL216" s="26"/>
      <c r="AM216" s="47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</row>
    <row r="217" spans="2:83" hidden="1" x14ac:dyDescent="0.25">
      <c r="B217" t="str">
        <f>IF(Q217="ja",XPlan_raw[[#This Row],[EKA_kode2]],"")</f>
        <v/>
      </c>
      <c r="C217">
        <f>XPlan_raw[[#This Row],[eka_langtnavn]]</f>
        <v>0</v>
      </c>
      <c r="D217">
        <f>IF(XPlan_raw[[#This Row],[Interne-kode]]&lt;&gt;"(tom)",XPlan_raw[[#This Row],[Interne-kode]],"")</f>
        <v>0</v>
      </c>
      <c r="E2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7">
        <f>IF(XPlan_raw[[#This Row],[Campus]]&lt;&gt;"(tom)",XPlan_raw[[#This Row],[Campus]],"")</f>
        <v>0</v>
      </c>
      <c r="H217" t="str">
        <f>IF(OR(XPlan_raw[[#This Row],[Prøveform]]="(tom)",XPlan_raw[[#This Row],[Prøveform]]=""),"",XPlan_raw[[#This Row],[Prøveform]])</f>
        <v/>
      </c>
      <c r="I217" t="str">
        <f>IF(XPlan_raw[[#This Row],[Eksaminator_samlet]]&lt;&gt;"",XPlan_raw[[#This Row],[Eksaminator_samlet]],"")</f>
        <v/>
      </c>
      <c r="J217" t="str">
        <f>IF(OR(XPlan_raw[[#This Row],[Censur]]="(tom)",XPlan_raw[[#This Row],[Censur]]=""),"",XPlan_raw[[#This Row],[Censur]])</f>
        <v/>
      </c>
      <c r="K2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7" s="4" t="str">
        <f>IF(XPlan_raw[[#This Row],[Udbudstpe]]="3.prøveforsøg",XPlan_raw[[#This Row],[Udbudstpe]],"")</f>
        <v/>
      </c>
      <c r="M217" s="4" t="str">
        <f>IF(XPlan_raw[[#This Row],[Prøveform]]="Skriftlig prøve",XPlan_raw[[#This Row],[DATO: Start eksamen]]+21,"")</f>
        <v/>
      </c>
      <c r="N2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7" s="26"/>
      <c r="R217" s="50"/>
      <c r="S217" s="47"/>
      <c r="T217" s="26"/>
      <c r="U217" s="47"/>
      <c r="V217" s="26"/>
      <c r="W217" s="51"/>
      <c r="X217" s="52"/>
      <c r="Y217" s="42"/>
      <c r="Z217" s="50"/>
      <c r="AA217" s="26"/>
      <c r="AB217" s="47"/>
      <c r="AC217" s="43"/>
      <c r="AD217" s="53"/>
      <c r="AE217" s="27"/>
      <c r="AG217" s="47"/>
      <c r="AH217" s="26"/>
      <c r="AI217" s="47"/>
      <c r="AJ217" s="26"/>
      <c r="AK217" s="47"/>
      <c r="AL217" s="26"/>
      <c r="AM217" s="47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</row>
    <row r="218" spans="2:83" hidden="1" x14ac:dyDescent="0.25">
      <c r="B218" t="str">
        <f>IF(Q218="ja",XPlan_raw[[#This Row],[EKA_kode2]],"")</f>
        <v/>
      </c>
      <c r="C218">
        <f>XPlan_raw[[#This Row],[eka_langtnavn]]</f>
        <v>0</v>
      </c>
      <c r="D218">
        <f>IF(XPlan_raw[[#This Row],[Interne-kode]]&lt;&gt;"(tom)",XPlan_raw[[#This Row],[Interne-kode]],"")</f>
        <v>0</v>
      </c>
      <c r="E2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8">
        <f>IF(XPlan_raw[[#This Row],[Campus]]&lt;&gt;"(tom)",XPlan_raw[[#This Row],[Campus]],"")</f>
        <v>0</v>
      </c>
      <c r="H218" t="str">
        <f>IF(OR(XPlan_raw[[#This Row],[Prøveform]]="(tom)",XPlan_raw[[#This Row],[Prøveform]]=""),"",XPlan_raw[[#This Row],[Prøveform]])</f>
        <v/>
      </c>
      <c r="I218" t="str">
        <f>IF(XPlan_raw[[#This Row],[Eksaminator_samlet]]&lt;&gt;"",XPlan_raw[[#This Row],[Eksaminator_samlet]],"")</f>
        <v/>
      </c>
      <c r="J218" t="str">
        <f>IF(OR(XPlan_raw[[#This Row],[Censur]]="(tom)",XPlan_raw[[#This Row],[Censur]]=""),"",XPlan_raw[[#This Row],[Censur]])</f>
        <v/>
      </c>
      <c r="K2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8" s="4" t="str">
        <f>IF(XPlan_raw[[#This Row],[Udbudstpe]]="3.prøveforsøg",XPlan_raw[[#This Row],[Udbudstpe]],"")</f>
        <v/>
      </c>
      <c r="M218" s="4" t="str">
        <f>IF(XPlan_raw[[#This Row],[Prøveform]]="Skriftlig prøve",XPlan_raw[[#This Row],[DATO: Start eksamen]]+21,"")</f>
        <v/>
      </c>
      <c r="N2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8" s="26"/>
      <c r="R218" s="50"/>
      <c r="S218" s="47"/>
      <c r="T218" s="26"/>
      <c r="U218" s="47"/>
      <c r="V218" s="26"/>
      <c r="W218" s="51"/>
      <c r="X218" s="52"/>
      <c r="Y218" s="42"/>
      <c r="Z218" s="50"/>
      <c r="AA218" s="26"/>
      <c r="AB218" s="47"/>
      <c r="AC218" s="43"/>
      <c r="AD218" s="53"/>
      <c r="AE218" s="27"/>
      <c r="AG218" s="47"/>
      <c r="AH218" s="26"/>
      <c r="AI218" s="47"/>
      <c r="AJ218" s="26"/>
      <c r="AK218" s="47"/>
      <c r="AL218" s="26"/>
      <c r="AM218" s="47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</row>
    <row r="219" spans="2:83" hidden="1" x14ac:dyDescent="0.25">
      <c r="B219" t="str">
        <f>IF(Q219="ja",XPlan_raw[[#This Row],[EKA_kode2]],"")</f>
        <v/>
      </c>
      <c r="C219">
        <f>XPlan_raw[[#This Row],[eka_langtnavn]]</f>
        <v>0</v>
      </c>
      <c r="D219">
        <f>IF(XPlan_raw[[#This Row],[Interne-kode]]&lt;&gt;"(tom)",XPlan_raw[[#This Row],[Interne-kode]],"")</f>
        <v>0</v>
      </c>
      <c r="E2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19">
        <f>IF(XPlan_raw[[#This Row],[Campus]]&lt;&gt;"(tom)",XPlan_raw[[#This Row],[Campus]],"")</f>
        <v>0</v>
      </c>
      <c r="H219" t="str">
        <f>IF(OR(XPlan_raw[[#This Row],[Prøveform]]="(tom)",XPlan_raw[[#This Row],[Prøveform]]=""),"",XPlan_raw[[#This Row],[Prøveform]])</f>
        <v/>
      </c>
      <c r="I219" t="str">
        <f>IF(XPlan_raw[[#This Row],[Eksaminator_samlet]]&lt;&gt;"",XPlan_raw[[#This Row],[Eksaminator_samlet]],"")</f>
        <v/>
      </c>
      <c r="J219" t="str">
        <f>IF(OR(XPlan_raw[[#This Row],[Censur]]="(tom)",XPlan_raw[[#This Row],[Censur]]=""),"",XPlan_raw[[#This Row],[Censur]])</f>
        <v/>
      </c>
      <c r="K2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19" s="4" t="str">
        <f>IF(XPlan_raw[[#This Row],[Udbudstpe]]="3.prøveforsøg",XPlan_raw[[#This Row],[Udbudstpe]],"")</f>
        <v/>
      </c>
      <c r="M219" s="4" t="str">
        <f>IF(XPlan_raw[[#This Row],[Prøveform]]="Skriftlig prøve",XPlan_raw[[#This Row],[DATO: Start eksamen]]+21,"")</f>
        <v/>
      </c>
      <c r="N2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19" s="26"/>
      <c r="R219" s="50"/>
      <c r="S219" s="47"/>
      <c r="T219" s="26"/>
      <c r="U219" s="47"/>
      <c r="V219" s="26"/>
      <c r="W219" s="51"/>
      <c r="X219" s="52"/>
      <c r="Y219" s="42"/>
      <c r="Z219" s="50"/>
      <c r="AA219" s="26"/>
      <c r="AB219" s="47"/>
      <c r="AC219" s="43"/>
      <c r="AD219" s="53"/>
      <c r="AE219" s="27"/>
      <c r="AG219" s="47"/>
      <c r="AH219" s="26"/>
      <c r="AI219" s="47"/>
      <c r="AJ219" s="26"/>
      <c r="AK219" s="47"/>
      <c r="AL219" s="26"/>
      <c r="AM219" s="47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</row>
    <row r="220" spans="2:83" hidden="1" x14ac:dyDescent="0.25">
      <c r="B220" t="str">
        <f>IF(Q220="ja",XPlan_raw[[#This Row],[EKA_kode2]],"")</f>
        <v/>
      </c>
      <c r="C220">
        <f>XPlan_raw[[#This Row],[eka_langtnavn]]</f>
        <v>0</v>
      </c>
      <c r="D220">
        <f>IF(XPlan_raw[[#This Row],[Interne-kode]]&lt;&gt;"(tom)",XPlan_raw[[#This Row],[Interne-kode]],"")</f>
        <v>0</v>
      </c>
      <c r="E2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0">
        <f>IF(XPlan_raw[[#This Row],[Campus]]&lt;&gt;"(tom)",XPlan_raw[[#This Row],[Campus]],"")</f>
        <v>0</v>
      </c>
      <c r="H220" t="str">
        <f>IF(OR(XPlan_raw[[#This Row],[Prøveform]]="(tom)",XPlan_raw[[#This Row],[Prøveform]]=""),"",XPlan_raw[[#This Row],[Prøveform]])</f>
        <v/>
      </c>
      <c r="I220" t="str">
        <f>IF(XPlan_raw[[#This Row],[Eksaminator_samlet]]&lt;&gt;"",XPlan_raw[[#This Row],[Eksaminator_samlet]],"")</f>
        <v/>
      </c>
      <c r="J220" t="str">
        <f>IF(OR(XPlan_raw[[#This Row],[Censur]]="(tom)",XPlan_raw[[#This Row],[Censur]]=""),"",XPlan_raw[[#This Row],[Censur]])</f>
        <v/>
      </c>
      <c r="K2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0" s="4" t="str">
        <f>IF(XPlan_raw[[#This Row],[Udbudstpe]]="3.prøveforsøg",XPlan_raw[[#This Row],[Udbudstpe]],"")</f>
        <v/>
      </c>
      <c r="M220" s="4" t="str">
        <f>IF(XPlan_raw[[#This Row],[Prøveform]]="Skriftlig prøve",XPlan_raw[[#This Row],[DATO: Start eksamen]]+21,"")</f>
        <v/>
      </c>
      <c r="N2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0" s="26"/>
      <c r="R220" s="50"/>
      <c r="S220" s="47"/>
      <c r="T220" s="26"/>
      <c r="U220" s="47"/>
      <c r="V220" s="26"/>
      <c r="W220" s="51"/>
      <c r="X220" s="52"/>
      <c r="Y220" s="42"/>
      <c r="Z220" s="50"/>
      <c r="AA220" s="26"/>
      <c r="AB220" s="47"/>
      <c r="AC220" s="43"/>
      <c r="AD220" s="53"/>
      <c r="AE220" s="27"/>
      <c r="AG220" s="47"/>
      <c r="AH220" s="26"/>
      <c r="AI220" s="47"/>
      <c r="AJ220" s="26"/>
      <c r="AK220" s="47"/>
      <c r="AL220" s="26"/>
      <c r="AM220" s="47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</row>
    <row r="221" spans="2:83" hidden="1" x14ac:dyDescent="0.25">
      <c r="B221" t="str">
        <f>IF(Q221="ja",XPlan_raw[[#This Row],[EKA_kode2]],"")</f>
        <v/>
      </c>
      <c r="C221">
        <f>XPlan_raw[[#This Row],[eka_langtnavn]]</f>
        <v>0</v>
      </c>
      <c r="D221">
        <f>IF(XPlan_raw[[#This Row],[Interne-kode]]&lt;&gt;"(tom)",XPlan_raw[[#This Row],[Interne-kode]],"")</f>
        <v>0</v>
      </c>
      <c r="E2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1">
        <f>IF(XPlan_raw[[#This Row],[Campus]]&lt;&gt;"(tom)",XPlan_raw[[#This Row],[Campus]],"")</f>
        <v>0</v>
      </c>
      <c r="H221" t="str">
        <f>IF(OR(XPlan_raw[[#This Row],[Prøveform]]="(tom)",XPlan_raw[[#This Row],[Prøveform]]=""),"",XPlan_raw[[#This Row],[Prøveform]])</f>
        <v/>
      </c>
      <c r="I221" t="str">
        <f>IF(XPlan_raw[[#This Row],[Eksaminator_samlet]]&lt;&gt;"",XPlan_raw[[#This Row],[Eksaminator_samlet]],"")</f>
        <v/>
      </c>
      <c r="J221" t="str">
        <f>IF(OR(XPlan_raw[[#This Row],[Censur]]="(tom)",XPlan_raw[[#This Row],[Censur]]=""),"",XPlan_raw[[#This Row],[Censur]])</f>
        <v/>
      </c>
      <c r="K2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1" s="4" t="str">
        <f>IF(XPlan_raw[[#This Row],[Udbudstpe]]="3.prøveforsøg",XPlan_raw[[#This Row],[Udbudstpe]],"")</f>
        <v/>
      </c>
      <c r="M221" s="4" t="str">
        <f>IF(XPlan_raw[[#This Row],[Prøveform]]="Skriftlig prøve",XPlan_raw[[#This Row],[DATO: Start eksamen]]+21,"")</f>
        <v/>
      </c>
      <c r="N2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1" s="26"/>
      <c r="R221" s="50"/>
      <c r="S221" s="47"/>
      <c r="T221" s="26"/>
      <c r="U221" s="47"/>
      <c r="V221" s="26"/>
      <c r="W221" s="51"/>
      <c r="X221" s="52"/>
      <c r="Y221" s="42"/>
      <c r="Z221" s="50"/>
      <c r="AA221" s="26"/>
      <c r="AB221" s="47"/>
      <c r="AC221" s="43"/>
      <c r="AD221" s="53"/>
      <c r="AE221" s="27"/>
      <c r="AG221" s="47"/>
      <c r="AH221" s="26"/>
      <c r="AI221" s="47"/>
      <c r="AJ221" s="26"/>
      <c r="AK221" s="47"/>
      <c r="AL221" s="26"/>
      <c r="AM221" s="47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</row>
    <row r="222" spans="2:83" hidden="1" x14ac:dyDescent="0.25">
      <c r="B222" t="str">
        <f>IF(Q222="ja",XPlan_raw[[#This Row],[EKA_kode2]],"")</f>
        <v/>
      </c>
      <c r="C222">
        <f>XPlan_raw[[#This Row],[eka_langtnavn]]</f>
        <v>0</v>
      </c>
      <c r="D222">
        <f>IF(XPlan_raw[[#This Row],[Interne-kode]]&lt;&gt;"(tom)",XPlan_raw[[#This Row],[Interne-kode]],"")</f>
        <v>0</v>
      </c>
      <c r="E2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2">
        <f>IF(XPlan_raw[[#This Row],[Campus]]&lt;&gt;"(tom)",XPlan_raw[[#This Row],[Campus]],"")</f>
        <v>0</v>
      </c>
      <c r="H222" t="str">
        <f>IF(OR(XPlan_raw[[#This Row],[Prøveform]]="(tom)",XPlan_raw[[#This Row],[Prøveform]]=""),"",XPlan_raw[[#This Row],[Prøveform]])</f>
        <v/>
      </c>
      <c r="I222" t="str">
        <f>IF(XPlan_raw[[#This Row],[Eksaminator_samlet]]&lt;&gt;"",XPlan_raw[[#This Row],[Eksaminator_samlet]],"")</f>
        <v/>
      </c>
      <c r="J222" t="str">
        <f>IF(OR(XPlan_raw[[#This Row],[Censur]]="(tom)",XPlan_raw[[#This Row],[Censur]]=""),"",XPlan_raw[[#This Row],[Censur]])</f>
        <v/>
      </c>
      <c r="K2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2" s="4" t="str">
        <f>IF(XPlan_raw[[#This Row],[Udbudstpe]]="3.prøveforsøg",XPlan_raw[[#This Row],[Udbudstpe]],"")</f>
        <v/>
      </c>
      <c r="M222" s="4" t="str">
        <f>IF(XPlan_raw[[#This Row],[Prøveform]]="Skriftlig prøve",XPlan_raw[[#This Row],[DATO: Start eksamen]]+21,"")</f>
        <v/>
      </c>
      <c r="N2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2" s="26"/>
      <c r="R222" s="50"/>
      <c r="S222" s="47"/>
      <c r="T222" s="26"/>
      <c r="U222" s="47"/>
      <c r="V222" s="26"/>
      <c r="W222" s="51"/>
      <c r="X222" s="52"/>
      <c r="Y222" s="42"/>
      <c r="Z222" s="50"/>
      <c r="AA222" s="26"/>
      <c r="AB222" s="47"/>
      <c r="AC222" s="43"/>
      <c r="AD222" s="53"/>
      <c r="AE222" s="27"/>
      <c r="AG222" s="47"/>
      <c r="AH222" s="26"/>
      <c r="AI222" s="47"/>
      <c r="AJ222" s="26"/>
      <c r="AK222" s="47"/>
      <c r="AL222" s="26"/>
      <c r="AM222" s="47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</row>
    <row r="223" spans="2:83" hidden="1" x14ac:dyDescent="0.25">
      <c r="B223" t="str">
        <f>IF(Q223="ja",XPlan_raw[[#This Row],[EKA_kode2]],"")</f>
        <v/>
      </c>
      <c r="C223">
        <f>XPlan_raw[[#This Row],[eka_langtnavn]]</f>
        <v>0</v>
      </c>
      <c r="D223">
        <f>IF(XPlan_raw[[#This Row],[Interne-kode]]&lt;&gt;"(tom)",XPlan_raw[[#This Row],[Interne-kode]],"")</f>
        <v>0</v>
      </c>
      <c r="E2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3">
        <f>IF(XPlan_raw[[#This Row],[Campus]]&lt;&gt;"(tom)",XPlan_raw[[#This Row],[Campus]],"")</f>
        <v>0</v>
      </c>
      <c r="H223" t="str">
        <f>IF(OR(XPlan_raw[[#This Row],[Prøveform]]="(tom)",XPlan_raw[[#This Row],[Prøveform]]=""),"",XPlan_raw[[#This Row],[Prøveform]])</f>
        <v/>
      </c>
      <c r="I223" t="str">
        <f>IF(XPlan_raw[[#This Row],[Eksaminator_samlet]]&lt;&gt;"",XPlan_raw[[#This Row],[Eksaminator_samlet]],"")</f>
        <v/>
      </c>
      <c r="J223" t="str">
        <f>IF(OR(XPlan_raw[[#This Row],[Censur]]="(tom)",XPlan_raw[[#This Row],[Censur]]=""),"",XPlan_raw[[#This Row],[Censur]])</f>
        <v/>
      </c>
      <c r="K2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3" s="4" t="str">
        <f>IF(XPlan_raw[[#This Row],[Udbudstpe]]="3.prøveforsøg",XPlan_raw[[#This Row],[Udbudstpe]],"")</f>
        <v/>
      </c>
      <c r="M223" s="4" t="str">
        <f>IF(XPlan_raw[[#This Row],[Prøveform]]="Skriftlig prøve",XPlan_raw[[#This Row],[DATO: Start eksamen]]+21,"")</f>
        <v/>
      </c>
      <c r="N2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3" s="26"/>
      <c r="R223" s="50"/>
      <c r="S223" s="47"/>
      <c r="T223" s="26"/>
      <c r="U223" s="47"/>
      <c r="V223" s="26"/>
      <c r="W223" s="51"/>
      <c r="X223" s="52"/>
      <c r="Y223" s="42"/>
      <c r="Z223" s="50"/>
      <c r="AA223" s="26"/>
      <c r="AB223" s="47"/>
      <c r="AC223" s="43"/>
      <c r="AD223" s="53"/>
      <c r="AE223" s="27"/>
      <c r="AG223" s="47"/>
      <c r="AH223" s="26"/>
      <c r="AI223" s="47"/>
      <c r="AJ223" s="26"/>
      <c r="AK223" s="47"/>
      <c r="AL223" s="26"/>
      <c r="AM223" s="47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</row>
    <row r="224" spans="2:83" hidden="1" x14ac:dyDescent="0.25">
      <c r="B224" t="str">
        <f>IF(Q224="ja",XPlan_raw[[#This Row],[EKA_kode2]],"")</f>
        <v/>
      </c>
      <c r="C224">
        <f>XPlan_raw[[#This Row],[eka_langtnavn]]</f>
        <v>0</v>
      </c>
      <c r="D224">
        <f>IF(XPlan_raw[[#This Row],[Interne-kode]]&lt;&gt;"(tom)",XPlan_raw[[#This Row],[Interne-kode]],"")</f>
        <v>0</v>
      </c>
      <c r="E2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4">
        <f>IF(XPlan_raw[[#This Row],[Campus]]&lt;&gt;"(tom)",XPlan_raw[[#This Row],[Campus]],"")</f>
        <v>0</v>
      </c>
      <c r="H224" t="str">
        <f>IF(OR(XPlan_raw[[#This Row],[Prøveform]]="(tom)",XPlan_raw[[#This Row],[Prøveform]]=""),"",XPlan_raw[[#This Row],[Prøveform]])</f>
        <v/>
      </c>
      <c r="I224" t="str">
        <f>IF(XPlan_raw[[#This Row],[Eksaminator_samlet]]&lt;&gt;"",XPlan_raw[[#This Row],[Eksaminator_samlet]],"")</f>
        <v/>
      </c>
      <c r="J224" t="str">
        <f>IF(OR(XPlan_raw[[#This Row],[Censur]]="(tom)",XPlan_raw[[#This Row],[Censur]]=""),"",XPlan_raw[[#This Row],[Censur]])</f>
        <v/>
      </c>
      <c r="K2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4" s="4" t="str">
        <f>IF(XPlan_raw[[#This Row],[Udbudstpe]]="3.prøveforsøg",XPlan_raw[[#This Row],[Udbudstpe]],"")</f>
        <v/>
      </c>
      <c r="M224" s="4" t="str">
        <f>IF(XPlan_raw[[#This Row],[Prøveform]]="Skriftlig prøve",XPlan_raw[[#This Row],[DATO: Start eksamen]]+21,"")</f>
        <v/>
      </c>
      <c r="N2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4" s="26"/>
      <c r="R224" s="50"/>
      <c r="S224" s="47"/>
      <c r="T224" s="26"/>
      <c r="U224" s="47"/>
      <c r="V224" s="26"/>
      <c r="W224" s="51"/>
      <c r="X224" s="52"/>
      <c r="Y224" s="42"/>
      <c r="Z224" s="50"/>
      <c r="AA224" s="26"/>
      <c r="AB224" s="47"/>
      <c r="AC224" s="43"/>
      <c r="AD224" s="53"/>
      <c r="AE224" s="27"/>
      <c r="AG224" s="47"/>
      <c r="AH224" s="26"/>
      <c r="AI224" s="47"/>
      <c r="AJ224" s="26"/>
      <c r="AK224" s="47"/>
      <c r="AL224" s="26"/>
      <c r="AM224" s="47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</row>
    <row r="225" spans="2:83" hidden="1" x14ac:dyDescent="0.25">
      <c r="B225" t="str">
        <f>IF(Q225="ja",XPlan_raw[[#This Row],[EKA_kode2]],"")</f>
        <v/>
      </c>
      <c r="C225">
        <f>XPlan_raw[[#This Row],[eka_langtnavn]]</f>
        <v>0</v>
      </c>
      <c r="D225">
        <f>IF(XPlan_raw[[#This Row],[Interne-kode]]&lt;&gt;"(tom)",XPlan_raw[[#This Row],[Interne-kode]],"")</f>
        <v>0</v>
      </c>
      <c r="E2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5">
        <f>IF(XPlan_raw[[#This Row],[Campus]]&lt;&gt;"(tom)",XPlan_raw[[#This Row],[Campus]],"")</f>
        <v>0</v>
      </c>
      <c r="H225" t="str">
        <f>IF(OR(XPlan_raw[[#This Row],[Prøveform]]="(tom)",XPlan_raw[[#This Row],[Prøveform]]=""),"",XPlan_raw[[#This Row],[Prøveform]])</f>
        <v/>
      </c>
      <c r="I225" t="str">
        <f>IF(XPlan_raw[[#This Row],[Eksaminator_samlet]]&lt;&gt;"",XPlan_raw[[#This Row],[Eksaminator_samlet]],"")</f>
        <v/>
      </c>
      <c r="J225" t="str">
        <f>IF(OR(XPlan_raw[[#This Row],[Censur]]="(tom)",XPlan_raw[[#This Row],[Censur]]=""),"",XPlan_raw[[#This Row],[Censur]])</f>
        <v/>
      </c>
      <c r="K2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5" s="4" t="str">
        <f>IF(XPlan_raw[[#This Row],[Udbudstpe]]="3.prøveforsøg",XPlan_raw[[#This Row],[Udbudstpe]],"")</f>
        <v/>
      </c>
      <c r="M225" s="4" t="str">
        <f>IF(XPlan_raw[[#This Row],[Prøveform]]="Skriftlig prøve",XPlan_raw[[#This Row],[DATO: Start eksamen]]+21,"")</f>
        <v/>
      </c>
      <c r="N2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5" s="26"/>
      <c r="R225" s="50"/>
      <c r="S225" s="47"/>
      <c r="T225" s="26"/>
      <c r="U225" s="47"/>
      <c r="V225" s="26"/>
      <c r="W225" s="51"/>
      <c r="X225" s="52"/>
      <c r="Y225" s="42"/>
      <c r="Z225" s="50"/>
      <c r="AA225" s="26"/>
      <c r="AB225" s="47"/>
      <c r="AC225" s="43"/>
      <c r="AD225" s="53"/>
      <c r="AE225" s="27"/>
      <c r="AG225" s="47"/>
      <c r="AH225" s="26"/>
      <c r="AI225" s="47"/>
      <c r="AJ225" s="26"/>
      <c r="AK225" s="47"/>
      <c r="AL225" s="26"/>
      <c r="AM225" s="47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</row>
    <row r="226" spans="2:83" hidden="1" x14ac:dyDescent="0.25">
      <c r="B226" t="str">
        <f>IF(Q226="ja",XPlan_raw[[#This Row],[EKA_kode2]],"")</f>
        <v/>
      </c>
      <c r="C226">
        <f>XPlan_raw[[#This Row],[eka_langtnavn]]</f>
        <v>0</v>
      </c>
      <c r="D226">
        <f>IF(XPlan_raw[[#This Row],[Interne-kode]]&lt;&gt;"(tom)",XPlan_raw[[#This Row],[Interne-kode]],"")</f>
        <v>0</v>
      </c>
      <c r="E2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6">
        <f>IF(XPlan_raw[[#This Row],[Campus]]&lt;&gt;"(tom)",XPlan_raw[[#This Row],[Campus]],"")</f>
        <v>0</v>
      </c>
      <c r="H226" t="str">
        <f>IF(OR(XPlan_raw[[#This Row],[Prøveform]]="(tom)",XPlan_raw[[#This Row],[Prøveform]]=""),"",XPlan_raw[[#This Row],[Prøveform]])</f>
        <v/>
      </c>
      <c r="I226" t="str">
        <f>IF(XPlan_raw[[#This Row],[Eksaminator_samlet]]&lt;&gt;"",XPlan_raw[[#This Row],[Eksaminator_samlet]],"")</f>
        <v/>
      </c>
      <c r="J226" t="str">
        <f>IF(OR(XPlan_raw[[#This Row],[Censur]]="(tom)",XPlan_raw[[#This Row],[Censur]]=""),"",XPlan_raw[[#This Row],[Censur]])</f>
        <v/>
      </c>
      <c r="K2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6" s="4" t="str">
        <f>IF(XPlan_raw[[#This Row],[Udbudstpe]]="3.prøveforsøg",XPlan_raw[[#This Row],[Udbudstpe]],"")</f>
        <v/>
      </c>
      <c r="M226" s="4" t="str">
        <f>IF(XPlan_raw[[#This Row],[Prøveform]]="Skriftlig prøve",XPlan_raw[[#This Row],[DATO: Start eksamen]]+21,"")</f>
        <v/>
      </c>
      <c r="N2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6" s="26"/>
      <c r="R226" s="50"/>
      <c r="S226" s="47"/>
      <c r="T226" s="26"/>
      <c r="U226" s="47"/>
      <c r="V226" s="26"/>
      <c r="W226" s="51"/>
      <c r="X226" s="52"/>
      <c r="Y226" s="42"/>
      <c r="Z226" s="50"/>
      <c r="AA226" s="26"/>
      <c r="AB226" s="47"/>
      <c r="AC226" s="43"/>
      <c r="AD226" s="53"/>
      <c r="AE226" s="27"/>
      <c r="AG226" s="47"/>
      <c r="AH226" s="26"/>
      <c r="AI226" s="47"/>
      <c r="AJ226" s="26"/>
      <c r="AK226" s="47"/>
      <c r="AL226" s="26"/>
      <c r="AM226" s="47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</row>
    <row r="227" spans="2:83" hidden="1" x14ac:dyDescent="0.25">
      <c r="B227" t="str">
        <f>IF(Q227="ja",XPlan_raw[[#This Row],[EKA_kode2]],"")</f>
        <v/>
      </c>
      <c r="C227">
        <f>XPlan_raw[[#This Row],[eka_langtnavn]]</f>
        <v>0</v>
      </c>
      <c r="D227">
        <f>IF(XPlan_raw[[#This Row],[Interne-kode]]&lt;&gt;"(tom)",XPlan_raw[[#This Row],[Interne-kode]],"")</f>
        <v>0</v>
      </c>
      <c r="E2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7">
        <f>IF(XPlan_raw[[#This Row],[Campus]]&lt;&gt;"(tom)",XPlan_raw[[#This Row],[Campus]],"")</f>
        <v>0</v>
      </c>
      <c r="H227" t="str">
        <f>IF(OR(XPlan_raw[[#This Row],[Prøveform]]="(tom)",XPlan_raw[[#This Row],[Prøveform]]=""),"",XPlan_raw[[#This Row],[Prøveform]])</f>
        <v/>
      </c>
      <c r="I227" t="str">
        <f>IF(XPlan_raw[[#This Row],[Eksaminator_samlet]]&lt;&gt;"",XPlan_raw[[#This Row],[Eksaminator_samlet]],"")</f>
        <v/>
      </c>
      <c r="J227" t="str">
        <f>IF(OR(XPlan_raw[[#This Row],[Censur]]="(tom)",XPlan_raw[[#This Row],[Censur]]=""),"",XPlan_raw[[#This Row],[Censur]])</f>
        <v/>
      </c>
      <c r="K2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7" s="4" t="str">
        <f>IF(XPlan_raw[[#This Row],[Udbudstpe]]="3.prøveforsøg",XPlan_raw[[#This Row],[Udbudstpe]],"")</f>
        <v/>
      </c>
      <c r="M227" s="4" t="str">
        <f>IF(XPlan_raw[[#This Row],[Prøveform]]="Skriftlig prøve",XPlan_raw[[#This Row],[DATO: Start eksamen]]+21,"")</f>
        <v/>
      </c>
      <c r="N2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7" s="26"/>
      <c r="R227" s="50"/>
      <c r="S227" s="47"/>
      <c r="T227" s="26"/>
      <c r="U227" s="47"/>
      <c r="V227" s="26"/>
      <c r="W227" s="51"/>
      <c r="X227" s="52"/>
      <c r="Y227" s="42"/>
      <c r="Z227" s="50"/>
      <c r="AA227" s="26"/>
      <c r="AB227" s="47"/>
      <c r="AC227" s="43"/>
      <c r="AD227" s="53"/>
      <c r="AE227" s="27"/>
      <c r="AG227" s="47"/>
      <c r="AH227" s="26"/>
      <c r="AI227" s="47"/>
      <c r="AJ227" s="26"/>
      <c r="AK227" s="47"/>
      <c r="AL227" s="26"/>
      <c r="AM227" s="47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</row>
    <row r="228" spans="2:83" hidden="1" x14ac:dyDescent="0.25">
      <c r="B228" t="str">
        <f>IF(Q228="ja",XPlan_raw[[#This Row],[EKA_kode2]],"")</f>
        <v/>
      </c>
      <c r="C228">
        <f>XPlan_raw[[#This Row],[eka_langtnavn]]</f>
        <v>0</v>
      </c>
      <c r="D228">
        <f>IF(XPlan_raw[[#This Row],[Interne-kode]]&lt;&gt;"(tom)",XPlan_raw[[#This Row],[Interne-kode]],"")</f>
        <v>0</v>
      </c>
      <c r="E2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8">
        <f>IF(XPlan_raw[[#This Row],[Campus]]&lt;&gt;"(tom)",XPlan_raw[[#This Row],[Campus]],"")</f>
        <v>0</v>
      </c>
      <c r="H228" t="str">
        <f>IF(OR(XPlan_raw[[#This Row],[Prøveform]]="(tom)",XPlan_raw[[#This Row],[Prøveform]]=""),"",XPlan_raw[[#This Row],[Prøveform]])</f>
        <v/>
      </c>
      <c r="I228" t="str">
        <f>IF(XPlan_raw[[#This Row],[Eksaminator_samlet]]&lt;&gt;"",XPlan_raw[[#This Row],[Eksaminator_samlet]],"")</f>
        <v/>
      </c>
      <c r="J228" t="str">
        <f>IF(OR(XPlan_raw[[#This Row],[Censur]]="(tom)",XPlan_raw[[#This Row],[Censur]]=""),"",XPlan_raw[[#This Row],[Censur]])</f>
        <v/>
      </c>
      <c r="K2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8" s="4" t="str">
        <f>IF(XPlan_raw[[#This Row],[Udbudstpe]]="3.prøveforsøg",XPlan_raw[[#This Row],[Udbudstpe]],"")</f>
        <v/>
      </c>
      <c r="M228" s="4" t="str">
        <f>IF(XPlan_raw[[#This Row],[Prøveform]]="Skriftlig prøve",XPlan_raw[[#This Row],[DATO: Start eksamen]]+21,"")</f>
        <v/>
      </c>
      <c r="N2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8" s="26"/>
      <c r="R228" s="50"/>
      <c r="S228" s="47"/>
      <c r="T228" s="26"/>
      <c r="U228" s="47"/>
      <c r="V228" s="26"/>
      <c r="W228" s="51"/>
      <c r="X228" s="52"/>
      <c r="Y228" s="42"/>
      <c r="Z228" s="50"/>
      <c r="AA228" s="26"/>
      <c r="AB228" s="47"/>
      <c r="AC228" s="43"/>
      <c r="AD228" s="53"/>
      <c r="AE228" s="27"/>
      <c r="AG228" s="47"/>
      <c r="AH228" s="26"/>
      <c r="AI228" s="47"/>
      <c r="AJ228" s="26"/>
      <c r="AK228" s="47"/>
      <c r="AL228" s="26"/>
      <c r="AM228" s="47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</row>
    <row r="229" spans="2:83" hidden="1" x14ac:dyDescent="0.25">
      <c r="B229" t="str">
        <f>IF(Q229="ja",XPlan_raw[[#This Row],[EKA_kode2]],"")</f>
        <v/>
      </c>
      <c r="C229">
        <f>XPlan_raw[[#This Row],[eka_langtnavn]]</f>
        <v>0</v>
      </c>
      <c r="D229">
        <f>IF(XPlan_raw[[#This Row],[Interne-kode]]&lt;&gt;"(tom)",XPlan_raw[[#This Row],[Interne-kode]],"")</f>
        <v>0</v>
      </c>
      <c r="E2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29">
        <f>IF(XPlan_raw[[#This Row],[Campus]]&lt;&gt;"(tom)",XPlan_raw[[#This Row],[Campus]],"")</f>
        <v>0</v>
      </c>
      <c r="H229" t="str">
        <f>IF(OR(XPlan_raw[[#This Row],[Prøveform]]="(tom)",XPlan_raw[[#This Row],[Prøveform]]=""),"",XPlan_raw[[#This Row],[Prøveform]])</f>
        <v/>
      </c>
      <c r="I229" t="str">
        <f>IF(XPlan_raw[[#This Row],[Eksaminator_samlet]]&lt;&gt;"",XPlan_raw[[#This Row],[Eksaminator_samlet]],"")</f>
        <v/>
      </c>
      <c r="J229" t="str">
        <f>IF(OR(XPlan_raw[[#This Row],[Censur]]="(tom)",XPlan_raw[[#This Row],[Censur]]=""),"",XPlan_raw[[#This Row],[Censur]])</f>
        <v/>
      </c>
      <c r="K2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29" s="4" t="str">
        <f>IF(XPlan_raw[[#This Row],[Udbudstpe]]="3.prøveforsøg",XPlan_raw[[#This Row],[Udbudstpe]],"")</f>
        <v/>
      </c>
      <c r="M229" s="4" t="str">
        <f>IF(XPlan_raw[[#This Row],[Prøveform]]="Skriftlig prøve",XPlan_raw[[#This Row],[DATO: Start eksamen]]+21,"")</f>
        <v/>
      </c>
      <c r="N2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29" s="26"/>
      <c r="R229" s="50"/>
      <c r="S229" s="47"/>
      <c r="T229" s="26"/>
      <c r="U229" s="47"/>
      <c r="V229" s="26"/>
      <c r="W229" s="51"/>
      <c r="X229" s="52"/>
      <c r="Y229" s="42"/>
      <c r="Z229" s="50"/>
      <c r="AA229" s="26"/>
      <c r="AB229" s="47"/>
      <c r="AC229" s="43"/>
      <c r="AD229" s="53"/>
      <c r="AE229" s="27"/>
      <c r="AG229" s="47"/>
      <c r="AH229" s="26"/>
      <c r="AI229" s="47"/>
      <c r="AJ229" s="26"/>
      <c r="AK229" s="47"/>
      <c r="AL229" s="26"/>
      <c r="AM229" s="47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</row>
    <row r="230" spans="2:83" hidden="1" x14ac:dyDescent="0.25">
      <c r="B230" t="str">
        <f>IF(Q230="ja",XPlan_raw[[#This Row],[EKA_kode2]],"")</f>
        <v/>
      </c>
      <c r="C230">
        <f>XPlan_raw[[#This Row],[eka_langtnavn]]</f>
        <v>0</v>
      </c>
      <c r="D230">
        <f>IF(XPlan_raw[[#This Row],[Interne-kode]]&lt;&gt;"(tom)",XPlan_raw[[#This Row],[Interne-kode]],"")</f>
        <v>0</v>
      </c>
      <c r="E2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0">
        <f>IF(XPlan_raw[[#This Row],[Campus]]&lt;&gt;"(tom)",XPlan_raw[[#This Row],[Campus]],"")</f>
        <v>0</v>
      </c>
      <c r="H230" t="str">
        <f>IF(OR(XPlan_raw[[#This Row],[Prøveform]]="(tom)",XPlan_raw[[#This Row],[Prøveform]]=""),"",XPlan_raw[[#This Row],[Prøveform]])</f>
        <v/>
      </c>
      <c r="I230" t="str">
        <f>IF(XPlan_raw[[#This Row],[Eksaminator_samlet]]&lt;&gt;"",XPlan_raw[[#This Row],[Eksaminator_samlet]],"")</f>
        <v/>
      </c>
      <c r="J230" t="str">
        <f>IF(OR(XPlan_raw[[#This Row],[Censur]]="(tom)",XPlan_raw[[#This Row],[Censur]]=""),"",XPlan_raw[[#This Row],[Censur]])</f>
        <v/>
      </c>
      <c r="K2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0" s="4" t="str">
        <f>IF(XPlan_raw[[#This Row],[Udbudstpe]]="3.prøveforsøg",XPlan_raw[[#This Row],[Udbudstpe]],"")</f>
        <v/>
      </c>
      <c r="M230" s="4" t="str">
        <f>IF(XPlan_raw[[#This Row],[Prøveform]]="Skriftlig prøve",XPlan_raw[[#This Row],[DATO: Start eksamen]]+21,"")</f>
        <v/>
      </c>
      <c r="N2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0" s="26"/>
      <c r="R230" s="50"/>
      <c r="S230" s="47"/>
      <c r="T230" s="26"/>
      <c r="U230" s="47"/>
      <c r="V230" s="26"/>
      <c r="W230" s="51"/>
      <c r="X230" s="52"/>
      <c r="Y230" s="42"/>
      <c r="Z230" s="50"/>
      <c r="AA230" s="26"/>
      <c r="AB230" s="47"/>
      <c r="AC230" s="43"/>
      <c r="AD230" s="53"/>
      <c r="AE230" s="27"/>
      <c r="AG230" s="47"/>
      <c r="AH230" s="26"/>
      <c r="AI230" s="47"/>
      <c r="AJ230" s="26"/>
      <c r="AK230" s="47"/>
      <c r="AL230" s="26"/>
      <c r="AM230" s="47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</row>
    <row r="231" spans="2:83" hidden="1" x14ac:dyDescent="0.25">
      <c r="B231" t="str">
        <f>IF(Q231="ja",XPlan_raw[[#This Row],[EKA_kode2]],"")</f>
        <v/>
      </c>
      <c r="C231">
        <f>XPlan_raw[[#This Row],[eka_langtnavn]]</f>
        <v>0</v>
      </c>
      <c r="D231">
        <f>IF(XPlan_raw[[#This Row],[Interne-kode]]&lt;&gt;"(tom)",XPlan_raw[[#This Row],[Interne-kode]],"")</f>
        <v>0</v>
      </c>
      <c r="E2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1">
        <f>IF(XPlan_raw[[#This Row],[Campus]]&lt;&gt;"(tom)",XPlan_raw[[#This Row],[Campus]],"")</f>
        <v>0</v>
      </c>
      <c r="H231" t="str">
        <f>IF(OR(XPlan_raw[[#This Row],[Prøveform]]="(tom)",XPlan_raw[[#This Row],[Prøveform]]=""),"",XPlan_raw[[#This Row],[Prøveform]])</f>
        <v/>
      </c>
      <c r="I231" t="str">
        <f>IF(XPlan_raw[[#This Row],[Eksaminator_samlet]]&lt;&gt;"",XPlan_raw[[#This Row],[Eksaminator_samlet]],"")</f>
        <v/>
      </c>
      <c r="J231" t="str">
        <f>IF(OR(XPlan_raw[[#This Row],[Censur]]="(tom)",XPlan_raw[[#This Row],[Censur]]=""),"",XPlan_raw[[#This Row],[Censur]])</f>
        <v/>
      </c>
      <c r="K2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1" s="4" t="str">
        <f>IF(XPlan_raw[[#This Row],[Udbudstpe]]="3.prøveforsøg",XPlan_raw[[#This Row],[Udbudstpe]],"")</f>
        <v/>
      </c>
      <c r="M231" s="4" t="str">
        <f>IF(XPlan_raw[[#This Row],[Prøveform]]="Skriftlig prøve",XPlan_raw[[#This Row],[DATO: Start eksamen]]+21,"")</f>
        <v/>
      </c>
      <c r="N2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1" s="26"/>
      <c r="R231" s="50"/>
      <c r="S231" s="47"/>
      <c r="T231" s="26"/>
      <c r="U231" s="47"/>
      <c r="V231" s="26"/>
      <c r="W231" s="51"/>
      <c r="X231" s="52"/>
      <c r="Y231" s="42"/>
      <c r="Z231" s="50"/>
      <c r="AA231" s="26"/>
      <c r="AB231" s="47"/>
      <c r="AC231" s="43"/>
      <c r="AD231" s="53"/>
      <c r="AE231" s="27"/>
      <c r="AG231" s="47"/>
      <c r="AH231" s="26"/>
      <c r="AI231" s="47"/>
      <c r="AJ231" s="26"/>
      <c r="AK231" s="47"/>
      <c r="AL231" s="26"/>
      <c r="AM231" s="47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</row>
    <row r="232" spans="2:83" hidden="1" x14ac:dyDescent="0.25">
      <c r="B232" t="str">
        <f>IF(Q232="ja",XPlan_raw[[#This Row],[EKA_kode2]],"")</f>
        <v/>
      </c>
      <c r="C232">
        <f>XPlan_raw[[#This Row],[eka_langtnavn]]</f>
        <v>0</v>
      </c>
      <c r="D232">
        <f>IF(XPlan_raw[[#This Row],[Interne-kode]]&lt;&gt;"(tom)",XPlan_raw[[#This Row],[Interne-kode]],"")</f>
        <v>0</v>
      </c>
      <c r="E2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2">
        <f>IF(XPlan_raw[[#This Row],[Campus]]&lt;&gt;"(tom)",XPlan_raw[[#This Row],[Campus]],"")</f>
        <v>0</v>
      </c>
      <c r="H232" t="str">
        <f>IF(OR(XPlan_raw[[#This Row],[Prøveform]]="(tom)",XPlan_raw[[#This Row],[Prøveform]]=""),"",XPlan_raw[[#This Row],[Prøveform]])</f>
        <v/>
      </c>
      <c r="I232" t="str">
        <f>IF(XPlan_raw[[#This Row],[Eksaminator_samlet]]&lt;&gt;"",XPlan_raw[[#This Row],[Eksaminator_samlet]],"")</f>
        <v/>
      </c>
      <c r="J232" t="str">
        <f>IF(OR(XPlan_raw[[#This Row],[Censur]]="(tom)",XPlan_raw[[#This Row],[Censur]]=""),"",XPlan_raw[[#This Row],[Censur]])</f>
        <v/>
      </c>
      <c r="K2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2" s="4" t="str">
        <f>IF(XPlan_raw[[#This Row],[Udbudstpe]]="3.prøveforsøg",XPlan_raw[[#This Row],[Udbudstpe]],"")</f>
        <v/>
      </c>
      <c r="M232" s="4" t="str">
        <f>IF(XPlan_raw[[#This Row],[Prøveform]]="Skriftlig prøve",XPlan_raw[[#This Row],[DATO: Start eksamen]]+21,"")</f>
        <v/>
      </c>
      <c r="N2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2" s="26"/>
      <c r="R232" s="50"/>
      <c r="S232" s="47"/>
      <c r="T232" s="26"/>
      <c r="U232" s="47"/>
      <c r="V232" s="26"/>
      <c r="W232" s="51"/>
      <c r="X232" s="52"/>
      <c r="Y232" s="42"/>
      <c r="Z232" s="50"/>
      <c r="AA232" s="26"/>
      <c r="AB232" s="47"/>
      <c r="AC232" s="43"/>
      <c r="AD232" s="53"/>
      <c r="AE232" s="27"/>
      <c r="AG232" s="47"/>
      <c r="AH232" s="26"/>
      <c r="AI232" s="47"/>
      <c r="AJ232" s="26"/>
      <c r="AK232" s="47"/>
      <c r="AL232" s="26"/>
      <c r="AM232" s="47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</row>
    <row r="233" spans="2:83" hidden="1" x14ac:dyDescent="0.25">
      <c r="B233" t="str">
        <f>IF(Q233="ja",XPlan_raw[[#This Row],[EKA_kode2]],"")</f>
        <v/>
      </c>
      <c r="C233">
        <f>XPlan_raw[[#This Row],[eka_langtnavn]]</f>
        <v>0</v>
      </c>
      <c r="D233">
        <f>IF(XPlan_raw[[#This Row],[Interne-kode]]&lt;&gt;"(tom)",XPlan_raw[[#This Row],[Interne-kode]],"")</f>
        <v>0</v>
      </c>
      <c r="E2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3">
        <f>IF(XPlan_raw[[#This Row],[Campus]]&lt;&gt;"(tom)",XPlan_raw[[#This Row],[Campus]],"")</f>
        <v>0</v>
      </c>
      <c r="H233" t="str">
        <f>IF(OR(XPlan_raw[[#This Row],[Prøveform]]="(tom)",XPlan_raw[[#This Row],[Prøveform]]=""),"",XPlan_raw[[#This Row],[Prøveform]])</f>
        <v/>
      </c>
      <c r="I233" t="str">
        <f>IF(XPlan_raw[[#This Row],[Eksaminator_samlet]]&lt;&gt;"",XPlan_raw[[#This Row],[Eksaminator_samlet]],"")</f>
        <v/>
      </c>
      <c r="J233" t="str">
        <f>IF(OR(XPlan_raw[[#This Row],[Censur]]="(tom)",XPlan_raw[[#This Row],[Censur]]=""),"",XPlan_raw[[#This Row],[Censur]])</f>
        <v/>
      </c>
      <c r="K2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3" s="4" t="str">
        <f>IF(XPlan_raw[[#This Row],[Udbudstpe]]="3.prøveforsøg",XPlan_raw[[#This Row],[Udbudstpe]],"")</f>
        <v/>
      </c>
      <c r="M233" s="4" t="str">
        <f>IF(XPlan_raw[[#This Row],[Prøveform]]="Skriftlig prøve",XPlan_raw[[#This Row],[DATO: Start eksamen]]+21,"")</f>
        <v/>
      </c>
      <c r="N2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3" s="26"/>
      <c r="R233" s="50"/>
      <c r="S233" s="47"/>
      <c r="T233" s="26"/>
      <c r="U233" s="47"/>
      <c r="V233" s="26"/>
      <c r="W233" s="51"/>
      <c r="X233" s="52"/>
      <c r="Y233" s="42"/>
      <c r="Z233" s="50"/>
      <c r="AA233" s="26"/>
      <c r="AB233" s="47"/>
      <c r="AC233" s="43"/>
      <c r="AD233" s="53"/>
      <c r="AE233" s="27"/>
      <c r="AG233" s="47"/>
      <c r="AH233" s="26"/>
      <c r="AI233" s="47"/>
      <c r="AJ233" s="26"/>
      <c r="AK233" s="47"/>
      <c r="AL233" s="26"/>
      <c r="AM233" s="47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</row>
    <row r="234" spans="2:83" hidden="1" x14ac:dyDescent="0.25">
      <c r="B234" t="str">
        <f>IF(Q234="ja",XPlan_raw[[#This Row],[EKA_kode2]],"")</f>
        <v/>
      </c>
      <c r="C234">
        <f>XPlan_raw[[#This Row],[eka_langtnavn]]</f>
        <v>0</v>
      </c>
      <c r="D234">
        <f>IF(XPlan_raw[[#This Row],[Interne-kode]]&lt;&gt;"(tom)",XPlan_raw[[#This Row],[Interne-kode]],"")</f>
        <v>0</v>
      </c>
      <c r="E2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4">
        <f>IF(XPlan_raw[[#This Row],[Campus]]&lt;&gt;"(tom)",XPlan_raw[[#This Row],[Campus]],"")</f>
        <v>0</v>
      </c>
      <c r="H234" t="str">
        <f>IF(OR(XPlan_raw[[#This Row],[Prøveform]]="(tom)",XPlan_raw[[#This Row],[Prøveform]]=""),"",XPlan_raw[[#This Row],[Prøveform]])</f>
        <v/>
      </c>
      <c r="I234" t="str">
        <f>IF(XPlan_raw[[#This Row],[Eksaminator_samlet]]&lt;&gt;"",XPlan_raw[[#This Row],[Eksaminator_samlet]],"")</f>
        <v/>
      </c>
      <c r="J234" t="str">
        <f>IF(OR(XPlan_raw[[#This Row],[Censur]]="(tom)",XPlan_raw[[#This Row],[Censur]]=""),"",XPlan_raw[[#This Row],[Censur]])</f>
        <v/>
      </c>
      <c r="K2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4" s="4" t="str">
        <f>IF(XPlan_raw[[#This Row],[Udbudstpe]]="3.prøveforsøg",XPlan_raw[[#This Row],[Udbudstpe]],"")</f>
        <v/>
      </c>
      <c r="M234" s="4" t="str">
        <f>IF(XPlan_raw[[#This Row],[Prøveform]]="Skriftlig prøve",XPlan_raw[[#This Row],[DATO: Start eksamen]]+21,"")</f>
        <v/>
      </c>
      <c r="N2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4" s="26"/>
      <c r="R234" s="50"/>
      <c r="S234" s="47"/>
      <c r="T234" s="26"/>
      <c r="U234" s="47"/>
      <c r="V234" s="26"/>
      <c r="W234" s="51"/>
      <c r="X234" s="52"/>
      <c r="Y234" s="42"/>
      <c r="Z234" s="50"/>
      <c r="AA234" s="26"/>
      <c r="AB234" s="47"/>
      <c r="AC234" s="43"/>
      <c r="AD234" s="53"/>
      <c r="AE234" s="27"/>
      <c r="AG234" s="47"/>
      <c r="AH234" s="26"/>
      <c r="AI234" s="47"/>
      <c r="AJ234" s="26"/>
      <c r="AK234" s="47"/>
      <c r="AL234" s="26"/>
      <c r="AM234" s="47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</row>
    <row r="235" spans="2:83" hidden="1" x14ac:dyDescent="0.25">
      <c r="B235" t="str">
        <f>IF(Q235="ja",XPlan_raw[[#This Row],[EKA_kode2]],"")</f>
        <v/>
      </c>
      <c r="C235">
        <f>XPlan_raw[[#This Row],[eka_langtnavn]]</f>
        <v>0</v>
      </c>
      <c r="D235">
        <f>IF(XPlan_raw[[#This Row],[Interne-kode]]&lt;&gt;"(tom)",XPlan_raw[[#This Row],[Interne-kode]],"")</f>
        <v>0</v>
      </c>
      <c r="E2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5">
        <f>IF(XPlan_raw[[#This Row],[Campus]]&lt;&gt;"(tom)",XPlan_raw[[#This Row],[Campus]],"")</f>
        <v>0</v>
      </c>
      <c r="H235" t="str">
        <f>IF(OR(XPlan_raw[[#This Row],[Prøveform]]="(tom)",XPlan_raw[[#This Row],[Prøveform]]=""),"",XPlan_raw[[#This Row],[Prøveform]])</f>
        <v/>
      </c>
      <c r="I235" t="str">
        <f>IF(XPlan_raw[[#This Row],[Eksaminator_samlet]]&lt;&gt;"",XPlan_raw[[#This Row],[Eksaminator_samlet]],"")</f>
        <v/>
      </c>
      <c r="J235" t="str">
        <f>IF(OR(XPlan_raw[[#This Row],[Censur]]="(tom)",XPlan_raw[[#This Row],[Censur]]=""),"",XPlan_raw[[#This Row],[Censur]])</f>
        <v/>
      </c>
      <c r="K2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5" s="4" t="str">
        <f>IF(XPlan_raw[[#This Row],[Udbudstpe]]="3.prøveforsøg",XPlan_raw[[#This Row],[Udbudstpe]],"")</f>
        <v/>
      </c>
      <c r="M235" s="4" t="str">
        <f>IF(XPlan_raw[[#This Row],[Prøveform]]="Skriftlig prøve",XPlan_raw[[#This Row],[DATO: Start eksamen]]+21,"")</f>
        <v/>
      </c>
      <c r="N2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5" s="26"/>
      <c r="R235" s="50"/>
      <c r="S235" s="47"/>
      <c r="T235" s="26"/>
      <c r="U235" s="47"/>
      <c r="V235" s="26"/>
      <c r="W235" s="51"/>
      <c r="X235" s="52"/>
      <c r="Y235" s="42"/>
      <c r="Z235" s="50"/>
      <c r="AA235" s="26"/>
      <c r="AB235" s="47"/>
      <c r="AC235" s="43"/>
      <c r="AD235" s="53"/>
      <c r="AE235" s="27"/>
      <c r="AG235" s="47"/>
      <c r="AH235" s="26"/>
      <c r="AI235" s="47"/>
      <c r="AJ235" s="26"/>
      <c r="AK235" s="47"/>
      <c r="AL235" s="26"/>
      <c r="AM235" s="47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</row>
    <row r="236" spans="2:83" hidden="1" x14ac:dyDescent="0.25">
      <c r="B236" t="str">
        <f>IF(Q236="ja",XPlan_raw[[#This Row],[EKA_kode2]],"")</f>
        <v/>
      </c>
      <c r="C236">
        <f>XPlan_raw[[#This Row],[eka_langtnavn]]</f>
        <v>0</v>
      </c>
      <c r="D236">
        <f>IF(XPlan_raw[[#This Row],[Interne-kode]]&lt;&gt;"(tom)",XPlan_raw[[#This Row],[Interne-kode]],"")</f>
        <v>0</v>
      </c>
      <c r="E2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6">
        <f>IF(XPlan_raw[[#This Row],[Campus]]&lt;&gt;"(tom)",XPlan_raw[[#This Row],[Campus]],"")</f>
        <v>0</v>
      </c>
      <c r="H236" t="str">
        <f>IF(OR(XPlan_raw[[#This Row],[Prøveform]]="(tom)",XPlan_raw[[#This Row],[Prøveform]]=""),"",XPlan_raw[[#This Row],[Prøveform]])</f>
        <v/>
      </c>
      <c r="I236" t="str">
        <f>IF(XPlan_raw[[#This Row],[Eksaminator_samlet]]&lt;&gt;"",XPlan_raw[[#This Row],[Eksaminator_samlet]],"")</f>
        <v/>
      </c>
      <c r="J236" t="str">
        <f>IF(OR(XPlan_raw[[#This Row],[Censur]]="(tom)",XPlan_raw[[#This Row],[Censur]]=""),"",XPlan_raw[[#This Row],[Censur]])</f>
        <v/>
      </c>
      <c r="K2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6" s="4" t="str">
        <f>IF(XPlan_raw[[#This Row],[Udbudstpe]]="3.prøveforsøg",XPlan_raw[[#This Row],[Udbudstpe]],"")</f>
        <v/>
      </c>
      <c r="M236" s="4" t="str">
        <f>IF(XPlan_raw[[#This Row],[Prøveform]]="Skriftlig prøve",XPlan_raw[[#This Row],[DATO: Start eksamen]]+21,"")</f>
        <v/>
      </c>
      <c r="N2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6" s="26"/>
      <c r="R236" s="50"/>
      <c r="S236" s="47"/>
      <c r="T236" s="26"/>
      <c r="U236" s="47"/>
      <c r="V236" s="26"/>
      <c r="W236" s="51"/>
      <c r="X236" s="52"/>
      <c r="Y236" s="42"/>
      <c r="Z236" s="50"/>
      <c r="AA236" s="26"/>
      <c r="AB236" s="47"/>
      <c r="AC236" s="43"/>
      <c r="AD236" s="53"/>
      <c r="AE236" s="27"/>
      <c r="AG236" s="47"/>
      <c r="AH236" s="26"/>
      <c r="AI236" s="47"/>
      <c r="AJ236" s="26"/>
      <c r="AK236" s="47"/>
      <c r="AL236" s="26"/>
      <c r="AM236" s="47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</row>
    <row r="237" spans="2:83" hidden="1" x14ac:dyDescent="0.25">
      <c r="B237" t="str">
        <f>IF(Q237="ja",XPlan_raw[[#This Row],[EKA_kode2]],"")</f>
        <v/>
      </c>
      <c r="C237">
        <f>XPlan_raw[[#This Row],[eka_langtnavn]]</f>
        <v>0</v>
      </c>
      <c r="D237">
        <f>IF(XPlan_raw[[#This Row],[Interne-kode]]&lt;&gt;"(tom)",XPlan_raw[[#This Row],[Interne-kode]],"")</f>
        <v>0</v>
      </c>
      <c r="E2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7">
        <f>IF(XPlan_raw[[#This Row],[Campus]]&lt;&gt;"(tom)",XPlan_raw[[#This Row],[Campus]],"")</f>
        <v>0</v>
      </c>
      <c r="H237" t="str">
        <f>IF(OR(XPlan_raw[[#This Row],[Prøveform]]="(tom)",XPlan_raw[[#This Row],[Prøveform]]=""),"",XPlan_raw[[#This Row],[Prøveform]])</f>
        <v/>
      </c>
      <c r="I237" t="str">
        <f>IF(XPlan_raw[[#This Row],[Eksaminator_samlet]]&lt;&gt;"",XPlan_raw[[#This Row],[Eksaminator_samlet]],"")</f>
        <v/>
      </c>
      <c r="J237" t="str">
        <f>IF(OR(XPlan_raw[[#This Row],[Censur]]="(tom)",XPlan_raw[[#This Row],[Censur]]=""),"",XPlan_raw[[#This Row],[Censur]])</f>
        <v/>
      </c>
      <c r="K2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7" s="4" t="str">
        <f>IF(XPlan_raw[[#This Row],[Udbudstpe]]="3.prøveforsøg",XPlan_raw[[#This Row],[Udbudstpe]],"")</f>
        <v/>
      </c>
      <c r="M237" s="4" t="str">
        <f>IF(XPlan_raw[[#This Row],[Prøveform]]="Skriftlig prøve",XPlan_raw[[#This Row],[DATO: Start eksamen]]+21,"")</f>
        <v/>
      </c>
      <c r="N2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7" s="26"/>
      <c r="R237" s="50"/>
      <c r="S237" s="47"/>
      <c r="T237" s="26"/>
      <c r="U237" s="47"/>
      <c r="V237" s="26"/>
      <c r="W237" s="51"/>
      <c r="X237" s="52"/>
      <c r="Y237" s="42"/>
      <c r="Z237" s="50"/>
      <c r="AA237" s="26"/>
      <c r="AB237" s="47"/>
      <c r="AC237" s="43"/>
      <c r="AD237" s="53"/>
      <c r="AE237" s="27"/>
      <c r="AG237" s="47"/>
      <c r="AH237" s="26"/>
      <c r="AI237" s="47"/>
      <c r="AJ237" s="26"/>
      <c r="AK237" s="47"/>
      <c r="AL237" s="26"/>
      <c r="AM237" s="47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</row>
    <row r="238" spans="2:83" hidden="1" x14ac:dyDescent="0.25">
      <c r="B238" t="str">
        <f>IF(Q238="ja",XPlan_raw[[#This Row],[EKA_kode2]],"")</f>
        <v/>
      </c>
      <c r="C238">
        <f>XPlan_raw[[#This Row],[eka_langtnavn]]</f>
        <v>0</v>
      </c>
      <c r="D238">
        <f>IF(XPlan_raw[[#This Row],[Interne-kode]]&lt;&gt;"(tom)",XPlan_raw[[#This Row],[Interne-kode]],"")</f>
        <v>0</v>
      </c>
      <c r="E2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8">
        <f>IF(XPlan_raw[[#This Row],[Campus]]&lt;&gt;"(tom)",XPlan_raw[[#This Row],[Campus]],"")</f>
        <v>0</v>
      </c>
      <c r="H238" t="str">
        <f>IF(OR(XPlan_raw[[#This Row],[Prøveform]]="(tom)",XPlan_raw[[#This Row],[Prøveform]]=""),"",XPlan_raw[[#This Row],[Prøveform]])</f>
        <v/>
      </c>
      <c r="I238" t="str">
        <f>IF(XPlan_raw[[#This Row],[Eksaminator_samlet]]&lt;&gt;"",XPlan_raw[[#This Row],[Eksaminator_samlet]],"")</f>
        <v/>
      </c>
      <c r="J238" t="str">
        <f>IF(OR(XPlan_raw[[#This Row],[Censur]]="(tom)",XPlan_raw[[#This Row],[Censur]]=""),"",XPlan_raw[[#This Row],[Censur]])</f>
        <v/>
      </c>
      <c r="K2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8" s="4" t="str">
        <f>IF(XPlan_raw[[#This Row],[Udbudstpe]]="3.prøveforsøg",XPlan_raw[[#This Row],[Udbudstpe]],"")</f>
        <v/>
      </c>
      <c r="M238" s="4" t="str">
        <f>IF(XPlan_raw[[#This Row],[Prøveform]]="Skriftlig prøve",XPlan_raw[[#This Row],[DATO: Start eksamen]]+21,"")</f>
        <v/>
      </c>
      <c r="N2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8" s="26"/>
      <c r="R238" s="50"/>
      <c r="S238" s="47"/>
      <c r="T238" s="26"/>
      <c r="U238" s="47"/>
      <c r="V238" s="26"/>
      <c r="W238" s="51"/>
      <c r="X238" s="52"/>
      <c r="Y238" s="42"/>
      <c r="Z238" s="50"/>
      <c r="AA238" s="26"/>
      <c r="AB238" s="47"/>
      <c r="AC238" s="43"/>
      <c r="AD238" s="53"/>
      <c r="AE238" s="27"/>
      <c r="AG238" s="47"/>
      <c r="AH238" s="26"/>
      <c r="AI238" s="47"/>
      <c r="AJ238" s="26"/>
      <c r="AK238" s="47"/>
      <c r="AL238" s="26"/>
      <c r="AM238" s="47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</row>
    <row r="239" spans="2:83" hidden="1" x14ac:dyDescent="0.25">
      <c r="B239" t="str">
        <f>IF(Q239="ja",XPlan_raw[[#This Row],[EKA_kode2]],"")</f>
        <v/>
      </c>
      <c r="C239">
        <f>XPlan_raw[[#This Row],[eka_langtnavn]]</f>
        <v>0</v>
      </c>
      <c r="D239">
        <f>IF(XPlan_raw[[#This Row],[Interne-kode]]&lt;&gt;"(tom)",XPlan_raw[[#This Row],[Interne-kode]],"")</f>
        <v>0</v>
      </c>
      <c r="E2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39">
        <f>IF(XPlan_raw[[#This Row],[Campus]]&lt;&gt;"(tom)",XPlan_raw[[#This Row],[Campus]],"")</f>
        <v>0</v>
      </c>
      <c r="H239" t="str">
        <f>IF(OR(XPlan_raw[[#This Row],[Prøveform]]="(tom)",XPlan_raw[[#This Row],[Prøveform]]=""),"",XPlan_raw[[#This Row],[Prøveform]])</f>
        <v/>
      </c>
      <c r="I239" t="str">
        <f>IF(XPlan_raw[[#This Row],[Eksaminator_samlet]]&lt;&gt;"",XPlan_raw[[#This Row],[Eksaminator_samlet]],"")</f>
        <v/>
      </c>
      <c r="J239" t="str">
        <f>IF(OR(XPlan_raw[[#This Row],[Censur]]="(tom)",XPlan_raw[[#This Row],[Censur]]=""),"",XPlan_raw[[#This Row],[Censur]])</f>
        <v/>
      </c>
      <c r="K2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39" s="4" t="str">
        <f>IF(XPlan_raw[[#This Row],[Udbudstpe]]="3.prøveforsøg",XPlan_raw[[#This Row],[Udbudstpe]],"")</f>
        <v/>
      </c>
      <c r="M239" s="4" t="str">
        <f>IF(XPlan_raw[[#This Row],[Prøveform]]="Skriftlig prøve",XPlan_raw[[#This Row],[DATO: Start eksamen]]+21,"")</f>
        <v/>
      </c>
      <c r="N2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39" s="26"/>
      <c r="R239" s="50"/>
      <c r="S239" s="47"/>
      <c r="T239" s="26"/>
      <c r="U239" s="47"/>
      <c r="V239" s="26"/>
      <c r="W239" s="51"/>
      <c r="X239" s="52"/>
      <c r="Y239" s="42"/>
      <c r="Z239" s="50"/>
      <c r="AA239" s="26"/>
      <c r="AB239" s="47"/>
      <c r="AC239" s="43"/>
      <c r="AD239" s="53"/>
      <c r="AE239" s="27"/>
      <c r="AG239" s="47"/>
      <c r="AH239" s="26"/>
      <c r="AI239" s="47"/>
      <c r="AJ239" s="26"/>
      <c r="AK239" s="47"/>
      <c r="AL239" s="26"/>
      <c r="AM239" s="47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</row>
    <row r="240" spans="2:83" hidden="1" x14ac:dyDescent="0.25">
      <c r="B240" t="str">
        <f>IF(Q240="ja",XPlan_raw[[#This Row],[EKA_kode2]],"")</f>
        <v/>
      </c>
      <c r="C240">
        <f>XPlan_raw[[#This Row],[eka_langtnavn]]</f>
        <v>0</v>
      </c>
      <c r="D240">
        <f>IF(XPlan_raw[[#This Row],[Interne-kode]]&lt;&gt;"(tom)",XPlan_raw[[#This Row],[Interne-kode]],"")</f>
        <v>0</v>
      </c>
      <c r="E2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0">
        <f>IF(XPlan_raw[[#This Row],[Campus]]&lt;&gt;"(tom)",XPlan_raw[[#This Row],[Campus]],"")</f>
        <v>0</v>
      </c>
      <c r="H240" t="str">
        <f>IF(OR(XPlan_raw[[#This Row],[Prøveform]]="(tom)",XPlan_raw[[#This Row],[Prøveform]]=""),"",XPlan_raw[[#This Row],[Prøveform]])</f>
        <v/>
      </c>
      <c r="I240" t="str">
        <f>IF(XPlan_raw[[#This Row],[Eksaminator_samlet]]&lt;&gt;"",XPlan_raw[[#This Row],[Eksaminator_samlet]],"")</f>
        <v/>
      </c>
      <c r="J240" t="str">
        <f>IF(OR(XPlan_raw[[#This Row],[Censur]]="(tom)",XPlan_raw[[#This Row],[Censur]]=""),"",XPlan_raw[[#This Row],[Censur]])</f>
        <v/>
      </c>
      <c r="K2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0" s="4" t="str">
        <f>IF(XPlan_raw[[#This Row],[Udbudstpe]]="3.prøveforsøg",XPlan_raw[[#This Row],[Udbudstpe]],"")</f>
        <v/>
      </c>
      <c r="M240" s="4" t="str">
        <f>IF(XPlan_raw[[#This Row],[Prøveform]]="Skriftlig prøve",XPlan_raw[[#This Row],[DATO: Start eksamen]]+21,"")</f>
        <v/>
      </c>
      <c r="N2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0" s="26"/>
      <c r="R240" s="50"/>
      <c r="S240" s="47"/>
      <c r="T240" s="26"/>
      <c r="U240" s="47"/>
      <c r="V240" s="26"/>
      <c r="W240" s="51"/>
      <c r="X240" s="52"/>
      <c r="Y240" s="42"/>
      <c r="Z240" s="50"/>
      <c r="AA240" s="26"/>
      <c r="AB240" s="47"/>
      <c r="AC240" s="43"/>
      <c r="AD240" s="53"/>
      <c r="AE240" s="27"/>
      <c r="AG240" s="47"/>
      <c r="AH240" s="26"/>
      <c r="AI240" s="47"/>
      <c r="AJ240" s="26"/>
      <c r="AK240" s="47"/>
      <c r="AL240" s="26"/>
      <c r="AM240" s="47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</row>
    <row r="241" spans="2:83" hidden="1" x14ac:dyDescent="0.25">
      <c r="B241" t="str">
        <f>IF(Q241="ja",XPlan_raw[[#This Row],[EKA_kode2]],"")</f>
        <v/>
      </c>
      <c r="C241">
        <f>XPlan_raw[[#This Row],[eka_langtnavn]]</f>
        <v>0</v>
      </c>
      <c r="D241">
        <f>IF(XPlan_raw[[#This Row],[Interne-kode]]&lt;&gt;"(tom)",XPlan_raw[[#This Row],[Interne-kode]],"")</f>
        <v>0</v>
      </c>
      <c r="E2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1">
        <f>IF(XPlan_raw[[#This Row],[Campus]]&lt;&gt;"(tom)",XPlan_raw[[#This Row],[Campus]],"")</f>
        <v>0</v>
      </c>
      <c r="H241" t="str">
        <f>IF(OR(XPlan_raw[[#This Row],[Prøveform]]="(tom)",XPlan_raw[[#This Row],[Prøveform]]=""),"",XPlan_raw[[#This Row],[Prøveform]])</f>
        <v/>
      </c>
      <c r="I241" t="str">
        <f>IF(XPlan_raw[[#This Row],[Eksaminator_samlet]]&lt;&gt;"",XPlan_raw[[#This Row],[Eksaminator_samlet]],"")</f>
        <v/>
      </c>
      <c r="J241" t="str">
        <f>IF(OR(XPlan_raw[[#This Row],[Censur]]="(tom)",XPlan_raw[[#This Row],[Censur]]=""),"",XPlan_raw[[#This Row],[Censur]])</f>
        <v/>
      </c>
      <c r="K2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1" s="4" t="str">
        <f>IF(XPlan_raw[[#This Row],[Udbudstpe]]="3.prøveforsøg",XPlan_raw[[#This Row],[Udbudstpe]],"")</f>
        <v/>
      </c>
      <c r="M241" s="4" t="str">
        <f>IF(XPlan_raw[[#This Row],[Prøveform]]="Skriftlig prøve",XPlan_raw[[#This Row],[DATO: Start eksamen]]+21,"")</f>
        <v/>
      </c>
      <c r="N2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1" s="26"/>
      <c r="R241" s="50"/>
      <c r="S241" s="47"/>
      <c r="T241" s="26"/>
      <c r="U241" s="47"/>
      <c r="V241" s="26"/>
      <c r="W241" s="51"/>
      <c r="X241" s="52"/>
      <c r="Y241" s="42"/>
      <c r="Z241" s="50"/>
      <c r="AA241" s="26"/>
      <c r="AB241" s="47"/>
      <c r="AC241" s="43"/>
      <c r="AD241" s="53"/>
      <c r="AE241" s="27"/>
      <c r="AG241" s="47"/>
      <c r="AH241" s="26"/>
      <c r="AI241" s="47"/>
      <c r="AJ241" s="26"/>
      <c r="AK241" s="47"/>
      <c r="AL241" s="26"/>
      <c r="AM241" s="47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</row>
    <row r="242" spans="2:83" hidden="1" x14ac:dyDescent="0.25">
      <c r="B242" t="str">
        <f>IF(Q242="ja",XPlan_raw[[#This Row],[EKA_kode2]],"")</f>
        <v/>
      </c>
      <c r="C242">
        <f>XPlan_raw[[#This Row],[eka_langtnavn]]</f>
        <v>0</v>
      </c>
      <c r="D242">
        <f>IF(XPlan_raw[[#This Row],[Interne-kode]]&lt;&gt;"(tom)",XPlan_raw[[#This Row],[Interne-kode]],"")</f>
        <v>0</v>
      </c>
      <c r="E2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2">
        <f>IF(XPlan_raw[[#This Row],[Campus]]&lt;&gt;"(tom)",XPlan_raw[[#This Row],[Campus]],"")</f>
        <v>0</v>
      </c>
      <c r="H242" t="str">
        <f>IF(OR(XPlan_raw[[#This Row],[Prøveform]]="(tom)",XPlan_raw[[#This Row],[Prøveform]]=""),"",XPlan_raw[[#This Row],[Prøveform]])</f>
        <v/>
      </c>
      <c r="I242" t="str">
        <f>IF(XPlan_raw[[#This Row],[Eksaminator_samlet]]&lt;&gt;"",XPlan_raw[[#This Row],[Eksaminator_samlet]],"")</f>
        <v/>
      </c>
      <c r="J242" t="str">
        <f>IF(OR(XPlan_raw[[#This Row],[Censur]]="(tom)",XPlan_raw[[#This Row],[Censur]]=""),"",XPlan_raw[[#This Row],[Censur]])</f>
        <v/>
      </c>
      <c r="K2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2" s="4" t="str">
        <f>IF(XPlan_raw[[#This Row],[Udbudstpe]]="3.prøveforsøg",XPlan_raw[[#This Row],[Udbudstpe]],"")</f>
        <v/>
      </c>
      <c r="M242" s="4" t="str">
        <f>IF(XPlan_raw[[#This Row],[Prøveform]]="Skriftlig prøve",XPlan_raw[[#This Row],[DATO: Start eksamen]]+21,"")</f>
        <v/>
      </c>
      <c r="N2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2" s="26"/>
      <c r="R242" s="50"/>
      <c r="S242" s="47"/>
      <c r="T242" s="26"/>
      <c r="U242" s="47"/>
      <c r="V242" s="26"/>
      <c r="W242" s="51"/>
      <c r="X242" s="52"/>
      <c r="Y242" s="42"/>
      <c r="Z242" s="50"/>
      <c r="AA242" s="26"/>
      <c r="AB242" s="47"/>
      <c r="AC242" s="43"/>
      <c r="AD242" s="53"/>
      <c r="AE242" s="27"/>
      <c r="AG242" s="47"/>
      <c r="AH242" s="26"/>
      <c r="AI242" s="47"/>
      <c r="AJ242" s="26"/>
      <c r="AK242" s="47"/>
      <c r="AL242" s="26"/>
      <c r="AM242" s="47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</row>
    <row r="243" spans="2:83" hidden="1" x14ac:dyDescent="0.25">
      <c r="B243" t="str">
        <f>IF(Q243="ja",XPlan_raw[[#This Row],[EKA_kode2]],"")</f>
        <v/>
      </c>
      <c r="C243">
        <f>XPlan_raw[[#This Row],[eka_langtnavn]]</f>
        <v>0</v>
      </c>
      <c r="D243">
        <f>IF(XPlan_raw[[#This Row],[Interne-kode]]&lt;&gt;"(tom)",XPlan_raw[[#This Row],[Interne-kode]],"")</f>
        <v>0</v>
      </c>
      <c r="E2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3">
        <f>IF(XPlan_raw[[#This Row],[Campus]]&lt;&gt;"(tom)",XPlan_raw[[#This Row],[Campus]],"")</f>
        <v>0</v>
      </c>
      <c r="H243" t="str">
        <f>IF(OR(XPlan_raw[[#This Row],[Prøveform]]="(tom)",XPlan_raw[[#This Row],[Prøveform]]=""),"",XPlan_raw[[#This Row],[Prøveform]])</f>
        <v/>
      </c>
      <c r="I243" t="str">
        <f>IF(XPlan_raw[[#This Row],[Eksaminator_samlet]]&lt;&gt;"",XPlan_raw[[#This Row],[Eksaminator_samlet]],"")</f>
        <v/>
      </c>
      <c r="J243" t="str">
        <f>IF(OR(XPlan_raw[[#This Row],[Censur]]="(tom)",XPlan_raw[[#This Row],[Censur]]=""),"",XPlan_raw[[#This Row],[Censur]])</f>
        <v/>
      </c>
      <c r="K2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3" s="4" t="str">
        <f>IF(XPlan_raw[[#This Row],[Udbudstpe]]="3.prøveforsøg",XPlan_raw[[#This Row],[Udbudstpe]],"")</f>
        <v/>
      </c>
      <c r="M243" s="4" t="str">
        <f>IF(XPlan_raw[[#This Row],[Prøveform]]="Skriftlig prøve",XPlan_raw[[#This Row],[DATO: Start eksamen]]+21,"")</f>
        <v/>
      </c>
      <c r="N2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3" s="26"/>
      <c r="R243" s="50"/>
      <c r="S243" s="47"/>
      <c r="T243" s="26"/>
      <c r="U243" s="47"/>
      <c r="V243" s="26"/>
      <c r="W243" s="51"/>
      <c r="X243" s="52"/>
      <c r="Y243" s="42"/>
      <c r="Z243" s="50"/>
      <c r="AA243" s="26"/>
      <c r="AB243" s="47"/>
      <c r="AC243" s="43"/>
      <c r="AD243" s="53"/>
      <c r="AE243" s="27"/>
      <c r="AG243" s="47"/>
      <c r="AH243" s="26"/>
      <c r="AI243" s="47"/>
      <c r="AJ243" s="26"/>
      <c r="AK243" s="47"/>
      <c r="AL243" s="26"/>
      <c r="AM243" s="47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</row>
    <row r="244" spans="2:83" hidden="1" x14ac:dyDescent="0.25">
      <c r="B244" t="str">
        <f>IF(Q244="ja",XPlan_raw[[#This Row],[EKA_kode2]],"")</f>
        <v/>
      </c>
      <c r="C244">
        <f>XPlan_raw[[#This Row],[eka_langtnavn]]</f>
        <v>0</v>
      </c>
      <c r="D244">
        <f>IF(XPlan_raw[[#This Row],[Interne-kode]]&lt;&gt;"(tom)",XPlan_raw[[#This Row],[Interne-kode]],"")</f>
        <v>0</v>
      </c>
      <c r="E2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4">
        <f>IF(XPlan_raw[[#This Row],[Campus]]&lt;&gt;"(tom)",XPlan_raw[[#This Row],[Campus]],"")</f>
        <v>0</v>
      </c>
      <c r="H244" t="str">
        <f>IF(OR(XPlan_raw[[#This Row],[Prøveform]]="(tom)",XPlan_raw[[#This Row],[Prøveform]]=""),"",XPlan_raw[[#This Row],[Prøveform]])</f>
        <v/>
      </c>
      <c r="I244" t="str">
        <f>IF(XPlan_raw[[#This Row],[Eksaminator_samlet]]&lt;&gt;"",XPlan_raw[[#This Row],[Eksaminator_samlet]],"")</f>
        <v/>
      </c>
      <c r="J244" t="str">
        <f>IF(OR(XPlan_raw[[#This Row],[Censur]]="(tom)",XPlan_raw[[#This Row],[Censur]]=""),"",XPlan_raw[[#This Row],[Censur]])</f>
        <v/>
      </c>
      <c r="K2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4" s="4" t="str">
        <f>IF(XPlan_raw[[#This Row],[Udbudstpe]]="3.prøveforsøg",XPlan_raw[[#This Row],[Udbudstpe]],"")</f>
        <v/>
      </c>
      <c r="M244" s="4" t="str">
        <f>IF(XPlan_raw[[#This Row],[Prøveform]]="Skriftlig prøve",XPlan_raw[[#This Row],[DATO: Start eksamen]]+21,"")</f>
        <v/>
      </c>
      <c r="N2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4" s="26"/>
      <c r="R244" s="50"/>
      <c r="S244" s="47"/>
      <c r="T244" s="26"/>
      <c r="U244" s="47"/>
      <c r="V244" s="26"/>
      <c r="W244" s="51"/>
      <c r="X244" s="52"/>
      <c r="Y244" s="42"/>
      <c r="Z244" s="50"/>
      <c r="AA244" s="26"/>
      <c r="AB244" s="47"/>
      <c r="AC244" s="43"/>
      <c r="AD244" s="53"/>
      <c r="AE244" s="27"/>
      <c r="AG244" s="47"/>
      <c r="AH244" s="26"/>
      <c r="AI244" s="47"/>
      <c r="AJ244" s="26"/>
      <c r="AK244" s="47"/>
      <c r="AL244" s="26"/>
      <c r="AM244" s="47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</row>
    <row r="245" spans="2:83" hidden="1" x14ac:dyDescent="0.25">
      <c r="B245" t="str">
        <f>IF(Q245="ja",XPlan_raw[[#This Row],[EKA_kode2]],"")</f>
        <v/>
      </c>
      <c r="C245">
        <f>XPlan_raw[[#This Row],[eka_langtnavn]]</f>
        <v>0</v>
      </c>
      <c r="D245">
        <f>IF(XPlan_raw[[#This Row],[Interne-kode]]&lt;&gt;"(tom)",XPlan_raw[[#This Row],[Interne-kode]],"")</f>
        <v>0</v>
      </c>
      <c r="E2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5">
        <f>IF(XPlan_raw[[#This Row],[Campus]]&lt;&gt;"(tom)",XPlan_raw[[#This Row],[Campus]],"")</f>
        <v>0</v>
      </c>
      <c r="H245" t="str">
        <f>IF(OR(XPlan_raw[[#This Row],[Prøveform]]="(tom)",XPlan_raw[[#This Row],[Prøveform]]=""),"",XPlan_raw[[#This Row],[Prøveform]])</f>
        <v/>
      </c>
      <c r="I245" t="str">
        <f>IF(XPlan_raw[[#This Row],[Eksaminator_samlet]]&lt;&gt;"",XPlan_raw[[#This Row],[Eksaminator_samlet]],"")</f>
        <v/>
      </c>
      <c r="J245" t="str">
        <f>IF(OR(XPlan_raw[[#This Row],[Censur]]="(tom)",XPlan_raw[[#This Row],[Censur]]=""),"",XPlan_raw[[#This Row],[Censur]])</f>
        <v/>
      </c>
      <c r="K2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5" s="4" t="str">
        <f>IF(XPlan_raw[[#This Row],[Udbudstpe]]="3.prøveforsøg",XPlan_raw[[#This Row],[Udbudstpe]],"")</f>
        <v/>
      </c>
      <c r="M245" s="4" t="str">
        <f>IF(XPlan_raw[[#This Row],[Prøveform]]="Skriftlig prøve",XPlan_raw[[#This Row],[DATO: Start eksamen]]+21,"")</f>
        <v/>
      </c>
      <c r="N2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5" s="26"/>
      <c r="R245" s="50"/>
      <c r="S245" s="47"/>
      <c r="T245" s="26"/>
      <c r="U245" s="47"/>
      <c r="V245" s="26"/>
      <c r="W245" s="51"/>
      <c r="X245" s="52"/>
      <c r="Y245" s="42"/>
      <c r="Z245" s="50"/>
      <c r="AA245" s="26"/>
      <c r="AB245" s="47"/>
      <c r="AC245" s="43"/>
      <c r="AD245" s="53"/>
      <c r="AE245" s="27"/>
      <c r="AG245" s="47"/>
      <c r="AH245" s="26"/>
      <c r="AI245" s="47"/>
      <c r="AJ245" s="26"/>
      <c r="AK245" s="47"/>
      <c r="AL245" s="26"/>
      <c r="AM245" s="47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</row>
    <row r="246" spans="2:83" hidden="1" x14ac:dyDescent="0.25">
      <c r="B246" t="str">
        <f>IF(Q246="ja",XPlan_raw[[#This Row],[EKA_kode2]],"")</f>
        <v/>
      </c>
      <c r="C246">
        <f>XPlan_raw[[#This Row],[eka_langtnavn]]</f>
        <v>0</v>
      </c>
      <c r="D246">
        <f>IF(XPlan_raw[[#This Row],[Interne-kode]]&lt;&gt;"(tom)",XPlan_raw[[#This Row],[Interne-kode]],"")</f>
        <v>0</v>
      </c>
      <c r="E2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6">
        <f>IF(XPlan_raw[[#This Row],[Campus]]&lt;&gt;"(tom)",XPlan_raw[[#This Row],[Campus]],"")</f>
        <v>0</v>
      </c>
      <c r="H246" t="str">
        <f>IF(OR(XPlan_raw[[#This Row],[Prøveform]]="(tom)",XPlan_raw[[#This Row],[Prøveform]]=""),"",XPlan_raw[[#This Row],[Prøveform]])</f>
        <v/>
      </c>
      <c r="I246" t="str">
        <f>IF(XPlan_raw[[#This Row],[Eksaminator_samlet]]&lt;&gt;"",XPlan_raw[[#This Row],[Eksaminator_samlet]],"")</f>
        <v/>
      </c>
      <c r="J246" t="str">
        <f>IF(OR(XPlan_raw[[#This Row],[Censur]]="(tom)",XPlan_raw[[#This Row],[Censur]]=""),"",XPlan_raw[[#This Row],[Censur]])</f>
        <v/>
      </c>
      <c r="K2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6" s="4" t="str">
        <f>IF(XPlan_raw[[#This Row],[Udbudstpe]]="3.prøveforsøg",XPlan_raw[[#This Row],[Udbudstpe]],"")</f>
        <v/>
      </c>
      <c r="M246" s="4" t="str">
        <f>IF(XPlan_raw[[#This Row],[Prøveform]]="Skriftlig prøve",XPlan_raw[[#This Row],[DATO: Start eksamen]]+21,"")</f>
        <v/>
      </c>
      <c r="N2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6" s="26"/>
      <c r="R246" s="50"/>
      <c r="S246" s="47"/>
      <c r="T246" s="26"/>
      <c r="U246" s="47"/>
      <c r="V246" s="26"/>
      <c r="W246" s="51"/>
      <c r="X246" s="52"/>
      <c r="Y246" s="42"/>
      <c r="Z246" s="50"/>
      <c r="AA246" s="26"/>
      <c r="AB246" s="47"/>
      <c r="AC246" s="43"/>
      <c r="AD246" s="53"/>
      <c r="AE246" s="27"/>
      <c r="AG246" s="47"/>
      <c r="AH246" s="26"/>
      <c r="AI246" s="47"/>
      <c r="AJ246" s="26"/>
      <c r="AK246" s="47"/>
      <c r="AL246" s="26"/>
      <c r="AM246" s="47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</row>
    <row r="247" spans="2:83" hidden="1" x14ac:dyDescent="0.25">
      <c r="B247" t="str">
        <f>IF(Q247="ja",XPlan_raw[[#This Row],[EKA_kode2]],"")</f>
        <v/>
      </c>
      <c r="C247">
        <f>XPlan_raw[[#This Row],[eka_langtnavn]]</f>
        <v>0</v>
      </c>
      <c r="D247">
        <f>IF(XPlan_raw[[#This Row],[Interne-kode]]&lt;&gt;"(tom)",XPlan_raw[[#This Row],[Interne-kode]],"")</f>
        <v>0</v>
      </c>
      <c r="E2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7">
        <f>IF(XPlan_raw[[#This Row],[Campus]]&lt;&gt;"(tom)",XPlan_raw[[#This Row],[Campus]],"")</f>
        <v>0</v>
      </c>
      <c r="H247" t="str">
        <f>IF(OR(XPlan_raw[[#This Row],[Prøveform]]="(tom)",XPlan_raw[[#This Row],[Prøveform]]=""),"",XPlan_raw[[#This Row],[Prøveform]])</f>
        <v/>
      </c>
      <c r="I247" t="str">
        <f>IF(XPlan_raw[[#This Row],[Eksaminator_samlet]]&lt;&gt;"",XPlan_raw[[#This Row],[Eksaminator_samlet]],"")</f>
        <v/>
      </c>
      <c r="J247" t="str">
        <f>IF(OR(XPlan_raw[[#This Row],[Censur]]="(tom)",XPlan_raw[[#This Row],[Censur]]=""),"",XPlan_raw[[#This Row],[Censur]])</f>
        <v/>
      </c>
      <c r="K2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7" s="4" t="str">
        <f>IF(XPlan_raw[[#This Row],[Udbudstpe]]="3.prøveforsøg",XPlan_raw[[#This Row],[Udbudstpe]],"")</f>
        <v/>
      </c>
      <c r="M247" s="4" t="str">
        <f>IF(XPlan_raw[[#This Row],[Prøveform]]="Skriftlig prøve",XPlan_raw[[#This Row],[DATO: Start eksamen]]+21,"")</f>
        <v/>
      </c>
      <c r="N2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7" s="26"/>
      <c r="R247" s="50"/>
      <c r="S247" s="47"/>
      <c r="T247" s="26"/>
      <c r="U247" s="47"/>
      <c r="V247" s="26"/>
      <c r="W247" s="51"/>
      <c r="X247" s="52"/>
      <c r="Y247" s="42"/>
      <c r="Z247" s="50"/>
      <c r="AA247" s="26"/>
      <c r="AB247" s="47"/>
      <c r="AC247" s="43"/>
      <c r="AD247" s="53"/>
      <c r="AE247" s="27"/>
      <c r="AG247" s="47"/>
      <c r="AH247" s="26"/>
      <c r="AI247" s="47"/>
      <c r="AJ247" s="26"/>
      <c r="AK247" s="47"/>
      <c r="AL247" s="26"/>
      <c r="AM247" s="47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</row>
    <row r="248" spans="2:83" hidden="1" x14ac:dyDescent="0.25">
      <c r="B248" t="str">
        <f>IF(Q248="ja",XPlan_raw[[#This Row],[EKA_kode2]],"")</f>
        <v/>
      </c>
      <c r="C248">
        <f>XPlan_raw[[#This Row],[eka_langtnavn]]</f>
        <v>0</v>
      </c>
      <c r="D248">
        <f>IF(XPlan_raw[[#This Row],[Interne-kode]]&lt;&gt;"(tom)",XPlan_raw[[#This Row],[Interne-kode]],"")</f>
        <v>0</v>
      </c>
      <c r="E2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8">
        <f>IF(XPlan_raw[[#This Row],[Campus]]&lt;&gt;"(tom)",XPlan_raw[[#This Row],[Campus]],"")</f>
        <v>0</v>
      </c>
      <c r="H248" t="str">
        <f>IF(OR(XPlan_raw[[#This Row],[Prøveform]]="(tom)",XPlan_raw[[#This Row],[Prøveform]]=""),"",XPlan_raw[[#This Row],[Prøveform]])</f>
        <v/>
      </c>
      <c r="I248" t="str">
        <f>IF(XPlan_raw[[#This Row],[Eksaminator_samlet]]&lt;&gt;"",XPlan_raw[[#This Row],[Eksaminator_samlet]],"")</f>
        <v/>
      </c>
      <c r="J248" t="str">
        <f>IF(OR(XPlan_raw[[#This Row],[Censur]]="(tom)",XPlan_raw[[#This Row],[Censur]]=""),"",XPlan_raw[[#This Row],[Censur]])</f>
        <v/>
      </c>
      <c r="K2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8" s="4" t="str">
        <f>IF(XPlan_raw[[#This Row],[Udbudstpe]]="3.prøveforsøg",XPlan_raw[[#This Row],[Udbudstpe]],"")</f>
        <v/>
      </c>
      <c r="M248" s="4" t="str">
        <f>IF(XPlan_raw[[#This Row],[Prøveform]]="Skriftlig prøve",XPlan_raw[[#This Row],[DATO: Start eksamen]]+21,"")</f>
        <v/>
      </c>
      <c r="N2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8" s="26"/>
      <c r="R248" s="50"/>
      <c r="S248" s="47"/>
      <c r="T248" s="26"/>
      <c r="U248" s="47"/>
      <c r="V248" s="26"/>
      <c r="W248" s="51"/>
      <c r="X248" s="52"/>
      <c r="Y248" s="42"/>
      <c r="Z248" s="50"/>
      <c r="AA248" s="26"/>
      <c r="AB248" s="47"/>
      <c r="AC248" s="43"/>
      <c r="AD248" s="53"/>
      <c r="AE248" s="27"/>
      <c r="AG248" s="47"/>
      <c r="AH248" s="26"/>
      <c r="AI248" s="47"/>
      <c r="AJ248" s="26"/>
      <c r="AK248" s="47"/>
      <c r="AL248" s="26"/>
      <c r="AM248" s="47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</row>
    <row r="249" spans="2:83" hidden="1" x14ac:dyDescent="0.25">
      <c r="B249" t="str">
        <f>IF(Q249="ja",XPlan_raw[[#This Row],[EKA_kode2]],"")</f>
        <v/>
      </c>
      <c r="C249">
        <f>XPlan_raw[[#This Row],[eka_langtnavn]]</f>
        <v>0</v>
      </c>
      <c r="D249">
        <f>IF(XPlan_raw[[#This Row],[Interne-kode]]&lt;&gt;"(tom)",XPlan_raw[[#This Row],[Interne-kode]],"")</f>
        <v>0</v>
      </c>
      <c r="E2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49">
        <f>IF(XPlan_raw[[#This Row],[Campus]]&lt;&gt;"(tom)",XPlan_raw[[#This Row],[Campus]],"")</f>
        <v>0</v>
      </c>
      <c r="H249" t="str">
        <f>IF(OR(XPlan_raw[[#This Row],[Prøveform]]="(tom)",XPlan_raw[[#This Row],[Prøveform]]=""),"",XPlan_raw[[#This Row],[Prøveform]])</f>
        <v/>
      </c>
      <c r="I249" t="str">
        <f>IF(XPlan_raw[[#This Row],[Eksaminator_samlet]]&lt;&gt;"",XPlan_raw[[#This Row],[Eksaminator_samlet]],"")</f>
        <v/>
      </c>
      <c r="J249" t="str">
        <f>IF(OR(XPlan_raw[[#This Row],[Censur]]="(tom)",XPlan_raw[[#This Row],[Censur]]=""),"",XPlan_raw[[#This Row],[Censur]])</f>
        <v/>
      </c>
      <c r="K2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49" s="4" t="str">
        <f>IF(XPlan_raw[[#This Row],[Udbudstpe]]="3.prøveforsøg",XPlan_raw[[#This Row],[Udbudstpe]],"")</f>
        <v/>
      </c>
      <c r="M249" s="4" t="str">
        <f>IF(XPlan_raw[[#This Row],[Prøveform]]="Skriftlig prøve",XPlan_raw[[#This Row],[DATO: Start eksamen]]+21,"")</f>
        <v/>
      </c>
      <c r="N2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49" s="26"/>
      <c r="R249" s="50"/>
      <c r="S249" s="47"/>
      <c r="T249" s="26"/>
      <c r="U249" s="47"/>
      <c r="V249" s="26"/>
      <c r="W249" s="51"/>
      <c r="X249" s="52"/>
      <c r="Y249" s="42"/>
      <c r="Z249" s="50"/>
      <c r="AA249" s="26"/>
      <c r="AB249" s="47"/>
      <c r="AC249" s="43"/>
      <c r="AD249" s="53"/>
      <c r="AE249" s="27"/>
      <c r="AG249" s="47"/>
      <c r="AH249" s="26"/>
      <c r="AI249" s="47"/>
      <c r="AJ249" s="26"/>
      <c r="AK249" s="47"/>
      <c r="AL249" s="26"/>
      <c r="AM249" s="47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</row>
    <row r="250" spans="2:83" hidden="1" x14ac:dyDescent="0.25">
      <c r="B250" t="str">
        <f>IF(Q250="ja",XPlan_raw[[#This Row],[EKA_kode2]],"")</f>
        <v/>
      </c>
      <c r="C250">
        <f>XPlan_raw[[#This Row],[eka_langtnavn]]</f>
        <v>0</v>
      </c>
      <c r="D250">
        <f>IF(XPlan_raw[[#This Row],[Interne-kode]]&lt;&gt;"(tom)",XPlan_raw[[#This Row],[Interne-kode]],"")</f>
        <v>0</v>
      </c>
      <c r="E2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0">
        <f>IF(XPlan_raw[[#This Row],[Campus]]&lt;&gt;"(tom)",XPlan_raw[[#This Row],[Campus]],"")</f>
        <v>0</v>
      </c>
      <c r="H250" t="str">
        <f>IF(OR(XPlan_raw[[#This Row],[Prøveform]]="(tom)",XPlan_raw[[#This Row],[Prøveform]]=""),"",XPlan_raw[[#This Row],[Prøveform]])</f>
        <v/>
      </c>
      <c r="I250" t="str">
        <f>IF(XPlan_raw[[#This Row],[Eksaminator_samlet]]&lt;&gt;"",XPlan_raw[[#This Row],[Eksaminator_samlet]],"")</f>
        <v/>
      </c>
      <c r="J250" t="str">
        <f>IF(OR(XPlan_raw[[#This Row],[Censur]]="(tom)",XPlan_raw[[#This Row],[Censur]]=""),"",XPlan_raw[[#This Row],[Censur]])</f>
        <v/>
      </c>
      <c r="K2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0" s="4" t="str">
        <f>IF(XPlan_raw[[#This Row],[Udbudstpe]]="3.prøveforsøg",XPlan_raw[[#This Row],[Udbudstpe]],"")</f>
        <v/>
      </c>
      <c r="M250" s="4" t="str">
        <f>IF(XPlan_raw[[#This Row],[Prøveform]]="Skriftlig prøve",XPlan_raw[[#This Row],[DATO: Start eksamen]]+21,"")</f>
        <v/>
      </c>
      <c r="N2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0" s="26"/>
      <c r="R250" s="50"/>
      <c r="S250" s="47"/>
      <c r="T250" s="26"/>
      <c r="U250" s="47"/>
      <c r="V250" s="26"/>
      <c r="W250" s="51"/>
      <c r="X250" s="52"/>
      <c r="Y250" s="42"/>
      <c r="Z250" s="50"/>
      <c r="AA250" s="26"/>
      <c r="AB250" s="47"/>
      <c r="AC250" s="43"/>
      <c r="AD250" s="53"/>
      <c r="AE250" s="27"/>
      <c r="AG250" s="47"/>
      <c r="AH250" s="26"/>
      <c r="AI250" s="47"/>
      <c r="AJ250" s="26"/>
      <c r="AK250" s="47"/>
      <c r="AL250" s="26"/>
      <c r="AM250" s="47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</row>
    <row r="251" spans="2:83" hidden="1" x14ac:dyDescent="0.25">
      <c r="B251" t="str">
        <f>IF(Q251="ja",XPlan_raw[[#This Row],[EKA_kode2]],"")</f>
        <v/>
      </c>
      <c r="C251">
        <f>XPlan_raw[[#This Row],[eka_langtnavn]]</f>
        <v>0</v>
      </c>
      <c r="D251">
        <f>IF(XPlan_raw[[#This Row],[Interne-kode]]&lt;&gt;"(tom)",XPlan_raw[[#This Row],[Interne-kode]],"")</f>
        <v>0</v>
      </c>
      <c r="E2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1">
        <f>IF(XPlan_raw[[#This Row],[Campus]]&lt;&gt;"(tom)",XPlan_raw[[#This Row],[Campus]],"")</f>
        <v>0</v>
      </c>
      <c r="H251" t="str">
        <f>IF(OR(XPlan_raw[[#This Row],[Prøveform]]="(tom)",XPlan_raw[[#This Row],[Prøveform]]=""),"",XPlan_raw[[#This Row],[Prøveform]])</f>
        <v/>
      </c>
      <c r="I251" t="str">
        <f>IF(XPlan_raw[[#This Row],[Eksaminator_samlet]]&lt;&gt;"",XPlan_raw[[#This Row],[Eksaminator_samlet]],"")</f>
        <v/>
      </c>
      <c r="J251" t="str">
        <f>IF(OR(XPlan_raw[[#This Row],[Censur]]="(tom)",XPlan_raw[[#This Row],[Censur]]=""),"",XPlan_raw[[#This Row],[Censur]])</f>
        <v/>
      </c>
      <c r="K2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1" s="4" t="str">
        <f>IF(XPlan_raw[[#This Row],[Udbudstpe]]="3.prøveforsøg",XPlan_raw[[#This Row],[Udbudstpe]],"")</f>
        <v/>
      </c>
      <c r="M251" s="4" t="str">
        <f>IF(XPlan_raw[[#This Row],[Prøveform]]="Skriftlig prøve",XPlan_raw[[#This Row],[DATO: Start eksamen]]+21,"")</f>
        <v/>
      </c>
      <c r="N2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1" s="26"/>
      <c r="R251" s="50"/>
      <c r="S251" s="47"/>
      <c r="T251" s="26"/>
      <c r="U251" s="47"/>
      <c r="V251" s="26"/>
      <c r="W251" s="51"/>
      <c r="X251" s="52"/>
      <c r="Y251" s="42"/>
      <c r="Z251" s="50"/>
      <c r="AA251" s="26"/>
      <c r="AB251" s="47"/>
      <c r="AC251" s="43"/>
      <c r="AD251" s="53"/>
      <c r="AE251" s="27"/>
      <c r="AG251" s="47"/>
      <c r="AH251" s="26"/>
      <c r="AI251" s="47"/>
      <c r="AJ251" s="26"/>
      <c r="AK251" s="47"/>
      <c r="AL251" s="26"/>
      <c r="AM251" s="47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</row>
    <row r="252" spans="2:83" hidden="1" x14ac:dyDescent="0.25">
      <c r="B252" t="str">
        <f>IF(Q252="ja",XPlan_raw[[#This Row],[EKA_kode2]],"")</f>
        <v/>
      </c>
      <c r="C252">
        <f>XPlan_raw[[#This Row],[eka_langtnavn]]</f>
        <v>0</v>
      </c>
      <c r="D252">
        <f>IF(XPlan_raw[[#This Row],[Interne-kode]]&lt;&gt;"(tom)",XPlan_raw[[#This Row],[Interne-kode]],"")</f>
        <v>0</v>
      </c>
      <c r="E2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2">
        <f>IF(XPlan_raw[[#This Row],[Campus]]&lt;&gt;"(tom)",XPlan_raw[[#This Row],[Campus]],"")</f>
        <v>0</v>
      </c>
      <c r="H252" t="str">
        <f>IF(OR(XPlan_raw[[#This Row],[Prøveform]]="(tom)",XPlan_raw[[#This Row],[Prøveform]]=""),"",XPlan_raw[[#This Row],[Prøveform]])</f>
        <v/>
      </c>
      <c r="I252" t="str">
        <f>IF(XPlan_raw[[#This Row],[Eksaminator_samlet]]&lt;&gt;"",XPlan_raw[[#This Row],[Eksaminator_samlet]],"")</f>
        <v/>
      </c>
      <c r="J252" t="str">
        <f>IF(OR(XPlan_raw[[#This Row],[Censur]]="(tom)",XPlan_raw[[#This Row],[Censur]]=""),"",XPlan_raw[[#This Row],[Censur]])</f>
        <v/>
      </c>
      <c r="K2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2" s="4" t="str">
        <f>IF(XPlan_raw[[#This Row],[Udbudstpe]]="3.prøveforsøg",XPlan_raw[[#This Row],[Udbudstpe]],"")</f>
        <v/>
      </c>
      <c r="M252" s="4" t="str">
        <f>IF(XPlan_raw[[#This Row],[Prøveform]]="Skriftlig prøve",XPlan_raw[[#This Row],[DATO: Start eksamen]]+21,"")</f>
        <v/>
      </c>
      <c r="N2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2" s="26"/>
      <c r="R252" s="50"/>
      <c r="S252" s="47"/>
      <c r="T252" s="26"/>
      <c r="U252" s="47"/>
      <c r="V252" s="26"/>
      <c r="W252" s="51"/>
      <c r="X252" s="52"/>
      <c r="Y252" s="42"/>
      <c r="Z252" s="50"/>
      <c r="AA252" s="26"/>
      <c r="AB252" s="47"/>
      <c r="AC252" s="43"/>
      <c r="AD252" s="53"/>
      <c r="AE252" s="27"/>
      <c r="AG252" s="47"/>
      <c r="AH252" s="26"/>
      <c r="AI252" s="47"/>
      <c r="AJ252" s="26"/>
      <c r="AK252" s="47"/>
      <c r="AL252" s="26"/>
      <c r="AM252" s="47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</row>
    <row r="253" spans="2:83" hidden="1" x14ac:dyDescent="0.25">
      <c r="B253" t="str">
        <f>IF(Q253="ja",XPlan_raw[[#This Row],[EKA_kode2]],"")</f>
        <v/>
      </c>
      <c r="C253">
        <f>XPlan_raw[[#This Row],[eka_langtnavn]]</f>
        <v>0</v>
      </c>
      <c r="D253">
        <f>IF(XPlan_raw[[#This Row],[Interne-kode]]&lt;&gt;"(tom)",XPlan_raw[[#This Row],[Interne-kode]],"")</f>
        <v>0</v>
      </c>
      <c r="E2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3">
        <f>IF(XPlan_raw[[#This Row],[Campus]]&lt;&gt;"(tom)",XPlan_raw[[#This Row],[Campus]],"")</f>
        <v>0</v>
      </c>
      <c r="H253" t="str">
        <f>IF(OR(XPlan_raw[[#This Row],[Prøveform]]="(tom)",XPlan_raw[[#This Row],[Prøveform]]=""),"",XPlan_raw[[#This Row],[Prøveform]])</f>
        <v/>
      </c>
      <c r="I253" t="str">
        <f>IF(XPlan_raw[[#This Row],[Eksaminator_samlet]]&lt;&gt;"",XPlan_raw[[#This Row],[Eksaminator_samlet]],"")</f>
        <v/>
      </c>
      <c r="J253" t="str">
        <f>IF(OR(XPlan_raw[[#This Row],[Censur]]="(tom)",XPlan_raw[[#This Row],[Censur]]=""),"",XPlan_raw[[#This Row],[Censur]])</f>
        <v/>
      </c>
      <c r="K2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3" s="4" t="str">
        <f>IF(XPlan_raw[[#This Row],[Udbudstpe]]="3.prøveforsøg",XPlan_raw[[#This Row],[Udbudstpe]],"")</f>
        <v/>
      </c>
      <c r="M253" s="4" t="str">
        <f>IF(XPlan_raw[[#This Row],[Prøveform]]="Skriftlig prøve",XPlan_raw[[#This Row],[DATO: Start eksamen]]+21,"")</f>
        <v/>
      </c>
      <c r="N2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3" s="26"/>
      <c r="R253" s="50"/>
      <c r="S253" s="47"/>
      <c r="T253" s="26"/>
      <c r="U253" s="47"/>
      <c r="V253" s="26"/>
      <c r="W253" s="51"/>
      <c r="X253" s="52"/>
      <c r="Y253" s="42"/>
      <c r="Z253" s="50"/>
      <c r="AA253" s="26"/>
      <c r="AB253" s="47"/>
      <c r="AC253" s="43"/>
      <c r="AD253" s="53"/>
      <c r="AE253" s="27"/>
      <c r="AG253" s="47"/>
      <c r="AH253" s="26"/>
      <c r="AI253" s="47"/>
      <c r="AJ253" s="26"/>
      <c r="AK253" s="47"/>
      <c r="AL253" s="26"/>
      <c r="AM253" s="47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</row>
    <row r="254" spans="2:83" hidden="1" x14ac:dyDescent="0.25">
      <c r="B254" t="str">
        <f>IF(Q254="ja",XPlan_raw[[#This Row],[EKA_kode2]],"")</f>
        <v/>
      </c>
      <c r="C254">
        <f>XPlan_raw[[#This Row],[eka_langtnavn]]</f>
        <v>0</v>
      </c>
      <c r="D254">
        <f>IF(XPlan_raw[[#This Row],[Interne-kode]]&lt;&gt;"(tom)",XPlan_raw[[#This Row],[Interne-kode]],"")</f>
        <v>0</v>
      </c>
      <c r="E2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4">
        <f>IF(XPlan_raw[[#This Row],[Campus]]&lt;&gt;"(tom)",XPlan_raw[[#This Row],[Campus]],"")</f>
        <v>0</v>
      </c>
      <c r="H254" t="str">
        <f>IF(OR(XPlan_raw[[#This Row],[Prøveform]]="(tom)",XPlan_raw[[#This Row],[Prøveform]]=""),"",XPlan_raw[[#This Row],[Prøveform]])</f>
        <v/>
      </c>
      <c r="I254" t="str">
        <f>IF(XPlan_raw[[#This Row],[Eksaminator_samlet]]&lt;&gt;"",XPlan_raw[[#This Row],[Eksaminator_samlet]],"")</f>
        <v/>
      </c>
      <c r="J254" t="str">
        <f>IF(OR(XPlan_raw[[#This Row],[Censur]]="(tom)",XPlan_raw[[#This Row],[Censur]]=""),"",XPlan_raw[[#This Row],[Censur]])</f>
        <v/>
      </c>
      <c r="K2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4" s="4" t="str">
        <f>IF(XPlan_raw[[#This Row],[Udbudstpe]]="3.prøveforsøg",XPlan_raw[[#This Row],[Udbudstpe]],"")</f>
        <v/>
      </c>
      <c r="M254" s="4" t="str">
        <f>IF(XPlan_raw[[#This Row],[Prøveform]]="Skriftlig prøve",XPlan_raw[[#This Row],[DATO: Start eksamen]]+21,"")</f>
        <v/>
      </c>
      <c r="N2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4" s="26"/>
      <c r="R254" s="50"/>
      <c r="S254" s="47"/>
      <c r="T254" s="26"/>
      <c r="U254" s="47"/>
      <c r="V254" s="26"/>
      <c r="W254" s="51"/>
      <c r="X254" s="52"/>
      <c r="Y254" s="42"/>
      <c r="Z254" s="50"/>
      <c r="AA254" s="26"/>
      <c r="AB254" s="47"/>
      <c r="AC254" s="43"/>
      <c r="AD254" s="53"/>
      <c r="AE254" s="27"/>
      <c r="AG254" s="47"/>
      <c r="AH254" s="26"/>
      <c r="AI254" s="47"/>
      <c r="AJ254" s="26"/>
      <c r="AK254" s="47"/>
      <c r="AL254" s="26"/>
      <c r="AM254" s="47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</row>
    <row r="255" spans="2:83" hidden="1" x14ac:dyDescent="0.25">
      <c r="B255" t="str">
        <f>IF(Q255="ja",XPlan_raw[[#This Row],[EKA_kode2]],"")</f>
        <v/>
      </c>
      <c r="C255">
        <f>XPlan_raw[[#This Row],[eka_langtnavn]]</f>
        <v>0</v>
      </c>
      <c r="D255">
        <f>IF(XPlan_raw[[#This Row],[Interne-kode]]&lt;&gt;"(tom)",XPlan_raw[[#This Row],[Interne-kode]],"")</f>
        <v>0</v>
      </c>
      <c r="E2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5">
        <f>IF(XPlan_raw[[#This Row],[Campus]]&lt;&gt;"(tom)",XPlan_raw[[#This Row],[Campus]],"")</f>
        <v>0</v>
      </c>
      <c r="H255" t="str">
        <f>IF(OR(XPlan_raw[[#This Row],[Prøveform]]="(tom)",XPlan_raw[[#This Row],[Prøveform]]=""),"",XPlan_raw[[#This Row],[Prøveform]])</f>
        <v/>
      </c>
      <c r="I255" t="str">
        <f>IF(XPlan_raw[[#This Row],[Eksaminator_samlet]]&lt;&gt;"",XPlan_raw[[#This Row],[Eksaminator_samlet]],"")</f>
        <v/>
      </c>
      <c r="J255" t="str">
        <f>IF(OR(XPlan_raw[[#This Row],[Censur]]="(tom)",XPlan_raw[[#This Row],[Censur]]=""),"",XPlan_raw[[#This Row],[Censur]])</f>
        <v/>
      </c>
      <c r="K2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5" s="4" t="str">
        <f>IF(XPlan_raw[[#This Row],[Udbudstpe]]="3.prøveforsøg",XPlan_raw[[#This Row],[Udbudstpe]],"")</f>
        <v/>
      </c>
      <c r="M255" s="4" t="str">
        <f>IF(XPlan_raw[[#This Row],[Prøveform]]="Skriftlig prøve",XPlan_raw[[#This Row],[DATO: Start eksamen]]+21,"")</f>
        <v/>
      </c>
      <c r="N2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5" s="26"/>
      <c r="R255" s="50"/>
      <c r="S255" s="47"/>
      <c r="T255" s="26"/>
      <c r="U255" s="47"/>
      <c r="V255" s="26"/>
      <c r="W255" s="51"/>
      <c r="X255" s="52"/>
      <c r="Y255" s="42"/>
      <c r="Z255" s="50"/>
      <c r="AA255" s="26"/>
      <c r="AB255" s="47"/>
      <c r="AC255" s="43"/>
      <c r="AD255" s="53"/>
      <c r="AE255" s="27"/>
      <c r="AG255" s="47"/>
      <c r="AH255" s="26"/>
      <c r="AI255" s="47"/>
      <c r="AJ255" s="26"/>
      <c r="AK255" s="47"/>
      <c r="AL255" s="26"/>
      <c r="AM255" s="47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</row>
    <row r="256" spans="2:83" hidden="1" x14ac:dyDescent="0.25">
      <c r="B256" t="str">
        <f>IF(Q256="ja",XPlan_raw[[#This Row],[EKA_kode2]],"")</f>
        <v/>
      </c>
      <c r="C256">
        <f>XPlan_raw[[#This Row],[eka_langtnavn]]</f>
        <v>0</v>
      </c>
      <c r="D256">
        <f>IF(XPlan_raw[[#This Row],[Interne-kode]]&lt;&gt;"(tom)",XPlan_raw[[#This Row],[Interne-kode]],"")</f>
        <v>0</v>
      </c>
      <c r="E2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6">
        <f>IF(XPlan_raw[[#This Row],[Campus]]&lt;&gt;"(tom)",XPlan_raw[[#This Row],[Campus]],"")</f>
        <v>0</v>
      </c>
      <c r="H256" t="str">
        <f>IF(OR(XPlan_raw[[#This Row],[Prøveform]]="(tom)",XPlan_raw[[#This Row],[Prøveform]]=""),"",XPlan_raw[[#This Row],[Prøveform]])</f>
        <v/>
      </c>
      <c r="I256" t="str">
        <f>IF(XPlan_raw[[#This Row],[Eksaminator_samlet]]&lt;&gt;"",XPlan_raw[[#This Row],[Eksaminator_samlet]],"")</f>
        <v/>
      </c>
      <c r="J256" t="str">
        <f>IF(OR(XPlan_raw[[#This Row],[Censur]]="(tom)",XPlan_raw[[#This Row],[Censur]]=""),"",XPlan_raw[[#This Row],[Censur]])</f>
        <v/>
      </c>
      <c r="K2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6" s="4" t="str">
        <f>IF(XPlan_raw[[#This Row],[Udbudstpe]]="3.prøveforsøg",XPlan_raw[[#This Row],[Udbudstpe]],"")</f>
        <v/>
      </c>
      <c r="M256" s="4" t="str">
        <f>IF(XPlan_raw[[#This Row],[Prøveform]]="Skriftlig prøve",XPlan_raw[[#This Row],[DATO: Start eksamen]]+21,"")</f>
        <v/>
      </c>
      <c r="N2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6" s="26"/>
      <c r="R256" s="50"/>
      <c r="S256" s="47"/>
      <c r="T256" s="26"/>
      <c r="U256" s="47"/>
      <c r="V256" s="26"/>
      <c r="W256" s="51"/>
      <c r="X256" s="52"/>
      <c r="Y256" s="42"/>
      <c r="Z256" s="50"/>
      <c r="AA256" s="26"/>
      <c r="AB256" s="47"/>
      <c r="AC256" s="43"/>
      <c r="AD256" s="53"/>
      <c r="AE256" s="27"/>
      <c r="AG256" s="47"/>
      <c r="AH256" s="26"/>
      <c r="AI256" s="47"/>
      <c r="AJ256" s="26"/>
      <c r="AK256" s="47"/>
      <c r="AL256" s="26"/>
      <c r="AM256" s="47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</row>
    <row r="257" spans="2:83" hidden="1" x14ac:dyDescent="0.25">
      <c r="B257" t="str">
        <f>IF(Q257="ja",XPlan_raw[[#This Row],[EKA_kode2]],"")</f>
        <v/>
      </c>
      <c r="C257">
        <f>XPlan_raw[[#This Row],[eka_langtnavn]]</f>
        <v>0</v>
      </c>
      <c r="D257">
        <f>IF(XPlan_raw[[#This Row],[Interne-kode]]&lt;&gt;"(tom)",XPlan_raw[[#This Row],[Interne-kode]],"")</f>
        <v>0</v>
      </c>
      <c r="E2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7">
        <f>IF(XPlan_raw[[#This Row],[Campus]]&lt;&gt;"(tom)",XPlan_raw[[#This Row],[Campus]],"")</f>
        <v>0</v>
      </c>
      <c r="H257" t="str">
        <f>IF(OR(XPlan_raw[[#This Row],[Prøveform]]="(tom)",XPlan_raw[[#This Row],[Prøveform]]=""),"",XPlan_raw[[#This Row],[Prøveform]])</f>
        <v/>
      </c>
      <c r="I257" t="str">
        <f>IF(XPlan_raw[[#This Row],[Eksaminator_samlet]]&lt;&gt;"",XPlan_raw[[#This Row],[Eksaminator_samlet]],"")</f>
        <v/>
      </c>
      <c r="J257" t="str">
        <f>IF(OR(XPlan_raw[[#This Row],[Censur]]="(tom)",XPlan_raw[[#This Row],[Censur]]=""),"",XPlan_raw[[#This Row],[Censur]])</f>
        <v/>
      </c>
      <c r="K2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7" s="4" t="str">
        <f>IF(XPlan_raw[[#This Row],[Udbudstpe]]="3.prøveforsøg",XPlan_raw[[#This Row],[Udbudstpe]],"")</f>
        <v/>
      </c>
      <c r="M257" s="4" t="str">
        <f>IF(XPlan_raw[[#This Row],[Prøveform]]="Skriftlig prøve",XPlan_raw[[#This Row],[DATO: Start eksamen]]+21,"")</f>
        <v/>
      </c>
      <c r="N2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7" s="26"/>
      <c r="R257" s="50"/>
      <c r="S257" s="47"/>
      <c r="T257" s="26"/>
      <c r="U257" s="47"/>
      <c r="V257" s="26"/>
      <c r="W257" s="51"/>
      <c r="X257" s="52"/>
      <c r="Y257" s="42"/>
      <c r="Z257" s="50"/>
      <c r="AA257" s="26"/>
      <c r="AB257" s="47"/>
      <c r="AC257" s="43"/>
      <c r="AD257" s="53"/>
      <c r="AE257" s="27"/>
      <c r="AG257" s="47"/>
      <c r="AH257" s="26"/>
      <c r="AI257" s="47"/>
      <c r="AJ257" s="26"/>
      <c r="AK257" s="47"/>
      <c r="AL257" s="26"/>
      <c r="AM257" s="47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</row>
    <row r="258" spans="2:83" hidden="1" x14ac:dyDescent="0.25">
      <c r="B258" t="str">
        <f>IF(Q258="ja",XPlan_raw[[#This Row],[EKA_kode2]],"")</f>
        <v/>
      </c>
      <c r="C258">
        <f>XPlan_raw[[#This Row],[eka_langtnavn]]</f>
        <v>0</v>
      </c>
      <c r="D258">
        <f>IF(XPlan_raw[[#This Row],[Interne-kode]]&lt;&gt;"(tom)",XPlan_raw[[#This Row],[Interne-kode]],"")</f>
        <v>0</v>
      </c>
      <c r="E2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8">
        <f>IF(XPlan_raw[[#This Row],[Campus]]&lt;&gt;"(tom)",XPlan_raw[[#This Row],[Campus]],"")</f>
        <v>0</v>
      </c>
      <c r="H258" t="str">
        <f>IF(OR(XPlan_raw[[#This Row],[Prøveform]]="(tom)",XPlan_raw[[#This Row],[Prøveform]]=""),"",XPlan_raw[[#This Row],[Prøveform]])</f>
        <v/>
      </c>
      <c r="I258" t="str">
        <f>IF(XPlan_raw[[#This Row],[Eksaminator_samlet]]&lt;&gt;"",XPlan_raw[[#This Row],[Eksaminator_samlet]],"")</f>
        <v/>
      </c>
      <c r="J258" t="str">
        <f>IF(OR(XPlan_raw[[#This Row],[Censur]]="(tom)",XPlan_raw[[#This Row],[Censur]]=""),"",XPlan_raw[[#This Row],[Censur]])</f>
        <v/>
      </c>
      <c r="K2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8" s="4" t="str">
        <f>IF(XPlan_raw[[#This Row],[Udbudstpe]]="3.prøveforsøg",XPlan_raw[[#This Row],[Udbudstpe]],"")</f>
        <v/>
      </c>
      <c r="M258" s="4" t="str">
        <f>IF(XPlan_raw[[#This Row],[Prøveform]]="Skriftlig prøve",XPlan_raw[[#This Row],[DATO: Start eksamen]]+21,"")</f>
        <v/>
      </c>
      <c r="N2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8" s="26"/>
      <c r="R258" s="50"/>
      <c r="S258" s="47"/>
      <c r="T258" s="26"/>
      <c r="U258" s="47"/>
      <c r="V258" s="26"/>
      <c r="W258" s="51"/>
      <c r="X258" s="52"/>
      <c r="Y258" s="42"/>
      <c r="Z258" s="50"/>
      <c r="AA258" s="26"/>
      <c r="AB258" s="47"/>
      <c r="AC258" s="43"/>
      <c r="AD258" s="53"/>
      <c r="AE258" s="27"/>
      <c r="AG258" s="47"/>
      <c r="AH258" s="26"/>
      <c r="AI258" s="47"/>
      <c r="AJ258" s="26"/>
      <c r="AK258" s="47"/>
      <c r="AL258" s="26"/>
      <c r="AM258" s="47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</row>
    <row r="259" spans="2:83" hidden="1" x14ac:dyDescent="0.25">
      <c r="B259" t="str">
        <f>IF(Q259="ja",XPlan_raw[[#This Row],[EKA_kode2]],"")</f>
        <v/>
      </c>
      <c r="C259">
        <f>XPlan_raw[[#This Row],[eka_langtnavn]]</f>
        <v>0</v>
      </c>
      <c r="D259">
        <f>IF(XPlan_raw[[#This Row],[Interne-kode]]&lt;&gt;"(tom)",XPlan_raw[[#This Row],[Interne-kode]],"")</f>
        <v>0</v>
      </c>
      <c r="E2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59">
        <f>IF(XPlan_raw[[#This Row],[Campus]]&lt;&gt;"(tom)",XPlan_raw[[#This Row],[Campus]],"")</f>
        <v>0</v>
      </c>
      <c r="H259" t="str">
        <f>IF(OR(XPlan_raw[[#This Row],[Prøveform]]="(tom)",XPlan_raw[[#This Row],[Prøveform]]=""),"",XPlan_raw[[#This Row],[Prøveform]])</f>
        <v/>
      </c>
      <c r="I259" t="str">
        <f>IF(XPlan_raw[[#This Row],[Eksaminator_samlet]]&lt;&gt;"",XPlan_raw[[#This Row],[Eksaminator_samlet]],"")</f>
        <v/>
      </c>
      <c r="J259" t="str">
        <f>IF(OR(XPlan_raw[[#This Row],[Censur]]="(tom)",XPlan_raw[[#This Row],[Censur]]=""),"",XPlan_raw[[#This Row],[Censur]])</f>
        <v/>
      </c>
      <c r="K2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59" s="4" t="str">
        <f>IF(XPlan_raw[[#This Row],[Udbudstpe]]="3.prøveforsøg",XPlan_raw[[#This Row],[Udbudstpe]],"")</f>
        <v/>
      </c>
      <c r="M259" s="4" t="str">
        <f>IF(XPlan_raw[[#This Row],[Prøveform]]="Skriftlig prøve",XPlan_raw[[#This Row],[DATO: Start eksamen]]+21,"")</f>
        <v/>
      </c>
      <c r="N2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59" s="26"/>
      <c r="R259" s="50"/>
      <c r="S259" s="47"/>
      <c r="T259" s="26"/>
      <c r="U259" s="47"/>
      <c r="V259" s="26"/>
      <c r="W259" s="51"/>
      <c r="X259" s="52"/>
      <c r="Y259" s="42"/>
      <c r="Z259" s="50"/>
      <c r="AA259" s="26"/>
      <c r="AB259" s="47"/>
      <c r="AC259" s="43"/>
      <c r="AD259" s="53"/>
      <c r="AE259" s="27"/>
      <c r="AG259" s="47"/>
      <c r="AH259" s="26"/>
      <c r="AI259" s="47"/>
      <c r="AJ259" s="26"/>
      <c r="AK259" s="47"/>
      <c r="AL259" s="26"/>
      <c r="AM259" s="47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</row>
    <row r="260" spans="2:83" hidden="1" x14ac:dyDescent="0.25">
      <c r="B260" t="str">
        <f>IF(Q260="ja",XPlan_raw[[#This Row],[EKA_kode2]],"")</f>
        <v/>
      </c>
      <c r="C260">
        <f>XPlan_raw[[#This Row],[eka_langtnavn]]</f>
        <v>0</v>
      </c>
      <c r="D260">
        <f>IF(XPlan_raw[[#This Row],[Interne-kode]]&lt;&gt;"(tom)",XPlan_raw[[#This Row],[Interne-kode]],"")</f>
        <v>0</v>
      </c>
      <c r="E2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0">
        <f>IF(XPlan_raw[[#This Row],[Campus]]&lt;&gt;"(tom)",XPlan_raw[[#This Row],[Campus]],"")</f>
        <v>0</v>
      </c>
      <c r="H260" t="str">
        <f>IF(OR(XPlan_raw[[#This Row],[Prøveform]]="(tom)",XPlan_raw[[#This Row],[Prøveform]]=""),"",XPlan_raw[[#This Row],[Prøveform]])</f>
        <v/>
      </c>
      <c r="I260" t="str">
        <f>IF(XPlan_raw[[#This Row],[Eksaminator_samlet]]&lt;&gt;"",XPlan_raw[[#This Row],[Eksaminator_samlet]],"")</f>
        <v/>
      </c>
      <c r="J260" t="str">
        <f>IF(OR(XPlan_raw[[#This Row],[Censur]]="(tom)",XPlan_raw[[#This Row],[Censur]]=""),"",XPlan_raw[[#This Row],[Censur]])</f>
        <v/>
      </c>
      <c r="K2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0" s="4" t="str">
        <f>IF(XPlan_raw[[#This Row],[Udbudstpe]]="3.prøveforsøg",XPlan_raw[[#This Row],[Udbudstpe]],"")</f>
        <v/>
      </c>
      <c r="M260" s="4" t="str">
        <f>IF(XPlan_raw[[#This Row],[Prøveform]]="Skriftlig prøve",XPlan_raw[[#This Row],[DATO: Start eksamen]]+21,"")</f>
        <v/>
      </c>
      <c r="N2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0" s="26"/>
      <c r="R260" s="50"/>
      <c r="S260" s="47"/>
      <c r="T260" s="26"/>
      <c r="U260" s="47"/>
      <c r="V260" s="26"/>
      <c r="W260" s="51"/>
      <c r="X260" s="52"/>
      <c r="Y260" s="42"/>
      <c r="Z260" s="50"/>
      <c r="AA260" s="26"/>
      <c r="AB260" s="47"/>
      <c r="AC260" s="43"/>
      <c r="AD260" s="53"/>
      <c r="AE260" s="27"/>
      <c r="AG260" s="47"/>
      <c r="AH260" s="26"/>
      <c r="AI260" s="47"/>
      <c r="AJ260" s="26"/>
      <c r="AK260" s="47"/>
      <c r="AL260" s="26"/>
      <c r="AM260" s="47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</row>
    <row r="261" spans="2:83" hidden="1" x14ac:dyDescent="0.25">
      <c r="B261" t="str">
        <f>IF(Q261="ja",XPlan_raw[[#This Row],[EKA_kode2]],"")</f>
        <v/>
      </c>
      <c r="C261">
        <f>XPlan_raw[[#This Row],[eka_langtnavn]]</f>
        <v>0</v>
      </c>
      <c r="D261">
        <f>IF(XPlan_raw[[#This Row],[Interne-kode]]&lt;&gt;"(tom)",XPlan_raw[[#This Row],[Interne-kode]],"")</f>
        <v>0</v>
      </c>
      <c r="E2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1">
        <f>IF(XPlan_raw[[#This Row],[Campus]]&lt;&gt;"(tom)",XPlan_raw[[#This Row],[Campus]],"")</f>
        <v>0</v>
      </c>
      <c r="H261" t="str">
        <f>IF(OR(XPlan_raw[[#This Row],[Prøveform]]="(tom)",XPlan_raw[[#This Row],[Prøveform]]=""),"",XPlan_raw[[#This Row],[Prøveform]])</f>
        <v/>
      </c>
      <c r="I261" t="str">
        <f>IF(XPlan_raw[[#This Row],[Eksaminator_samlet]]&lt;&gt;"",XPlan_raw[[#This Row],[Eksaminator_samlet]],"")</f>
        <v/>
      </c>
      <c r="J261" t="str">
        <f>IF(OR(XPlan_raw[[#This Row],[Censur]]="(tom)",XPlan_raw[[#This Row],[Censur]]=""),"",XPlan_raw[[#This Row],[Censur]])</f>
        <v/>
      </c>
      <c r="K2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1" s="4" t="str">
        <f>IF(XPlan_raw[[#This Row],[Udbudstpe]]="3.prøveforsøg",XPlan_raw[[#This Row],[Udbudstpe]],"")</f>
        <v/>
      </c>
      <c r="M261" s="4" t="str">
        <f>IF(XPlan_raw[[#This Row],[Prøveform]]="Skriftlig prøve",XPlan_raw[[#This Row],[DATO: Start eksamen]]+21,"")</f>
        <v/>
      </c>
      <c r="N2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1" s="26"/>
      <c r="R261" s="50"/>
      <c r="S261" s="47"/>
      <c r="T261" s="26"/>
      <c r="U261" s="47"/>
      <c r="V261" s="26"/>
      <c r="W261" s="51"/>
      <c r="X261" s="52"/>
      <c r="Y261" s="42"/>
      <c r="Z261" s="50"/>
      <c r="AA261" s="26"/>
      <c r="AB261" s="47"/>
      <c r="AC261" s="43"/>
      <c r="AD261" s="53"/>
      <c r="AE261" s="27"/>
      <c r="AG261" s="47"/>
      <c r="AH261" s="26"/>
      <c r="AI261" s="47"/>
      <c r="AJ261" s="26"/>
      <c r="AK261" s="47"/>
      <c r="AL261" s="26"/>
      <c r="AM261" s="47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</row>
    <row r="262" spans="2:83" hidden="1" x14ac:dyDescent="0.25">
      <c r="B262" t="str">
        <f>IF(Q262="ja",XPlan_raw[[#This Row],[EKA_kode2]],"")</f>
        <v/>
      </c>
      <c r="C262">
        <f>XPlan_raw[[#This Row],[eka_langtnavn]]</f>
        <v>0</v>
      </c>
      <c r="D262">
        <f>IF(XPlan_raw[[#This Row],[Interne-kode]]&lt;&gt;"(tom)",XPlan_raw[[#This Row],[Interne-kode]],"")</f>
        <v>0</v>
      </c>
      <c r="E2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2">
        <f>IF(XPlan_raw[[#This Row],[Campus]]&lt;&gt;"(tom)",XPlan_raw[[#This Row],[Campus]],"")</f>
        <v>0</v>
      </c>
      <c r="H262" t="str">
        <f>IF(OR(XPlan_raw[[#This Row],[Prøveform]]="(tom)",XPlan_raw[[#This Row],[Prøveform]]=""),"",XPlan_raw[[#This Row],[Prøveform]])</f>
        <v/>
      </c>
      <c r="I262" t="str">
        <f>IF(XPlan_raw[[#This Row],[Eksaminator_samlet]]&lt;&gt;"",XPlan_raw[[#This Row],[Eksaminator_samlet]],"")</f>
        <v/>
      </c>
      <c r="J262" t="str">
        <f>IF(OR(XPlan_raw[[#This Row],[Censur]]="(tom)",XPlan_raw[[#This Row],[Censur]]=""),"",XPlan_raw[[#This Row],[Censur]])</f>
        <v/>
      </c>
      <c r="K2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2" s="4" t="str">
        <f>IF(XPlan_raw[[#This Row],[Udbudstpe]]="3.prøveforsøg",XPlan_raw[[#This Row],[Udbudstpe]],"")</f>
        <v/>
      </c>
      <c r="M262" s="4" t="str">
        <f>IF(XPlan_raw[[#This Row],[Prøveform]]="Skriftlig prøve",XPlan_raw[[#This Row],[DATO: Start eksamen]]+21,"")</f>
        <v/>
      </c>
      <c r="N2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2" s="26"/>
      <c r="R262" s="50"/>
      <c r="S262" s="47"/>
      <c r="T262" s="26"/>
      <c r="U262" s="47"/>
      <c r="V262" s="26"/>
      <c r="W262" s="51"/>
      <c r="X262" s="52"/>
      <c r="Y262" s="42"/>
      <c r="Z262" s="50"/>
      <c r="AA262" s="26"/>
      <c r="AB262" s="47"/>
      <c r="AC262" s="43"/>
      <c r="AD262" s="53"/>
      <c r="AE262" s="27"/>
      <c r="AG262" s="47"/>
      <c r="AH262" s="26"/>
      <c r="AI262" s="47"/>
      <c r="AJ262" s="26"/>
      <c r="AK262" s="47"/>
      <c r="AL262" s="26"/>
      <c r="AM262" s="47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</row>
    <row r="263" spans="2:83" hidden="1" x14ac:dyDescent="0.25">
      <c r="B263" t="str">
        <f>IF(Q263="ja",XPlan_raw[[#This Row],[EKA_kode2]],"")</f>
        <v/>
      </c>
      <c r="C263">
        <f>XPlan_raw[[#This Row],[eka_langtnavn]]</f>
        <v>0</v>
      </c>
      <c r="D263">
        <f>IF(XPlan_raw[[#This Row],[Interne-kode]]&lt;&gt;"(tom)",XPlan_raw[[#This Row],[Interne-kode]],"")</f>
        <v>0</v>
      </c>
      <c r="E2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3">
        <f>IF(XPlan_raw[[#This Row],[Campus]]&lt;&gt;"(tom)",XPlan_raw[[#This Row],[Campus]],"")</f>
        <v>0</v>
      </c>
      <c r="H263" t="str">
        <f>IF(OR(XPlan_raw[[#This Row],[Prøveform]]="(tom)",XPlan_raw[[#This Row],[Prøveform]]=""),"",XPlan_raw[[#This Row],[Prøveform]])</f>
        <v/>
      </c>
      <c r="I263" t="str">
        <f>IF(XPlan_raw[[#This Row],[Eksaminator_samlet]]&lt;&gt;"",XPlan_raw[[#This Row],[Eksaminator_samlet]],"")</f>
        <v/>
      </c>
      <c r="J263" t="str">
        <f>IF(OR(XPlan_raw[[#This Row],[Censur]]="(tom)",XPlan_raw[[#This Row],[Censur]]=""),"",XPlan_raw[[#This Row],[Censur]])</f>
        <v/>
      </c>
      <c r="K2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3" s="4" t="str">
        <f>IF(XPlan_raw[[#This Row],[Udbudstpe]]="3.prøveforsøg",XPlan_raw[[#This Row],[Udbudstpe]],"")</f>
        <v/>
      </c>
      <c r="M263" s="4" t="str">
        <f>IF(XPlan_raw[[#This Row],[Prøveform]]="Skriftlig prøve",XPlan_raw[[#This Row],[DATO: Start eksamen]]+21,"")</f>
        <v/>
      </c>
      <c r="N2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3" s="26"/>
      <c r="R263" s="50"/>
      <c r="S263" s="47"/>
      <c r="T263" s="26"/>
      <c r="U263" s="47"/>
      <c r="V263" s="26"/>
      <c r="W263" s="51"/>
      <c r="X263" s="52"/>
      <c r="Y263" s="42"/>
      <c r="Z263" s="50"/>
      <c r="AA263" s="26"/>
      <c r="AB263" s="47"/>
      <c r="AC263" s="43"/>
      <c r="AD263" s="53"/>
      <c r="AE263" s="27"/>
      <c r="AG263" s="47"/>
      <c r="AH263" s="26"/>
      <c r="AI263" s="47"/>
      <c r="AJ263" s="26"/>
      <c r="AK263" s="47"/>
      <c r="AL263" s="26"/>
      <c r="AM263" s="47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</row>
    <row r="264" spans="2:83" hidden="1" x14ac:dyDescent="0.25">
      <c r="B264" t="str">
        <f>IF(Q264="ja",XPlan_raw[[#This Row],[EKA_kode2]],"")</f>
        <v/>
      </c>
      <c r="C264">
        <f>XPlan_raw[[#This Row],[eka_langtnavn]]</f>
        <v>0</v>
      </c>
      <c r="D264">
        <f>IF(XPlan_raw[[#This Row],[Interne-kode]]&lt;&gt;"(tom)",XPlan_raw[[#This Row],[Interne-kode]],"")</f>
        <v>0</v>
      </c>
      <c r="E2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4">
        <f>IF(XPlan_raw[[#This Row],[Campus]]&lt;&gt;"(tom)",XPlan_raw[[#This Row],[Campus]],"")</f>
        <v>0</v>
      </c>
      <c r="H264" t="str">
        <f>IF(OR(XPlan_raw[[#This Row],[Prøveform]]="(tom)",XPlan_raw[[#This Row],[Prøveform]]=""),"",XPlan_raw[[#This Row],[Prøveform]])</f>
        <v/>
      </c>
      <c r="I264" t="str">
        <f>IF(XPlan_raw[[#This Row],[Eksaminator_samlet]]&lt;&gt;"",XPlan_raw[[#This Row],[Eksaminator_samlet]],"")</f>
        <v/>
      </c>
      <c r="J264" t="str">
        <f>IF(OR(XPlan_raw[[#This Row],[Censur]]="(tom)",XPlan_raw[[#This Row],[Censur]]=""),"",XPlan_raw[[#This Row],[Censur]])</f>
        <v/>
      </c>
      <c r="K2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4" s="4" t="str">
        <f>IF(XPlan_raw[[#This Row],[Udbudstpe]]="3.prøveforsøg",XPlan_raw[[#This Row],[Udbudstpe]],"")</f>
        <v/>
      </c>
      <c r="M264" s="4" t="str">
        <f>IF(XPlan_raw[[#This Row],[Prøveform]]="Skriftlig prøve",XPlan_raw[[#This Row],[DATO: Start eksamen]]+21,"")</f>
        <v/>
      </c>
      <c r="N2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4" s="26"/>
      <c r="R264" s="50"/>
      <c r="S264" s="47"/>
      <c r="T264" s="26"/>
      <c r="U264" s="47"/>
      <c r="V264" s="26"/>
      <c r="W264" s="51"/>
      <c r="X264" s="52"/>
      <c r="Y264" s="42"/>
      <c r="Z264" s="50"/>
      <c r="AA264" s="26"/>
      <c r="AB264" s="47"/>
      <c r="AC264" s="43"/>
      <c r="AD264" s="53"/>
      <c r="AE264" s="27"/>
      <c r="AG264" s="47"/>
      <c r="AH264" s="26"/>
      <c r="AI264" s="47"/>
      <c r="AJ264" s="26"/>
      <c r="AK264" s="47"/>
      <c r="AL264" s="26"/>
      <c r="AM264" s="47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</row>
    <row r="265" spans="2:83" hidden="1" x14ac:dyDescent="0.25">
      <c r="B265" t="str">
        <f>IF(Q265="ja",XPlan_raw[[#This Row],[EKA_kode2]],"")</f>
        <v/>
      </c>
      <c r="C265">
        <f>XPlan_raw[[#This Row],[eka_langtnavn]]</f>
        <v>0</v>
      </c>
      <c r="D265">
        <f>IF(XPlan_raw[[#This Row],[Interne-kode]]&lt;&gt;"(tom)",XPlan_raw[[#This Row],[Interne-kode]],"")</f>
        <v>0</v>
      </c>
      <c r="E2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5">
        <f>IF(XPlan_raw[[#This Row],[Campus]]&lt;&gt;"(tom)",XPlan_raw[[#This Row],[Campus]],"")</f>
        <v>0</v>
      </c>
      <c r="H265" t="str">
        <f>IF(OR(XPlan_raw[[#This Row],[Prøveform]]="(tom)",XPlan_raw[[#This Row],[Prøveform]]=""),"",XPlan_raw[[#This Row],[Prøveform]])</f>
        <v/>
      </c>
      <c r="I265" t="str">
        <f>IF(XPlan_raw[[#This Row],[Eksaminator_samlet]]&lt;&gt;"",XPlan_raw[[#This Row],[Eksaminator_samlet]],"")</f>
        <v/>
      </c>
      <c r="J265" t="str">
        <f>IF(OR(XPlan_raw[[#This Row],[Censur]]="(tom)",XPlan_raw[[#This Row],[Censur]]=""),"",XPlan_raw[[#This Row],[Censur]])</f>
        <v/>
      </c>
      <c r="K2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5" s="4" t="str">
        <f>IF(XPlan_raw[[#This Row],[Udbudstpe]]="3.prøveforsøg",XPlan_raw[[#This Row],[Udbudstpe]],"")</f>
        <v/>
      </c>
      <c r="M265" s="4" t="str">
        <f>IF(XPlan_raw[[#This Row],[Prøveform]]="Skriftlig prøve",XPlan_raw[[#This Row],[DATO: Start eksamen]]+21,"")</f>
        <v/>
      </c>
      <c r="N2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5" s="26"/>
      <c r="R265" s="50"/>
      <c r="S265" s="47"/>
      <c r="T265" s="26"/>
      <c r="U265" s="47"/>
      <c r="V265" s="26"/>
      <c r="W265" s="51"/>
      <c r="X265" s="52"/>
      <c r="Y265" s="42"/>
      <c r="Z265" s="50"/>
      <c r="AA265" s="26"/>
      <c r="AB265" s="47"/>
      <c r="AC265" s="43"/>
      <c r="AD265" s="53"/>
      <c r="AE265" s="27"/>
      <c r="AG265" s="47"/>
      <c r="AH265" s="26"/>
      <c r="AI265" s="47"/>
      <c r="AJ265" s="26"/>
      <c r="AK265" s="47"/>
      <c r="AL265" s="26"/>
      <c r="AM265" s="47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</row>
    <row r="266" spans="2:83" hidden="1" x14ac:dyDescent="0.25">
      <c r="B266" t="str">
        <f>IF(Q266="ja",XPlan_raw[[#This Row],[EKA_kode2]],"")</f>
        <v/>
      </c>
      <c r="C266">
        <f>XPlan_raw[[#This Row],[eka_langtnavn]]</f>
        <v>0</v>
      </c>
      <c r="D266">
        <f>IF(XPlan_raw[[#This Row],[Interne-kode]]&lt;&gt;"(tom)",XPlan_raw[[#This Row],[Interne-kode]],"")</f>
        <v>0</v>
      </c>
      <c r="E2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6">
        <f>IF(XPlan_raw[[#This Row],[Campus]]&lt;&gt;"(tom)",XPlan_raw[[#This Row],[Campus]],"")</f>
        <v>0</v>
      </c>
      <c r="H266" t="str">
        <f>IF(OR(XPlan_raw[[#This Row],[Prøveform]]="(tom)",XPlan_raw[[#This Row],[Prøveform]]=""),"",XPlan_raw[[#This Row],[Prøveform]])</f>
        <v/>
      </c>
      <c r="I266" t="str">
        <f>IF(XPlan_raw[[#This Row],[Eksaminator_samlet]]&lt;&gt;"",XPlan_raw[[#This Row],[Eksaminator_samlet]],"")</f>
        <v/>
      </c>
      <c r="J266" t="str">
        <f>IF(OR(XPlan_raw[[#This Row],[Censur]]="(tom)",XPlan_raw[[#This Row],[Censur]]=""),"",XPlan_raw[[#This Row],[Censur]])</f>
        <v/>
      </c>
      <c r="K2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6" s="4" t="str">
        <f>IF(XPlan_raw[[#This Row],[Udbudstpe]]="3.prøveforsøg",XPlan_raw[[#This Row],[Udbudstpe]],"")</f>
        <v/>
      </c>
      <c r="M266" s="4" t="str">
        <f>IF(XPlan_raw[[#This Row],[Prøveform]]="Skriftlig prøve",XPlan_raw[[#This Row],[DATO: Start eksamen]]+21,"")</f>
        <v/>
      </c>
      <c r="N2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6" s="26"/>
      <c r="R266" s="50"/>
      <c r="S266" s="47"/>
      <c r="T266" s="26"/>
      <c r="U266" s="47"/>
      <c r="V266" s="26"/>
      <c r="W266" s="51"/>
      <c r="X266" s="52"/>
      <c r="Y266" s="42"/>
      <c r="Z266" s="50"/>
      <c r="AA266" s="26"/>
      <c r="AB266" s="47"/>
      <c r="AC266" s="43"/>
      <c r="AD266" s="53"/>
      <c r="AE266" s="27"/>
      <c r="AG266" s="47"/>
      <c r="AH266" s="26"/>
      <c r="AI266" s="47"/>
      <c r="AJ266" s="26"/>
      <c r="AK266" s="47"/>
      <c r="AL266" s="26"/>
      <c r="AM266" s="47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</row>
    <row r="267" spans="2:83" hidden="1" x14ac:dyDescent="0.25">
      <c r="B267" t="str">
        <f>IF(Q267="ja",XPlan_raw[[#This Row],[EKA_kode2]],"")</f>
        <v/>
      </c>
      <c r="C267">
        <f>XPlan_raw[[#This Row],[eka_langtnavn]]</f>
        <v>0</v>
      </c>
      <c r="D267">
        <f>IF(XPlan_raw[[#This Row],[Interne-kode]]&lt;&gt;"(tom)",XPlan_raw[[#This Row],[Interne-kode]],"")</f>
        <v>0</v>
      </c>
      <c r="E2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7">
        <f>IF(XPlan_raw[[#This Row],[Campus]]&lt;&gt;"(tom)",XPlan_raw[[#This Row],[Campus]],"")</f>
        <v>0</v>
      </c>
      <c r="H267" t="str">
        <f>IF(OR(XPlan_raw[[#This Row],[Prøveform]]="(tom)",XPlan_raw[[#This Row],[Prøveform]]=""),"",XPlan_raw[[#This Row],[Prøveform]])</f>
        <v/>
      </c>
      <c r="I267" t="str">
        <f>IF(XPlan_raw[[#This Row],[Eksaminator_samlet]]&lt;&gt;"",XPlan_raw[[#This Row],[Eksaminator_samlet]],"")</f>
        <v/>
      </c>
      <c r="J267" t="str">
        <f>IF(OR(XPlan_raw[[#This Row],[Censur]]="(tom)",XPlan_raw[[#This Row],[Censur]]=""),"",XPlan_raw[[#This Row],[Censur]])</f>
        <v/>
      </c>
      <c r="K2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7" s="4" t="str">
        <f>IF(XPlan_raw[[#This Row],[Udbudstpe]]="3.prøveforsøg",XPlan_raw[[#This Row],[Udbudstpe]],"")</f>
        <v/>
      </c>
      <c r="M267" s="4" t="str">
        <f>IF(XPlan_raw[[#This Row],[Prøveform]]="Skriftlig prøve",XPlan_raw[[#This Row],[DATO: Start eksamen]]+21,"")</f>
        <v/>
      </c>
      <c r="N2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7" s="26"/>
      <c r="R267" s="50"/>
      <c r="S267" s="47"/>
      <c r="T267" s="26"/>
      <c r="U267" s="47"/>
      <c r="V267" s="26"/>
      <c r="W267" s="51"/>
      <c r="X267" s="52"/>
      <c r="Y267" s="42"/>
      <c r="Z267" s="50"/>
      <c r="AA267" s="26"/>
      <c r="AB267" s="47"/>
      <c r="AC267" s="43"/>
      <c r="AD267" s="53"/>
      <c r="AE267" s="27"/>
      <c r="AG267" s="47"/>
      <c r="AH267" s="26"/>
      <c r="AI267" s="47"/>
      <c r="AJ267" s="26"/>
      <c r="AK267" s="47"/>
      <c r="AL267" s="26"/>
      <c r="AM267" s="47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</row>
    <row r="268" spans="2:83" hidden="1" x14ac:dyDescent="0.25">
      <c r="B268" t="str">
        <f>IF(Q268="ja",XPlan_raw[[#This Row],[EKA_kode2]],"")</f>
        <v/>
      </c>
      <c r="C268">
        <f>XPlan_raw[[#This Row],[eka_langtnavn]]</f>
        <v>0</v>
      </c>
      <c r="D268">
        <f>IF(XPlan_raw[[#This Row],[Interne-kode]]&lt;&gt;"(tom)",XPlan_raw[[#This Row],[Interne-kode]],"")</f>
        <v>0</v>
      </c>
      <c r="E2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8">
        <f>IF(XPlan_raw[[#This Row],[Campus]]&lt;&gt;"(tom)",XPlan_raw[[#This Row],[Campus]],"")</f>
        <v>0</v>
      </c>
      <c r="H268" t="str">
        <f>IF(OR(XPlan_raw[[#This Row],[Prøveform]]="(tom)",XPlan_raw[[#This Row],[Prøveform]]=""),"",XPlan_raw[[#This Row],[Prøveform]])</f>
        <v/>
      </c>
      <c r="I268" t="str">
        <f>IF(XPlan_raw[[#This Row],[Eksaminator_samlet]]&lt;&gt;"",XPlan_raw[[#This Row],[Eksaminator_samlet]],"")</f>
        <v/>
      </c>
      <c r="J268" t="str">
        <f>IF(OR(XPlan_raw[[#This Row],[Censur]]="(tom)",XPlan_raw[[#This Row],[Censur]]=""),"",XPlan_raw[[#This Row],[Censur]])</f>
        <v/>
      </c>
      <c r="K2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8" s="4" t="str">
        <f>IF(XPlan_raw[[#This Row],[Udbudstpe]]="3.prøveforsøg",XPlan_raw[[#This Row],[Udbudstpe]],"")</f>
        <v/>
      </c>
      <c r="M268" s="4" t="str">
        <f>IF(XPlan_raw[[#This Row],[Prøveform]]="Skriftlig prøve",XPlan_raw[[#This Row],[DATO: Start eksamen]]+21,"")</f>
        <v/>
      </c>
      <c r="N2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8" s="26"/>
      <c r="R268" s="50"/>
      <c r="S268" s="47"/>
      <c r="T268" s="26"/>
      <c r="U268" s="47"/>
      <c r="V268" s="26"/>
      <c r="W268" s="51"/>
      <c r="X268" s="52"/>
      <c r="Y268" s="42"/>
      <c r="Z268" s="50"/>
      <c r="AA268" s="26"/>
      <c r="AB268" s="47"/>
      <c r="AC268" s="43"/>
      <c r="AD268" s="53"/>
      <c r="AE268" s="27"/>
      <c r="AG268" s="47"/>
      <c r="AH268" s="26"/>
      <c r="AI268" s="47"/>
      <c r="AJ268" s="26"/>
      <c r="AK268" s="47"/>
      <c r="AL268" s="26"/>
      <c r="AM268" s="47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</row>
    <row r="269" spans="2:83" hidden="1" x14ac:dyDescent="0.25">
      <c r="B269" t="str">
        <f>IF(Q269="ja",XPlan_raw[[#This Row],[EKA_kode2]],"")</f>
        <v/>
      </c>
      <c r="C269">
        <f>XPlan_raw[[#This Row],[eka_langtnavn]]</f>
        <v>0</v>
      </c>
      <c r="D269">
        <f>IF(XPlan_raw[[#This Row],[Interne-kode]]&lt;&gt;"(tom)",XPlan_raw[[#This Row],[Interne-kode]],"")</f>
        <v>0</v>
      </c>
      <c r="E2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69">
        <f>IF(XPlan_raw[[#This Row],[Campus]]&lt;&gt;"(tom)",XPlan_raw[[#This Row],[Campus]],"")</f>
        <v>0</v>
      </c>
      <c r="H269" t="str">
        <f>IF(OR(XPlan_raw[[#This Row],[Prøveform]]="(tom)",XPlan_raw[[#This Row],[Prøveform]]=""),"",XPlan_raw[[#This Row],[Prøveform]])</f>
        <v/>
      </c>
      <c r="I269" t="str">
        <f>IF(XPlan_raw[[#This Row],[Eksaminator_samlet]]&lt;&gt;"",XPlan_raw[[#This Row],[Eksaminator_samlet]],"")</f>
        <v/>
      </c>
      <c r="J269" t="str">
        <f>IF(OR(XPlan_raw[[#This Row],[Censur]]="(tom)",XPlan_raw[[#This Row],[Censur]]=""),"",XPlan_raw[[#This Row],[Censur]])</f>
        <v/>
      </c>
      <c r="K2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69" s="4" t="str">
        <f>IF(XPlan_raw[[#This Row],[Udbudstpe]]="3.prøveforsøg",XPlan_raw[[#This Row],[Udbudstpe]],"")</f>
        <v/>
      </c>
      <c r="M269" s="4" t="str">
        <f>IF(XPlan_raw[[#This Row],[Prøveform]]="Skriftlig prøve",XPlan_raw[[#This Row],[DATO: Start eksamen]]+21,"")</f>
        <v/>
      </c>
      <c r="N2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69" s="26"/>
      <c r="R269" s="50"/>
      <c r="S269" s="47"/>
      <c r="T269" s="26"/>
      <c r="U269" s="47"/>
      <c r="V269" s="26"/>
      <c r="W269" s="51"/>
      <c r="X269" s="52"/>
      <c r="Y269" s="42"/>
      <c r="Z269" s="50"/>
      <c r="AA269" s="26"/>
      <c r="AB269" s="47"/>
      <c r="AC269" s="43"/>
      <c r="AD269" s="53"/>
      <c r="AE269" s="27"/>
      <c r="AG269" s="47"/>
      <c r="AH269" s="26"/>
      <c r="AI269" s="47"/>
      <c r="AJ269" s="26"/>
      <c r="AK269" s="47"/>
      <c r="AL269" s="26"/>
      <c r="AM269" s="47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</row>
    <row r="270" spans="2:83" hidden="1" x14ac:dyDescent="0.25">
      <c r="B270" t="str">
        <f>IF(Q270="ja",XPlan_raw[[#This Row],[EKA_kode2]],"")</f>
        <v/>
      </c>
      <c r="C270">
        <f>XPlan_raw[[#This Row],[eka_langtnavn]]</f>
        <v>0</v>
      </c>
      <c r="D270">
        <f>IF(XPlan_raw[[#This Row],[Interne-kode]]&lt;&gt;"(tom)",XPlan_raw[[#This Row],[Interne-kode]],"")</f>
        <v>0</v>
      </c>
      <c r="E2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0">
        <f>IF(XPlan_raw[[#This Row],[Campus]]&lt;&gt;"(tom)",XPlan_raw[[#This Row],[Campus]],"")</f>
        <v>0</v>
      </c>
      <c r="H270" t="str">
        <f>IF(OR(XPlan_raw[[#This Row],[Prøveform]]="(tom)",XPlan_raw[[#This Row],[Prøveform]]=""),"",XPlan_raw[[#This Row],[Prøveform]])</f>
        <v/>
      </c>
      <c r="I270" t="str">
        <f>IF(XPlan_raw[[#This Row],[Eksaminator_samlet]]&lt;&gt;"",XPlan_raw[[#This Row],[Eksaminator_samlet]],"")</f>
        <v/>
      </c>
      <c r="J270" t="str">
        <f>IF(OR(XPlan_raw[[#This Row],[Censur]]="(tom)",XPlan_raw[[#This Row],[Censur]]=""),"",XPlan_raw[[#This Row],[Censur]])</f>
        <v/>
      </c>
      <c r="K2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0" s="4" t="str">
        <f>IF(XPlan_raw[[#This Row],[Udbudstpe]]="3.prøveforsøg",XPlan_raw[[#This Row],[Udbudstpe]],"")</f>
        <v/>
      </c>
      <c r="M270" s="4" t="str">
        <f>IF(XPlan_raw[[#This Row],[Prøveform]]="Skriftlig prøve",XPlan_raw[[#This Row],[DATO: Start eksamen]]+21,"")</f>
        <v/>
      </c>
      <c r="N2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0" s="26"/>
      <c r="R270" s="50"/>
      <c r="S270" s="47"/>
      <c r="T270" s="26"/>
      <c r="U270" s="47"/>
      <c r="V270" s="26"/>
      <c r="W270" s="51"/>
      <c r="X270" s="52"/>
      <c r="Y270" s="42"/>
      <c r="Z270" s="50"/>
      <c r="AA270" s="26"/>
      <c r="AB270" s="47"/>
      <c r="AC270" s="43"/>
      <c r="AD270" s="53"/>
      <c r="AE270" s="27"/>
      <c r="AG270" s="47"/>
      <c r="AH270" s="26"/>
      <c r="AI270" s="47"/>
      <c r="AJ270" s="26"/>
      <c r="AK270" s="47"/>
      <c r="AL270" s="26"/>
      <c r="AM270" s="47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</row>
    <row r="271" spans="2:83" hidden="1" x14ac:dyDescent="0.25">
      <c r="B271" t="str">
        <f>IF(Q271="ja",XPlan_raw[[#This Row],[EKA_kode2]],"")</f>
        <v/>
      </c>
      <c r="C271">
        <f>XPlan_raw[[#This Row],[eka_langtnavn]]</f>
        <v>0</v>
      </c>
      <c r="D271">
        <f>IF(XPlan_raw[[#This Row],[Interne-kode]]&lt;&gt;"(tom)",XPlan_raw[[#This Row],[Interne-kode]],"")</f>
        <v>0</v>
      </c>
      <c r="E2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1">
        <f>IF(XPlan_raw[[#This Row],[Campus]]&lt;&gt;"(tom)",XPlan_raw[[#This Row],[Campus]],"")</f>
        <v>0</v>
      </c>
      <c r="H271" t="str">
        <f>IF(OR(XPlan_raw[[#This Row],[Prøveform]]="(tom)",XPlan_raw[[#This Row],[Prøveform]]=""),"",XPlan_raw[[#This Row],[Prøveform]])</f>
        <v/>
      </c>
      <c r="I271" t="str">
        <f>IF(XPlan_raw[[#This Row],[Eksaminator_samlet]]&lt;&gt;"",XPlan_raw[[#This Row],[Eksaminator_samlet]],"")</f>
        <v/>
      </c>
      <c r="J271" t="str">
        <f>IF(OR(XPlan_raw[[#This Row],[Censur]]="(tom)",XPlan_raw[[#This Row],[Censur]]=""),"",XPlan_raw[[#This Row],[Censur]])</f>
        <v/>
      </c>
      <c r="K2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1" s="4" t="str">
        <f>IF(XPlan_raw[[#This Row],[Udbudstpe]]="3.prøveforsøg",XPlan_raw[[#This Row],[Udbudstpe]],"")</f>
        <v/>
      </c>
      <c r="M271" s="4" t="str">
        <f>IF(XPlan_raw[[#This Row],[Prøveform]]="Skriftlig prøve",XPlan_raw[[#This Row],[DATO: Start eksamen]]+21,"")</f>
        <v/>
      </c>
      <c r="N2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1" s="26"/>
      <c r="R271" s="50"/>
      <c r="S271" s="47"/>
      <c r="T271" s="26"/>
      <c r="U271" s="47"/>
      <c r="V271" s="26"/>
      <c r="W271" s="51"/>
      <c r="X271" s="52"/>
      <c r="Y271" s="42"/>
      <c r="Z271" s="50"/>
      <c r="AA271" s="26"/>
      <c r="AB271" s="47"/>
      <c r="AC271" s="43"/>
      <c r="AD271" s="53"/>
      <c r="AE271" s="27"/>
      <c r="AG271" s="47"/>
      <c r="AH271" s="26"/>
      <c r="AI271" s="47"/>
      <c r="AJ271" s="26"/>
      <c r="AK271" s="47"/>
      <c r="AL271" s="26"/>
      <c r="AM271" s="47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</row>
    <row r="272" spans="2:83" hidden="1" x14ac:dyDescent="0.25">
      <c r="B272" t="str">
        <f>IF(Q272="ja",XPlan_raw[[#This Row],[EKA_kode2]],"")</f>
        <v/>
      </c>
      <c r="C272">
        <f>XPlan_raw[[#This Row],[eka_langtnavn]]</f>
        <v>0</v>
      </c>
      <c r="D272">
        <f>IF(XPlan_raw[[#This Row],[Interne-kode]]&lt;&gt;"(tom)",XPlan_raw[[#This Row],[Interne-kode]],"")</f>
        <v>0</v>
      </c>
      <c r="E2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2">
        <f>IF(XPlan_raw[[#This Row],[Campus]]&lt;&gt;"(tom)",XPlan_raw[[#This Row],[Campus]],"")</f>
        <v>0</v>
      </c>
      <c r="H272" t="str">
        <f>IF(OR(XPlan_raw[[#This Row],[Prøveform]]="(tom)",XPlan_raw[[#This Row],[Prøveform]]=""),"",XPlan_raw[[#This Row],[Prøveform]])</f>
        <v/>
      </c>
      <c r="I272" t="str">
        <f>IF(XPlan_raw[[#This Row],[Eksaminator_samlet]]&lt;&gt;"",XPlan_raw[[#This Row],[Eksaminator_samlet]],"")</f>
        <v/>
      </c>
      <c r="J272" t="str">
        <f>IF(OR(XPlan_raw[[#This Row],[Censur]]="(tom)",XPlan_raw[[#This Row],[Censur]]=""),"",XPlan_raw[[#This Row],[Censur]])</f>
        <v/>
      </c>
      <c r="K2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2" s="4" t="str">
        <f>IF(XPlan_raw[[#This Row],[Udbudstpe]]="3.prøveforsøg",XPlan_raw[[#This Row],[Udbudstpe]],"")</f>
        <v/>
      </c>
      <c r="M272" s="4" t="str">
        <f>IF(XPlan_raw[[#This Row],[Prøveform]]="Skriftlig prøve",XPlan_raw[[#This Row],[DATO: Start eksamen]]+21,"")</f>
        <v/>
      </c>
      <c r="N2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2" s="26"/>
      <c r="R272" s="50"/>
      <c r="S272" s="47"/>
      <c r="T272" s="26"/>
      <c r="U272" s="47"/>
      <c r="V272" s="26"/>
      <c r="W272" s="51"/>
      <c r="X272" s="52"/>
      <c r="Y272" s="42"/>
      <c r="Z272" s="50"/>
      <c r="AA272" s="26"/>
      <c r="AB272" s="47"/>
      <c r="AC272" s="43"/>
      <c r="AD272" s="53"/>
      <c r="AE272" s="27"/>
      <c r="AG272" s="47"/>
      <c r="AH272" s="26"/>
      <c r="AI272" s="47"/>
      <c r="AJ272" s="26"/>
      <c r="AK272" s="47"/>
      <c r="AL272" s="26"/>
      <c r="AM272" s="47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</row>
    <row r="273" spans="2:83" hidden="1" x14ac:dyDescent="0.25">
      <c r="B273" t="str">
        <f>IF(Q273="ja",XPlan_raw[[#This Row],[EKA_kode2]],"")</f>
        <v/>
      </c>
      <c r="C273">
        <f>XPlan_raw[[#This Row],[eka_langtnavn]]</f>
        <v>0</v>
      </c>
      <c r="D273">
        <f>IF(XPlan_raw[[#This Row],[Interne-kode]]&lt;&gt;"(tom)",XPlan_raw[[#This Row],[Interne-kode]],"")</f>
        <v>0</v>
      </c>
      <c r="E2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3">
        <f>IF(XPlan_raw[[#This Row],[Campus]]&lt;&gt;"(tom)",XPlan_raw[[#This Row],[Campus]],"")</f>
        <v>0</v>
      </c>
      <c r="H273" t="str">
        <f>IF(OR(XPlan_raw[[#This Row],[Prøveform]]="(tom)",XPlan_raw[[#This Row],[Prøveform]]=""),"",XPlan_raw[[#This Row],[Prøveform]])</f>
        <v/>
      </c>
      <c r="I273" t="str">
        <f>IF(XPlan_raw[[#This Row],[Eksaminator_samlet]]&lt;&gt;"",XPlan_raw[[#This Row],[Eksaminator_samlet]],"")</f>
        <v/>
      </c>
      <c r="J273" t="str">
        <f>IF(OR(XPlan_raw[[#This Row],[Censur]]="(tom)",XPlan_raw[[#This Row],[Censur]]=""),"",XPlan_raw[[#This Row],[Censur]])</f>
        <v/>
      </c>
      <c r="K2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3" s="4" t="str">
        <f>IF(XPlan_raw[[#This Row],[Udbudstpe]]="3.prøveforsøg",XPlan_raw[[#This Row],[Udbudstpe]],"")</f>
        <v/>
      </c>
      <c r="M273" s="4" t="str">
        <f>IF(XPlan_raw[[#This Row],[Prøveform]]="Skriftlig prøve",XPlan_raw[[#This Row],[DATO: Start eksamen]]+21,"")</f>
        <v/>
      </c>
      <c r="N2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3" s="26"/>
      <c r="R273" s="50"/>
      <c r="S273" s="47"/>
      <c r="T273" s="26"/>
      <c r="U273" s="47"/>
      <c r="V273" s="26"/>
      <c r="W273" s="51"/>
      <c r="X273" s="52"/>
      <c r="Y273" s="42"/>
      <c r="Z273" s="50"/>
      <c r="AA273" s="26"/>
      <c r="AB273" s="47"/>
      <c r="AC273" s="43"/>
      <c r="AD273" s="53"/>
      <c r="AE273" s="27"/>
      <c r="AG273" s="47"/>
      <c r="AH273" s="26"/>
      <c r="AI273" s="47"/>
      <c r="AJ273" s="26"/>
      <c r="AK273" s="47"/>
      <c r="AL273" s="26"/>
      <c r="AM273" s="47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</row>
    <row r="274" spans="2:83" hidden="1" x14ac:dyDescent="0.25">
      <c r="B274" t="str">
        <f>IF(Q274="ja",XPlan_raw[[#This Row],[EKA_kode2]],"")</f>
        <v/>
      </c>
      <c r="C274">
        <f>XPlan_raw[[#This Row],[eka_langtnavn]]</f>
        <v>0</v>
      </c>
      <c r="D274">
        <f>IF(XPlan_raw[[#This Row],[Interne-kode]]&lt;&gt;"(tom)",XPlan_raw[[#This Row],[Interne-kode]],"")</f>
        <v>0</v>
      </c>
      <c r="E2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4">
        <f>IF(XPlan_raw[[#This Row],[Campus]]&lt;&gt;"(tom)",XPlan_raw[[#This Row],[Campus]],"")</f>
        <v>0</v>
      </c>
      <c r="H274" t="str">
        <f>IF(OR(XPlan_raw[[#This Row],[Prøveform]]="(tom)",XPlan_raw[[#This Row],[Prøveform]]=""),"",XPlan_raw[[#This Row],[Prøveform]])</f>
        <v/>
      </c>
      <c r="I274" t="str">
        <f>IF(XPlan_raw[[#This Row],[Eksaminator_samlet]]&lt;&gt;"",XPlan_raw[[#This Row],[Eksaminator_samlet]],"")</f>
        <v/>
      </c>
      <c r="J274" t="str">
        <f>IF(OR(XPlan_raw[[#This Row],[Censur]]="(tom)",XPlan_raw[[#This Row],[Censur]]=""),"",XPlan_raw[[#This Row],[Censur]])</f>
        <v/>
      </c>
      <c r="K2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4" s="4" t="str">
        <f>IF(XPlan_raw[[#This Row],[Udbudstpe]]="3.prøveforsøg",XPlan_raw[[#This Row],[Udbudstpe]],"")</f>
        <v/>
      </c>
      <c r="M274" s="4" t="str">
        <f>IF(XPlan_raw[[#This Row],[Prøveform]]="Skriftlig prøve",XPlan_raw[[#This Row],[DATO: Start eksamen]]+21,"")</f>
        <v/>
      </c>
      <c r="N2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4" s="26"/>
      <c r="R274" s="50"/>
      <c r="S274" s="47"/>
      <c r="T274" s="26"/>
      <c r="U274" s="47"/>
      <c r="V274" s="26"/>
      <c r="W274" s="51"/>
      <c r="X274" s="52"/>
      <c r="Y274" s="42"/>
      <c r="Z274" s="50"/>
      <c r="AA274" s="26"/>
      <c r="AB274" s="47"/>
      <c r="AC274" s="43"/>
      <c r="AD274" s="53"/>
      <c r="AE274" s="27"/>
      <c r="AG274" s="47"/>
      <c r="AH274" s="26"/>
      <c r="AI274" s="47"/>
      <c r="AJ274" s="26"/>
      <c r="AK274" s="47"/>
      <c r="AL274" s="26"/>
      <c r="AM274" s="47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</row>
    <row r="275" spans="2:83" hidden="1" x14ac:dyDescent="0.25">
      <c r="B275" t="str">
        <f>IF(Q275="ja",XPlan_raw[[#This Row],[EKA_kode2]],"")</f>
        <v/>
      </c>
      <c r="C275">
        <f>XPlan_raw[[#This Row],[eka_langtnavn]]</f>
        <v>0</v>
      </c>
      <c r="D275">
        <f>IF(XPlan_raw[[#This Row],[Interne-kode]]&lt;&gt;"(tom)",XPlan_raw[[#This Row],[Interne-kode]],"")</f>
        <v>0</v>
      </c>
      <c r="E2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5">
        <f>IF(XPlan_raw[[#This Row],[Campus]]&lt;&gt;"(tom)",XPlan_raw[[#This Row],[Campus]],"")</f>
        <v>0</v>
      </c>
      <c r="H275" t="str">
        <f>IF(OR(XPlan_raw[[#This Row],[Prøveform]]="(tom)",XPlan_raw[[#This Row],[Prøveform]]=""),"",XPlan_raw[[#This Row],[Prøveform]])</f>
        <v/>
      </c>
      <c r="I275" t="str">
        <f>IF(XPlan_raw[[#This Row],[Eksaminator_samlet]]&lt;&gt;"",XPlan_raw[[#This Row],[Eksaminator_samlet]],"")</f>
        <v/>
      </c>
      <c r="J275" t="str">
        <f>IF(OR(XPlan_raw[[#This Row],[Censur]]="(tom)",XPlan_raw[[#This Row],[Censur]]=""),"",XPlan_raw[[#This Row],[Censur]])</f>
        <v/>
      </c>
      <c r="K2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5" s="4" t="str">
        <f>IF(XPlan_raw[[#This Row],[Udbudstpe]]="3.prøveforsøg",XPlan_raw[[#This Row],[Udbudstpe]],"")</f>
        <v/>
      </c>
      <c r="M275" s="4" t="str">
        <f>IF(XPlan_raw[[#This Row],[Prøveform]]="Skriftlig prøve",XPlan_raw[[#This Row],[DATO: Start eksamen]]+21,"")</f>
        <v/>
      </c>
      <c r="N2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5" s="26"/>
      <c r="R275" s="50"/>
      <c r="S275" s="47"/>
      <c r="T275" s="26"/>
      <c r="U275" s="47"/>
      <c r="V275" s="26"/>
      <c r="W275" s="51"/>
      <c r="X275" s="52"/>
      <c r="Y275" s="42"/>
      <c r="Z275" s="50"/>
      <c r="AA275" s="26"/>
      <c r="AB275" s="47"/>
      <c r="AC275" s="43"/>
      <c r="AD275" s="53"/>
      <c r="AE275" s="27"/>
      <c r="AG275" s="47"/>
      <c r="AH275" s="26"/>
      <c r="AI275" s="47"/>
      <c r="AJ275" s="26"/>
      <c r="AK275" s="47"/>
      <c r="AL275" s="26"/>
      <c r="AM275" s="47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</row>
    <row r="276" spans="2:83" hidden="1" x14ac:dyDescent="0.25">
      <c r="B276" t="str">
        <f>IF(Q276="ja",XPlan_raw[[#This Row],[EKA_kode2]],"")</f>
        <v/>
      </c>
      <c r="C276">
        <f>XPlan_raw[[#This Row],[eka_langtnavn]]</f>
        <v>0</v>
      </c>
      <c r="D276">
        <f>IF(XPlan_raw[[#This Row],[Interne-kode]]&lt;&gt;"(tom)",XPlan_raw[[#This Row],[Interne-kode]],"")</f>
        <v>0</v>
      </c>
      <c r="E2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6">
        <f>IF(XPlan_raw[[#This Row],[Campus]]&lt;&gt;"(tom)",XPlan_raw[[#This Row],[Campus]],"")</f>
        <v>0</v>
      </c>
      <c r="H276" t="str">
        <f>IF(OR(XPlan_raw[[#This Row],[Prøveform]]="(tom)",XPlan_raw[[#This Row],[Prøveform]]=""),"",XPlan_raw[[#This Row],[Prøveform]])</f>
        <v/>
      </c>
      <c r="I276" t="str">
        <f>IF(XPlan_raw[[#This Row],[Eksaminator_samlet]]&lt;&gt;"",XPlan_raw[[#This Row],[Eksaminator_samlet]],"")</f>
        <v/>
      </c>
      <c r="J276" t="str">
        <f>IF(OR(XPlan_raw[[#This Row],[Censur]]="(tom)",XPlan_raw[[#This Row],[Censur]]=""),"",XPlan_raw[[#This Row],[Censur]])</f>
        <v/>
      </c>
      <c r="K2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6" s="4" t="str">
        <f>IF(XPlan_raw[[#This Row],[Udbudstpe]]="3.prøveforsøg",XPlan_raw[[#This Row],[Udbudstpe]],"")</f>
        <v/>
      </c>
      <c r="M276" s="4" t="str">
        <f>IF(XPlan_raw[[#This Row],[Prøveform]]="Skriftlig prøve",XPlan_raw[[#This Row],[DATO: Start eksamen]]+21,"")</f>
        <v/>
      </c>
      <c r="N2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6" s="26"/>
      <c r="R276" s="50"/>
      <c r="S276" s="47"/>
      <c r="T276" s="26"/>
      <c r="U276" s="47"/>
      <c r="V276" s="26"/>
      <c r="W276" s="51"/>
      <c r="X276" s="52"/>
      <c r="Y276" s="42"/>
      <c r="Z276" s="50"/>
      <c r="AA276" s="26"/>
      <c r="AB276" s="47"/>
      <c r="AC276" s="43"/>
      <c r="AD276" s="53"/>
      <c r="AE276" s="27"/>
      <c r="AG276" s="47"/>
      <c r="AH276" s="26"/>
      <c r="AI276" s="47"/>
      <c r="AJ276" s="26"/>
      <c r="AK276" s="47"/>
      <c r="AL276" s="26"/>
      <c r="AM276" s="47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</row>
    <row r="277" spans="2:83" hidden="1" x14ac:dyDescent="0.25">
      <c r="B277" t="str">
        <f>IF(Q277="ja",XPlan_raw[[#This Row],[EKA_kode2]],"")</f>
        <v/>
      </c>
      <c r="C277">
        <f>XPlan_raw[[#This Row],[eka_langtnavn]]</f>
        <v>0</v>
      </c>
      <c r="D277">
        <f>IF(XPlan_raw[[#This Row],[Interne-kode]]&lt;&gt;"(tom)",XPlan_raw[[#This Row],[Interne-kode]],"")</f>
        <v>0</v>
      </c>
      <c r="E2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7">
        <f>IF(XPlan_raw[[#This Row],[Campus]]&lt;&gt;"(tom)",XPlan_raw[[#This Row],[Campus]],"")</f>
        <v>0</v>
      </c>
      <c r="H277" t="str">
        <f>IF(OR(XPlan_raw[[#This Row],[Prøveform]]="(tom)",XPlan_raw[[#This Row],[Prøveform]]=""),"",XPlan_raw[[#This Row],[Prøveform]])</f>
        <v/>
      </c>
      <c r="I277" t="str">
        <f>IF(XPlan_raw[[#This Row],[Eksaminator_samlet]]&lt;&gt;"",XPlan_raw[[#This Row],[Eksaminator_samlet]],"")</f>
        <v/>
      </c>
      <c r="J277" t="str">
        <f>IF(OR(XPlan_raw[[#This Row],[Censur]]="(tom)",XPlan_raw[[#This Row],[Censur]]=""),"",XPlan_raw[[#This Row],[Censur]])</f>
        <v/>
      </c>
      <c r="K2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7" s="4" t="str">
        <f>IF(XPlan_raw[[#This Row],[Udbudstpe]]="3.prøveforsøg",XPlan_raw[[#This Row],[Udbudstpe]],"")</f>
        <v/>
      </c>
      <c r="M277" s="4" t="str">
        <f>IF(XPlan_raw[[#This Row],[Prøveform]]="Skriftlig prøve",XPlan_raw[[#This Row],[DATO: Start eksamen]]+21,"")</f>
        <v/>
      </c>
      <c r="N2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7" s="26"/>
      <c r="R277" s="50"/>
      <c r="S277" s="47"/>
      <c r="T277" s="26"/>
      <c r="U277" s="47"/>
      <c r="V277" s="26"/>
      <c r="W277" s="51"/>
      <c r="X277" s="52"/>
      <c r="Y277" s="42"/>
      <c r="Z277" s="50"/>
      <c r="AA277" s="26"/>
      <c r="AB277" s="47"/>
      <c r="AC277" s="43"/>
      <c r="AD277" s="53"/>
      <c r="AE277" s="27"/>
      <c r="AG277" s="47"/>
      <c r="AH277" s="26"/>
      <c r="AI277" s="47"/>
      <c r="AJ277" s="26"/>
      <c r="AK277" s="47"/>
      <c r="AL277" s="26"/>
      <c r="AM277" s="47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</row>
    <row r="278" spans="2:83" hidden="1" x14ac:dyDescent="0.25">
      <c r="B278" t="str">
        <f>IF(Q278="ja",XPlan_raw[[#This Row],[EKA_kode2]],"")</f>
        <v/>
      </c>
      <c r="C278">
        <f>XPlan_raw[[#This Row],[eka_langtnavn]]</f>
        <v>0</v>
      </c>
      <c r="D278">
        <f>IF(XPlan_raw[[#This Row],[Interne-kode]]&lt;&gt;"(tom)",XPlan_raw[[#This Row],[Interne-kode]],"")</f>
        <v>0</v>
      </c>
      <c r="E2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8">
        <f>IF(XPlan_raw[[#This Row],[Campus]]&lt;&gt;"(tom)",XPlan_raw[[#This Row],[Campus]],"")</f>
        <v>0</v>
      </c>
      <c r="H278" t="str">
        <f>IF(OR(XPlan_raw[[#This Row],[Prøveform]]="(tom)",XPlan_raw[[#This Row],[Prøveform]]=""),"",XPlan_raw[[#This Row],[Prøveform]])</f>
        <v/>
      </c>
      <c r="I278" t="str">
        <f>IF(XPlan_raw[[#This Row],[Eksaminator_samlet]]&lt;&gt;"",XPlan_raw[[#This Row],[Eksaminator_samlet]],"")</f>
        <v/>
      </c>
      <c r="J278" t="str">
        <f>IF(OR(XPlan_raw[[#This Row],[Censur]]="(tom)",XPlan_raw[[#This Row],[Censur]]=""),"",XPlan_raw[[#This Row],[Censur]])</f>
        <v/>
      </c>
      <c r="K2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8" s="4" t="str">
        <f>IF(XPlan_raw[[#This Row],[Udbudstpe]]="3.prøveforsøg",XPlan_raw[[#This Row],[Udbudstpe]],"")</f>
        <v/>
      </c>
      <c r="M278" s="4" t="str">
        <f>IF(XPlan_raw[[#This Row],[Prøveform]]="Skriftlig prøve",XPlan_raw[[#This Row],[DATO: Start eksamen]]+21,"")</f>
        <v/>
      </c>
      <c r="N2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8" s="26"/>
      <c r="R278" s="50"/>
      <c r="S278" s="47"/>
      <c r="T278" s="26"/>
      <c r="U278" s="47"/>
      <c r="V278" s="26"/>
      <c r="W278" s="51"/>
      <c r="X278" s="52"/>
      <c r="Y278" s="42"/>
      <c r="Z278" s="50"/>
      <c r="AA278" s="26"/>
      <c r="AB278" s="47"/>
      <c r="AC278" s="43"/>
      <c r="AD278" s="53"/>
      <c r="AE278" s="27"/>
      <c r="AG278" s="47"/>
      <c r="AH278" s="26"/>
      <c r="AI278" s="47"/>
      <c r="AJ278" s="26"/>
      <c r="AK278" s="47"/>
      <c r="AL278" s="26"/>
      <c r="AM278" s="47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</row>
    <row r="279" spans="2:83" hidden="1" x14ac:dyDescent="0.25">
      <c r="B279" t="str">
        <f>IF(Q279="ja",XPlan_raw[[#This Row],[EKA_kode2]],"")</f>
        <v/>
      </c>
      <c r="C279">
        <f>XPlan_raw[[#This Row],[eka_langtnavn]]</f>
        <v>0</v>
      </c>
      <c r="D279">
        <f>IF(XPlan_raw[[#This Row],[Interne-kode]]&lt;&gt;"(tom)",XPlan_raw[[#This Row],[Interne-kode]],"")</f>
        <v>0</v>
      </c>
      <c r="E2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79">
        <f>IF(XPlan_raw[[#This Row],[Campus]]&lt;&gt;"(tom)",XPlan_raw[[#This Row],[Campus]],"")</f>
        <v>0</v>
      </c>
      <c r="H279" t="str">
        <f>IF(OR(XPlan_raw[[#This Row],[Prøveform]]="(tom)",XPlan_raw[[#This Row],[Prøveform]]=""),"",XPlan_raw[[#This Row],[Prøveform]])</f>
        <v/>
      </c>
      <c r="I279" t="str">
        <f>IF(XPlan_raw[[#This Row],[Eksaminator_samlet]]&lt;&gt;"",XPlan_raw[[#This Row],[Eksaminator_samlet]],"")</f>
        <v/>
      </c>
      <c r="J279" t="str">
        <f>IF(OR(XPlan_raw[[#This Row],[Censur]]="(tom)",XPlan_raw[[#This Row],[Censur]]=""),"",XPlan_raw[[#This Row],[Censur]])</f>
        <v/>
      </c>
      <c r="K2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79" s="4" t="str">
        <f>IF(XPlan_raw[[#This Row],[Udbudstpe]]="3.prøveforsøg",XPlan_raw[[#This Row],[Udbudstpe]],"")</f>
        <v/>
      </c>
      <c r="M279" s="4" t="str">
        <f>IF(XPlan_raw[[#This Row],[Prøveform]]="Skriftlig prøve",XPlan_raw[[#This Row],[DATO: Start eksamen]]+21,"")</f>
        <v/>
      </c>
      <c r="N2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79" s="26"/>
      <c r="R279" s="50"/>
      <c r="S279" s="47"/>
      <c r="T279" s="26"/>
      <c r="U279" s="47"/>
      <c r="V279" s="26"/>
      <c r="W279" s="51"/>
      <c r="X279" s="52"/>
      <c r="Y279" s="42"/>
      <c r="Z279" s="50"/>
      <c r="AA279" s="26"/>
      <c r="AB279" s="47"/>
      <c r="AC279" s="43"/>
      <c r="AD279" s="53"/>
      <c r="AE279" s="27"/>
      <c r="AG279" s="47"/>
      <c r="AH279" s="26"/>
      <c r="AI279" s="47"/>
      <c r="AJ279" s="26"/>
      <c r="AK279" s="47"/>
      <c r="AL279" s="26"/>
      <c r="AM279" s="47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</row>
    <row r="280" spans="2:83" hidden="1" x14ac:dyDescent="0.25">
      <c r="B280" t="str">
        <f>IF(Q280="ja",XPlan_raw[[#This Row],[EKA_kode2]],"")</f>
        <v/>
      </c>
      <c r="C280">
        <f>XPlan_raw[[#This Row],[eka_langtnavn]]</f>
        <v>0</v>
      </c>
      <c r="D280">
        <f>IF(XPlan_raw[[#This Row],[Interne-kode]]&lt;&gt;"(tom)",XPlan_raw[[#This Row],[Interne-kode]],"")</f>
        <v>0</v>
      </c>
      <c r="E2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0">
        <f>IF(XPlan_raw[[#This Row],[Campus]]&lt;&gt;"(tom)",XPlan_raw[[#This Row],[Campus]],"")</f>
        <v>0</v>
      </c>
      <c r="H280" t="str">
        <f>IF(OR(XPlan_raw[[#This Row],[Prøveform]]="(tom)",XPlan_raw[[#This Row],[Prøveform]]=""),"",XPlan_raw[[#This Row],[Prøveform]])</f>
        <v/>
      </c>
      <c r="I280" t="str">
        <f>IF(XPlan_raw[[#This Row],[Eksaminator_samlet]]&lt;&gt;"",XPlan_raw[[#This Row],[Eksaminator_samlet]],"")</f>
        <v/>
      </c>
      <c r="J280" t="str">
        <f>IF(OR(XPlan_raw[[#This Row],[Censur]]="(tom)",XPlan_raw[[#This Row],[Censur]]=""),"",XPlan_raw[[#This Row],[Censur]])</f>
        <v/>
      </c>
      <c r="K2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0" s="4" t="str">
        <f>IF(XPlan_raw[[#This Row],[Udbudstpe]]="3.prøveforsøg",XPlan_raw[[#This Row],[Udbudstpe]],"")</f>
        <v/>
      </c>
      <c r="M280" s="4" t="str">
        <f>IF(XPlan_raw[[#This Row],[Prøveform]]="Skriftlig prøve",XPlan_raw[[#This Row],[DATO: Start eksamen]]+21,"")</f>
        <v/>
      </c>
      <c r="N2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0" s="26"/>
      <c r="R280" s="50"/>
      <c r="S280" s="47"/>
      <c r="T280" s="26"/>
      <c r="U280" s="47"/>
      <c r="V280" s="26"/>
      <c r="W280" s="51"/>
      <c r="X280" s="52"/>
      <c r="Y280" s="42"/>
      <c r="Z280" s="50"/>
      <c r="AA280" s="26"/>
      <c r="AB280" s="47"/>
      <c r="AC280" s="43"/>
      <c r="AD280" s="53"/>
      <c r="AE280" s="27"/>
      <c r="AG280" s="47"/>
      <c r="AH280" s="26"/>
      <c r="AI280" s="47"/>
      <c r="AJ280" s="26"/>
      <c r="AK280" s="47"/>
      <c r="AL280" s="26"/>
      <c r="AM280" s="47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</row>
    <row r="281" spans="2:83" hidden="1" x14ac:dyDescent="0.25">
      <c r="B281" t="str">
        <f>IF(Q281="ja",XPlan_raw[[#This Row],[EKA_kode2]],"")</f>
        <v/>
      </c>
      <c r="C281">
        <f>XPlan_raw[[#This Row],[eka_langtnavn]]</f>
        <v>0</v>
      </c>
      <c r="D281">
        <f>IF(XPlan_raw[[#This Row],[Interne-kode]]&lt;&gt;"(tom)",XPlan_raw[[#This Row],[Interne-kode]],"")</f>
        <v>0</v>
      </c>
      <c r="E2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1">
        <f>IF(XPlan_raw[[#This Row],[Campus]]&lt;&gt;"(tom)",XPlan_raw[[#This Row],[Campus]],"")</f>
        <v>0</v>
      </c>
      <c r="H281" t="str">
        <f>IF(OR(XPlan_raw[[#This Row],[Prøveform]]="(tom)",XPlan_raw[[#This Row],[Prøveform]]=""),"",XPlan_raw[[#This Row],[Prøveform]])</f>
        <v/>
      </c>
      <c r="I281" t="str">
        <f>IF(XPlan_raw[[#This Row],[Eksaminator_samlet]]&lt;&gt;"",XPlan_raw[[#This Row],[Eksaminator_samlet]],"")</f>
        <v/>
      </c>
      <c r="J281" t="str">
        <f>IF(OR(XPlan_raw[[#This Row],[Censur]]="(tom)",XPlan_raw[[#This Row],[Censur]]=""),"",XPlan_raw[[#This Row],[Censur]])</f>
        <v/>
      </c>
      <c r="K2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1" s="4" t="str">
        <f>IF(XPlan_raw[[#This Row],[Udbudstpe]]="3.prøveforsøg",XPlan_raw[[#This Row],[Udbudstpe]],"")</f>
        <v/>
      </c>
      <c r="M281" s="4" t="str">
        <f>IF(XPlan_raw[[#This Row],[Prøveform]]="Skriftlig prøve",XPlan_raw[[#This Row],[DATO: Start eksamen]]+21,"")</f>
        <v/>
      </c>
      <c r="N2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1" s="26"/>
      <c r="R281" s="50"/>
      <c r="S281" s="47"/>
      <c r="T281" s="26"/>
      <c r="U281" s="47"/>
      <c r="V281" s="26"/>
      <c r="W281" s="51"/>
      <c r="X281" s="52"/>
      <c r="Y281" s="42"/>
      <c r="Z281" s="50"/>
      <c r="AA281" s="26"/>
      <c r="AB281" s="47"/>
      <c r="AC281" s="43"/>
      <c r="AD281" s="53"/>
      <c r="AE281" s="27"/>
      <c r="AG281" s="47"/>
      <c r="AH281" s="26"/>
      <c r="AI281" s="47"/>
      <c r="AJ281" s="26"/>
      <c r="AK281" s="47"/>
      <c r="AL281" s="26"/>
      <c r="AM281" s="47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</row>
    <row r="282" spans="2:83" hidden="1" x14ac:dyDescent="0.25">
      <c r="B282" t="str">
        <f>IF(Q282="ja",XPlan_raw[[#This Row],[EKA_kode2]],"")</f>
        <v/>
      </c>
      <c r="C282">
        <f>XPlan_raw[[#This Row],[eka_langtnavn]]</f>
        <v>0</v>
      </c>
      <c r="D282">
        <f>IF(XPlan_raw[[#This Row],[Interne-kode]]&lt;&gt;"(tom)",XPlan_raw[[#This Row],[Interne-kode]],"")</f>
        <v>0</v>
      </c>
      <c r="E2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2">
        <f>IF(XPlan_raw[[#This Row],[Campus]]&lt;&gt;"(tom)",XPlan_raw[[#This Row],[Campus]],"")</f>
        <v>0</v>
      </c>
      <c r="H282" t="str">
        <f>IF(OR(XPlan_raw[[#This Row],[Prøveform]]="(tom)",XPlan_raw[[#This Row],[Prøveform]]=""),"",XPlan_raw[[#This Row],[Prøveform]])</f>
        <v/>
      </c>
      <c r="I282" t="str">
        <f>IF(XPlan_raw[[#This Row],[Eksaminator_samlet]]&lt;&gt;"",XPlan_raw[[#This Row],[Eksaminator_samlet]],"")</f>
        <v/>
      </c>
      <c r="J282" t="str">
        <f>IF(OR(XPlan_raw[[#This Row],[Censur]]="(tom)",XPlan_raw[[#This Row],[Censur]]=""),"",XPlan_raw[[#This Row],[Censur]])</f>
        <v/>
      </c>
      <c r="K2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2" s="4" t="str">
        <f>IF(XPlan_raw[[#This Row],[Udbudstpe]]="3.prøveforsøg",XPlan_raw[[#This Row],[Udbudstpe]],"")</f>
        <v/>
      </c>
      <c r="M282" s="4" t="str">
        <f>IF(XPlan_raw[[#This Row],[Prøveform]]="Skriftlig prøve",XPlan_raw[[#This Row],[DATO: Start eksamen]]+21,"")</f>
        <v/>
      </c>
      <c r="N2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2" s="26"/>
      <c r="R282" s="50"/>
      <c r="S282" s="47"/>
      <c r="T282" s="26"/>
      <c r="U282" s="47"/>
      <c r="V282" s="26"/>
      <c r="W282" s="51"/>
      <c r="X282" s="52"/>
      <c r="Y282" s="42"/>
      <c r="Z282" s="50"/>
      <c r="AA282" s="26"/>
      <c r="AB282" s="47"/>
      <c r="AC282" s="43"/>
      <c r="AD282" s="53"/>
      <c r="AE282" s="27"/>
      <c r="AG282" s="47"/>
      <c r="AH282" s="26"/>
      <c r="AI282" s="47"/>
      <c r="AJ282" s="26"/>
      <c r="AK282" s="47"/>
      <c r="AL282" s="26"/>
      <c r="AM282" s="47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</row>
    <row r="283" spans="2:83" hidden="1" x14ac:dyDescent="0.25">
      <c r="B283" t="str">
        <f>IF(Q283="ja",XPlan_raw[[#This Row],[EKA_kode2]],"")</f>
        <v/>
      </c>
      <c r="C283">
        <f>XPlan_raw[[#This Row],[eka_langtnavn]]</f>
        <v>0</v>
      </c>
      <c r="D283">
        <f>IF(XPlan_raw[[#This Row],[Interne-kode]]&lt;&gt;"(tom)",XPlan_raw[[#This Row],[Interne-kode]],"")</f>
        <v>0</v>
      </c>
      <c r="E2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3">
        <f>IF(XPlan_raw[[#This Row],[Campus]]&lt;&gt;"(tom)",XPlan_raw[[#This Row],[Campus]],"")</f>
        <v>0</v>
      </c>
      <c r="H283" t="str">
        <f>IF(OR(XPlan_raw[[#This Row],[Prøveform]]="(tom)",XPlan_raw[[#This Row],[Prøveform]]=""),"",XPlan_raw[[#This Row],[Prøveform]])</f>
        <v/>
      </c>
      <c r="I283" t="str">
        <f>IF(XPlan_raw[[#This Row],[Eksaminator_samlet]]&lt;&gt;"",XPlan_raw[[#This Row],[Eksaminator_samlet]],"")</f>
        <v/>
      </c>
      <c r="J283" t="str">
        <f>IF(OR(XPlan_raw[[#This Row],[Censur]]="(tom)",XPlan_raw[[#This Row],[Censur]]=""),"",XPlan_raw[[#This Row],[Censur]])</f>
        <v/>
      </c>
      <c r="K2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3" s="4" t="str">
        <f>IF(XPlan_raw[[#This Row],[Udbudstpe]]="3.prøveforsøg",XPlan_raw[[#This Row],[Udbudstpe]],"")</f>
        <v/>
      </c>
      <c r="M283" s="4" t="str">
        <f>IF(XPlan_raw[[#This Row],[Prøveform]]="Skriftlig prøve",XPlan_raw[[#This Row],[DATO: Start eksamen]]+21,"")</f>
        <v/>
      </c>
      <c r="N2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3" s="26"/>
      <c r="R283" s="50"/>
      <c r="S283" s="47"/>
      <c r="T283" s="26"/>
      <c r="U283" s="47"/>
      <c r="V283" s="26"/>
      <c r="W283" s="51"/>
      <c r="X283" s="52"/>
      <c r="Y283" s="42"/>
      <c r="Z283" s="50"/>
      <c r="AA283" s="26"/>
      <c r="AB283" s="47"/>
      <c r="AC283" s="43"/>
      <c r="AD283" s="53"/>
      <c r="AE283" s="27"/>
      <c r="AG283" s="47"/>
      <c r="AH283" s="26"/>
      <c r="AI283" s="47"/>
      <c r="AJ283" s="26"/>
      <c r="AK283" s="47"/>
      <c r="AL283" s="26"/>
      <c r="AM283" s="47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</row>
    <row r="284" spans="2:83" hidden="1" x14ac:dyDescent="0.25">
      <c r="B284" t="str">
        <f>IF(Q284="ja",XPlan_raw[[#This Row],[EKA_kode2]],"")</f>
        <v/>
      </c>
      <c r="C284">
        <f>XPlan_raw[[#This Row],[eka_langtnavn]]</f>
        <v>0</v>
      </c>
      <c r="D284">
        <f>IF(XPlan_raw[[#This Row],[Interne-kode]]&lt;&gt;"(tom)",XPlan_raw[[#This Row],[Interne-kode]],"")</f>
        <v>0</v>
      </c>
      <c r="E2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4">
        <f>IF(XPlan_raw[[#This Row],[Campus]]&lt;&gt;"(tom)",XPlan_raw[[#This Row],[Campus]],"")</f>
        <v>0</v>
      </c>
      <c r="H284" t="str">
        <f>IF(OR(XPlan_raw[[#This Row],[Prøveform]]="(tom)",XPlan_raw[[#This Row],[Prøveform]]=""),"",XPlan_raw[[#This Row],[Prøveform]])</f>
        <v/>
      </c>
      <c r="I284" t="str">
        <f>IF(XPlan_raw[[#This Row],[Eksaminator_samlet]]&lt;&gt;"",XPlan_raw[[#This Row],[Eksaminator_samlet]],"")</f>
        <v/>
      </c>
      <c r="J284" t="str">
        <f>IF(OR(XPlan_raw[[#This Row],[Censur]]="(tom)",XPlan_raw[[#This Row],[Censur]]=""),"",XPlan_raw[[#This Row],[Censur]])</f>
        <v/>
      </c>
      <c r="K2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4" s="4" t="str">
        <f>IF(XPlan_raw[[#This Row],[Udbudstpe]]="3.prøveforsøg",XPlan_raw[[#This Row],[Udbudstpe]],"")</f>
        <v/>
      </c>
      <c r="M284" s="4" t="str">
        <f>IF(XPlan_raw[[#This Row],[Prøveform]]="Skriftlig prøve",XPlan_raw[[#This Row],[DATO: Start eksamen]]+21,"")</f>
        <v/>
      </c>
      <c r="N2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4" s="26"/>
      <c r="R284" s="50"/>
      <c r="S284" s="47"/>
      <c r="T284" s="26"/>
      <c r="U284" s="47"/>
      <c r="V284" s="26"/>
      <c r="W284" s="51"/>
      <c r="X284" s="52"/>
      <c r="Y284" s="42"/>
      <c r="Z284" s="50"/>
      <c r="AA284" s="26"/>
      <c r="AB284" s="47"/>
      <c r="AC284" s="43"/>
      <c r="AD284" s="53"/>
      <c r="AE284" s="27"/>
      <c r="AG284" s="47"/>
      <c r="AH284" s="26"/>
      <c r="AI284" s="47"/>
      <c r="AJ284" s="26"/>
      <c r="AK284" s="47"/>
      <c r="AL284" s="26"/>
      <c r="AM284" s="47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</row>
    <row r="285" spans="2:83" hidden="1" x14ac:dyDescent="0.25">
      <c r="B285" t="str">
        <f>IF(Q285="ja",XPlan_raw[[#This Row],[EKA_kode2]],"")</f>
        <v/>
      </c>
      <c r="C285">
        <f>XPlan_raw[[#This Row],[eka_langtnavn]]</f>
        <v>0</v>
      </c>
      <c r="D285">
        <f>IF(XPlan_raw[[#This Row],[Interne-kode]]&lt;&gt;"(tom)",XPlan_raw[[#This Row],[Interne-kode]],"")</f>
        <v>0</v>
      </c>
      <c r="E2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5">
        <f>IF(XPlan_raw[[#This Row],[Campus]]&lt;&gt;"(tom)",XPlan_raw[[#This Row],[Campus]],"")</f>
        <v>0</v>
      </c>
      <c r="H285" t="str">
        <f>IF(OR(XPlan_raw[[#This Row],[Prøveform]]="(tom)",XPlan_raw[[#This Row],[Prøveform]]=""),"",XPlan_raw[[#This Row],[Prøveform]])</f>
        <v/>
      </c>
      <c r="I285" t="str">
        <f>IF(XPlan_raw[[#This Row],[Eksaminator_samlet]]&lt;&gt;"",XPlan_raw[[#This Row],[Eksaminator_samlet]],"")</f>
        <v/>
      </c>
      <c r="J285" t="str">
        <f>IF(OR(XPlan_raw[[#This Row],[Censur]]="(tom)",XPlan_raw[[#This Row],[Censur]]=""),"",XPlan_raw[[#This Row],[Censur]])</f>
        <v/>
      </c>
      <c r="K2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5" s="4" t="str">
        <f>IF(XPlan_raw[[#This Row],[Udbudstpe]]="3.prøveforsøg",XPlan_raw[[#This Row],[Udbudstpe]],"")</f>
        <v/>
      </c>
      <c r="M285" s="4" t="str">
        <f>IF(XPlan_raw[[#This Row],[Prøveform]]="Skriftlig prøve",XPlan_raw[[#This Row],[DATO: Start eksamen]]+21,"")</f>
        <v/>
      </c>
      <c r="N2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5" s="26"/>
      <c r="R285" s="50"/>
      <c r="S285" s="47"/>
      <c r="T285" s="26"/>
      <c r="U285" s="47"/>
      <c r="V285" s="26"/>
      <c r="W285" s="51"/>
      <c r="X285" s="52"/>
      <c r="Y285" s="42"/>
      <c r="Z285" s="50"/>
      <c r="AA285" s="26"/>
      <c r="AB285" s="47"/>
      <c r="AC285" s="43"/>
      <c r="AD285" s="53"/>
      <c r="AE285" s="27"/>
      <c r="AG285" s="47"/>
      <c r="AH285" s="26"/>
      <c r="AI285" s="47"/>
      <c r="AJ285" s="26"/>
      <c r="AK285" s="47"/>
      <c r="AL285" s="26"/>
      <c r="AM285" s="47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</row>
    <row r="286" spans="2:83" hidden="1" x14ac:dyDescent="0.25">
      <c r="B286" t="str">
        <f>IF(Q286="ja",XPlan_raw[[#This Row],[EKA_kode2]],"")</f>
        <v/>
      </c>
      <c r="C286">
        <f>XPlan_raw[[#This Row],[eka_langtnavn]]</f>
        <v>0</v>
      </c>
      <c r="D286">
        <f>IF(XPlan_raw[[#This Row],[Interne-kode]]&lt;&gt;"(tom)",XPlan_raw[[#This Row],[Interne-kode]],"")</f>
        <v>0</v>
      </c>
      <c r="E2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6">
        <f>IF(XPlan_raw[[#This Row],[Campus]]&lt;&gt;"(tom)",XPlan_raw[[#This Row],[Campus]],"")</f>
        <v>0</v>
      </c>
      <c r="H286" t="str">
        <f>IF(OR(XPlan_raw[[#This Row],[Prøveform]]="(tom)",XPlan_raw[[#This Row],[Prøveform]]=""),"",XPlan_raw[[#This Row],[Prøveform]])</f>
        <v/>
      </c>
      <c r="I286" t="str">
        <f>IF(XPlan_raw[[#This Row],[Eksaminator_samlet]]&lt;&gt;"",XPlan_raw[[#This Row],[Eksaminator_samlet]],"")</f>
        <v/>
      </c>
      <c r="J286" t="str">
        <f>IF(OR(XPlan_raw[[#This Row],[Censur]]="(tom)",XPlan_raw[[#This Row],[Censur]]=""),"",XPlan_raw[[#This Row],[Censur]])</f>
        <v/>
      </c>
      <c r="K2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6" s="4" t="str">
        <f>IF(XPlan_raw[[#This Row],[Udbudstpe]]="3.prøveforsøg",XPlan_raw[[#This Row],[Udbudstpe]],"")</f>
        <v/>
      </c>
      <c r="M286" s="4" t="str">
        <f>IF(XPlan_raw[[#This Row],[Prøveform]]="Skriftlig prøve",XPlan_raw[[#This Row],[DATO: Start eksamen]]+21,"")</f>
        <v/>
      </c>
      <c r="N2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6" s="26"/>
      <c r="R286" s="50"/>
      <c r="S286" s="47"/>
      <c r="T286" s="26"/>
      <c r="U286" s="47"/>
      <c r="V286" s="26"/>
      <c r="W286" s="51"/>
      <c r="X286" s="52"/>
      <c r="Y286" s="42"/>
      <c r="Z286" s="50"/>
      <c r="AA286" s="26"/>
      <c r="AB286" s="47"/>
      <c r="AC286" s="43"/>
      <c r="AD286" s="53"/>
      <c r="AE286" s="27"/>
      <c r="AG286" s="47"/>
      <c r="AH286" s="26"/>
      <c r="AI286" s="47"/>
      <c r="AJ286" s="26"/>
      <c r="AK286" s="47"/>
      <c r="AL286" s="26"/>
      <c r="AM286" s="47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</row>
    <row r="287" spans="2:83" hidden="1" x14ac:dyDescent="0.25">
      <c r="B287" s="63" t="str">
        <f>IF(Q287="ja",XPlan_raw[[#This Row],[EKA_kode2]],"")</f>
        <v/>
      </c>
      <c r="C287" s="64">
        <f>XPlan_raw[[#This Row],[eka_langtnavn]]</f>
        <v>0</v>
      </c>
      <c r="D287" s="64">
        <f>IF(XPlan_raw[[#This Row],[Interne-kode]]&lt;&gt;"(tom)",XPlan_raw[[#This Row],[Interne-kode]],"")</f>
        <v>0</v>
      </c>
      <c r="E287" s="65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,</v>
      </c>
      <c r="F287" s="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00-01-1900</v>
      </c>
      <c r="G287" s="64">
        <f>IF(XPlan_raw[[#This Row],[Campus]]&lt;&gt;"(tom)",XPlan_raw[[#This Row],[Campus]],"")</f>
        <v>0</v>
      </c>
      <c r="H287" s="64" t="str">
        <f>IF(OR(XPlan_raw[[#This Row],[Prøveform]]="(tom)",XPlan_raw[[#This Row],[Prøveform]]=""),"",XPlan_raw[[#This Row],[Prøveform]])</f>
        <v/>
      </c>
      <c r="I287" s="64" t="str">
        <f>IF(XPlan_raw[[#This Row],[Eksaminator_samlet]]&lt;&gt;"",XPlan_raw[[#This Row],[Eksaminator_samlet]],"")</f>
        <v/>
      </c>
      <c r="J287" s="64" t="str">
        <f>IF(OR(XPlan_raw[[#This Row],[Censur]]="(tom)",XPlan_raw[[#This Row],[Censur]]=""),"",XPlan_raw[[#This Row],[Censur]])</f>
        <v/>
      </c>
      <c r="K287" s="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00-01-1900</v>
      </c>
      <c r="L287" s="66" t="str">
        <f>IF(XPlan_raw[[#This Row],[Udbudstpe]]="3.prøveforsøg",XPlan_raw[[#This Row],[Udbudstpe]],"")</f>
        <v/>
      </c>
      <c r="M287" s="66" t="str">
        <f>IF(XPlan_raw[[#This Row],[Prøveform]]="Skriftlig prøve",XPlan_raw[[#This Row],[DATO: Start eksamen]]+21,"")</f>
        <v/>
      </c>
      <c r="N287" s="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,,,,,,,,,,,,,,,,,,,,,,,,,,,,,,,,,,,,,,,,,,,,,,,,,,</v>
      </c>
      <c r="Q287" s="28"/>
      <c r="R287" s="5"/>
      <c r="S287" s="48"/>
      <c r="T287" s="28"/>
      <c r="U287" s="48"/>
      <c r="V287" s="28"/>
      <c r="W287" s="51"/>
      <c r="X287" s="52"/>
      <c r="Y287" s="42"/>
      <c r="Z287" s="48"/>
      <c r="AA287" s="26"/>
      <c r="AB287" s="47"/>
      <c r="AC287" s="43"/>
      <c r="AD287" s="53"/>
      <c r="AE287" s="27"/>
      <c r="AG287" s="47"/>
      <c r="AH287" s="26"/>
      <c r="AI287" s="47"/>
      <c r="AJ287" s="26"/>
      <c r="AK287" s="47"/>
      <c r="AL287" s="26"/>
      <c r="AM287" s="47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</row>
    <row r="505" spans="84:84" x14ac:dyDescent="0.25">
      <c r="CF505" s="36"/>
    </row>
    <row r="506" spans="84:84" x14ac:dyDescent="0.25">
      <c r="CF506" s="36"/>
    </row>
    <row r="507" spans="84:84" x14ac:dyDescent="0.25">
      <c r="CF507" s="36"/>
    </row>
    <row r="508" spans="84:84" x14ac:dyDescent="0.25">
      <c r="CF508" s="36"/>
    </row>
    <row r="509" spans="84:84" x14ac:dyDescent="0.25">
      <c r="CF509" s="36"/>
    </row>
    <row r="510" spans="84:84" x14ac:dyDescent="0.25">
      <c r="CF510" s="36"/>
    </row>
    <row r="511" spans="84:84" x14ac:dyDescent="0.25">
      <c r="CF511" s="36"/>
    </row>
    <row r="512" spans="84:84" x14ac:dyDescent="0.25">
      <c r="CF512" s="36"/>
    </row>
    <row r="513" spans="84:84" x14ac:dyDescent="0.25">
      <c r="CF513" s="36"/>
    </row>
    <row r="514" spans="84:84" x14ac:dyDescent="0.25">
      <c r="CF514" s="36"/>
    </row>
    <row r="515" spans="84:84" x14ac:dyDescent="0.25">
      <c r="CF515" s="36"/>
    </row>
    <row r="516" spans="84:84" x14ac:dyDescent="0.25">
      <c r="CF516" s="36"/>
    </row>
    <row r="517" spans="84:84" x14ac:dyDescent="0.25">
      <c r="CF517" s="36"/>
    </row>
    <row r="518" spans="84:84" x14ac:dyDescent="0.25">
      <c r="CF518" s="36"/>
    </row>
    <row r="519" spans="84:84" x14ac:dyDescent="0.25">
      <c r="CF519" s="36"/>
    </row>
    <row r="520" spans="84:84" x14ac:dyDescent="0.25">
      <c r="CF520" s="36"/>
    </row>
    <row r="521" spans="84:84" x14ac:dyDescent="0.25">
      <c r="CF521" s="36"/>
    </row>
    <row r="522" spans="84:84" x14ac:dyDescent="0.25">
      <c r="CF522" s="36"/>
    </row>
    <row r="523" spans="84:84" x14ac:dyDescent="0.25">
      <c r="CF523" s="36"/>
    </row>
    <row r="524" spans="84:84" x14ac:dyDescent="0.25">
      <c r="CF524" s="36"/>
    </row>
    <row r="525" spans="84:84" x14ac:dyDescent="0.25">
      <c r="CF525" s="36"/>
    </row>
    <row r="526" spans="84:84" x14ac:dyDescent="0.25">
      <c r="CF526" s="36"/>
    </row>
    <row r="527" spans="84:84" x14ac:dyDescent="0.25">
      <c r="CF527" s="36"/>
    </row>
    <row r="528" spans="84:84" x14ac:dyDescent="0.25">
      <c r="CF528" s="36"/>
    </row>
    <row r="529" spans="84:84" x14ac:dyDescent="0.25">
      <c r="CF529" s="36"/>
    </row>
    <row r="530" spans="84:84" x14ac:dyDescent="0.25">
      <c r="CF530" s="36"/>
    </row>
    <row r="531" spans="84:84" x14ac:dyDescent="0.25">
      <c r="CF531" s="36"/>
    </row>
    <row r="532" spans="84:84" x14ac:dyDescent="0.25">
      <c r="CF532" s="36"/>
    </row>
    <row r="533" spans="84:84" x14ac:dyDescent="0.25">
      <c r="CF533" s="36"/>
    </row>
    <row r="534" spans="84:84" x14ac:dyDescent="0.25">
      <c r="CF534" s="36"/>
    </row>
    <row r="535" spans="84:84" x14ac:dyDescent="0.25">
      <c r="CF535" s="36"/>
    </row>
    <row r="536" spans="84:84" x14ac:dyDescent="0.25">
      <c r="CF536" s="36"/>
    </row>
    <row r="537" spans="84:84" x14ac:dyDescent="0.25">
      <c r="CF537" s="36"/>
    </row>
    <row r="538" spans="84:84" x14ac:dyDescent="0.25">
      <c r="CF538" s="36"/>
    </row>
    <row r="539" spans="84:84" x14ac:dyDescent="0.25">
      <c r="CF539" s="36"/>
    </row>
    <row r="540" spans="84:84" x14ac:dyDescent="0.25">
      <c r="CF540" s="36"/>
    </row>
    <row r="541" spans="84:84" x14ac:dyDescent="0.25">
      <c r="CF541" s="36"/>
    </row>
    <row r="542" spans="84:84" x14ac:dyDescent="0.25">
      <c r="CF542" s="36"/>
    </row>
    <row r="543" spans="84:84" x14ac:dyDescent="0.25">
      <c r="CF543" s="36"/>
    </row>
    <row r="544" spans="84:84" x14ac:dyDescent="0.25">
      <c r="CF544" s="36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7D2D-9B5E-4B19-A49B-C4ECEB548CF8}">
  <sheetPr codeName="Ark6"/>
  <dimension ref="B2:BZ504"/>
  <sheetViews>
    <sheetView topLeftCell="AA1" workbookViewId="0">
      <selection activeCell="CB305" sqref="CB305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0.7109375" style="4" customWidth="1"/>
    <col min="26" max="26" width="9.85546875" customWidth="1"/>
    <col min="27" max="27" width="37.85546875" customWidth="1"/>
    <col min="28" max="28" width="15.28515625" customWidth="1"/>
    <col min="29" max="29" width="13" style="4" customWidth="1"/>
    <col min="30" max="30" width="14.85546875" style="4" customWidth="1"/>
    <col min="31" max="32" width="20.42578125" customWidth="1"/>
    <col min="33" max="47" width="8.42578125" customWidth="1"/>
    <col min="50" max="50" width="34.5703125" customWidth="1"/>
    <col min="54" max="54" width="14.140625" customWidth="1"/>
  </cols>
  <sheetData>
    <row r="2" spans="2:78" x14ac:dyDescent="0.25">
      <c r="B2" s="5" t="s">
        <v>37</v>
      </c>
    </row>
    <row r="3" spans="2:78" x14ac:dyDescent="0.25">
      <c r="B3" t="s">
        <v>38</v>
      </c>
    </row>
    <row r="4" spans="2:78" x14ac:dyDescent="0.25">
      <c r="B4" t="s">
        <v>39</v>
      </c>
    </row>
    <row r="5" spans="2:78" x14ac:dyDescent="0.25">
      <c r="B5" t="s">
        <v>40</v>
      </c>
    </row>
    <row r="6" spans="2:78" x14ac:dyDescent="0.25">
      <c r="B6" t="s">
        <v>41</v>
      </c>
    </row>
    <row r="7" spans="2:78" x14ac:dyDescent="0.25">
      <c r="B7" t="s">
        <v>42</v>
      </c>
    </row>
    <row r="8" spans="2:78" x14ac:dyDescent="0.25">
      <c r="B8" t="s">
        <v>43</v>
      </c>
    </row>
    <row r="11" spans="2:78" x14ac:dyDescent="0.25">
      <c r="R11" s="5" t="s">
        <v>45</v>
      </c>
      <c r="AG11" t="s">
        <v>21</v>
      </c>
      <c r="AH11" t="s">
        <v>23</v>
      </c>
      <c r="AI11" t="s">
        <v>24</v>
      </c>
      <c r="AJ11" t="s">
        <v>25</v>
      </c>
      <c r="AK11" t="s">
        <v>26</v>
      </c>
      <c r="AL11" t="s">
        <v>27</v>
      </c>
      <c r="AM11" t="s">
        <v>28</v>
      </c>
      <c r="AN11" t="s">
        <v>29</v>
      </c>
      <c r="AO11" t="s">
        <v>30</v>
      </c>
      <c r="AP11" t="s">
        <v>647</v>
      </c>
      <c r="AQ11" t="s">
        <v>32</v>
      </c>
      <c r="AR11" t="s">
        <v>33</v>
      </c>
      <c r="AS11" t="s">
        <v>34</v>
      </c>
      <c r="AT11" t="s">
        <v>35</v>
      </c>
      <c r="AU11" t="s">
        <v>82</v>
      </c>
      <c r="AW11" s="5" t="s">
        <v>81</v>
      </c>
      <c r="BC11" s="4"/>
      <c r="BD11" s="4"/>
      <c r="BH11" s="4"/>
      <c r="BI11" s="4"/>
      <c r="BL11" t="s">
        <v>140</v>
      </c>
      <c r="BM11" t="s">
        <v>141</v>
      </c>
      <c r="BN11" t="s">
        <v>142</v>
      </c>
      <c r="BO11" t="s">
        <v>580</v>
      </c>
      <c r="BP11" t="s">
        <v>581</v>
      </c>
      <c r="BQ11" t="s">
        <v>582</v>
      </c>
      <c r="BR11" t="s">
        <v>146</v>
      </c>
      <c r="BS11" t="s">
        <v>147</v>
      </c>
      <c r="BT11" t="s">
        <v>583</v>
      </c>
      <c r="BU11" t="s">
        <v>584</v>
      </c>
      <c r="BV11" t="s">
        <v>585</v>
      </c>
      <c r="BW11" t="s">
        <v>586</v>
      </c>
      <c r="BX11" t="s">
        <v>152</v>
      </c>
      <c r="BY11" t="s">
        <v>153</v>
      </c>
      <c r="BZ11" t="s">
        <v>36</v>
      </c>
    </row>
    <row r="12" spans="2:78" x14ac:dyDescent="0.25">
      <c r="F12" s="7"/>
      <c r="G12" s="7"/>
      <c r="BC12" s="4"/>
      <c r="BD12" s="4"/>
      <c r="BH12" s="4"/>
      <c r="BI12" s="4"/>
    </row>
    <row r="13" spans="2:78" x14ac:dyDescent="0.25">
      <c r="B13" s="5" t="s">
        <v>83</v>
      </c>
      <c r="C13" s="5" t="s">
        <v>11</v>
      </c>
      <c r="D13" s="5" t="s">
        <v>12</v>
      </c>
      <c r="E13" s="5" t="s">
        <v>84</v>
      </c>
      <c r="F13" s="8" t="s">
        <v>85</v>
      </c>
      <c r="G13" s="8" t="s">
        <v>5</v>
      </c>
      <c r="H13" s="5" t="s">
        <v>15</v>
      </c>
      <c r="I13" s="5" t="s">
        <v>16</v>
      </c>
      <c r="J13" s="5" t="s">
        <v>17</v>
      </c>
      <c r="K13" s="5" t="s">
        <v>86</v>
      </c>
      <c r="L13" s="5" t="s">
        <v>87</v>
      </c>
      <c r="M13" s="5" t="s">
        <v>88</v>
      </c>
      <c r="N13" s="5" t="s">
        <v>89</v>
      </c>
      <c r="R13" t="s">
        <v>91</v>
      </c>
      <c r="S13" t="s">
        <v>92</v>
      </c>
      <c r="T13" t="s">
        <v>93</v>
      </c>
      <c r="U13" t="s">
        <v>94</v>
      </c>
      <c r="V13" t="s">
        <v>95</v>
      </c>
      <c r="W13" t="s">
        <v>96</v>
      </c>
      <c r="X13" t="s">
        <v>97</v>
      </c>
      <c r="Y13" t="s">
        <v>632</v>
      </c>
      <c r="Z13" t="s">
        <v>98</v>
      </c>
      <c r="AA13" t="s">
        <v>99</v>
      </c>
      <c r="AB13" t="s">
        <v>100</v>
      </c>
      <c r="AC13" t="s">
        <v>101</v>
      </c>
      <c r="AD13" t="s">
        <v>102</v>
      </c>
      <c r="AE13" t="s">
        <v>103</v>
      </c>
      <c r="AF13" t="s">
        <v>5</v>
      </c>
      <c r="AG13" t="s">
        <v>140</v>
      </c>
      <c r="AH13" t="s">
        <v>141</v>
      </c>
      <c r="AI13" t="s">
        <v>142</v>
      </c>
      <c r="AJ13" t="s">
        <v>143</v>
      </c>
      <c r="AK13" t="s">
        <v>144</v>
      </c>
      <c r="AL13" t="s">
        <v>145</v>
      </c>
      <c r="AM13" t="s">
        <v>146</v>
      </c>
      <c r="AN13" t="s">
        <v>147</v>
      </c>
      <c r="AO13" t="s">
        <v>148</v>
      </c>
      <c r="AP13" t="s">
        <v>149</v>
      </c>
      <c r="AQ13" t="s">
        <v>150</v>
      </c>
      <c r="AR13" t="s">
        <v>151</v>
      </c>
      <c r="AS13" t="s">
        <v>34</v>
      </c>
      <c r="AT13" t="s">
        <v>153</v>
      </c>
      <c r="AU13" t="s">
        <v>587</v>
      </c>
      <c r="AW13" t="s">
        <v>91</v>
      </c>
      <c r="AX13" t="s">
        <v>92</v>
      </c>
      <c r="AY13" t="s">
        <v>93</v>
      </c>
      <c r="AZ13" t="s">
        <v>94</v>
      </c>
      <c r="BA13" t="s">
        <v>95</v>
      </c>
      <c r="BB13" t="s">
        <v>96</v>
      </c>
      <c r="BC13" t="s">
        <v>97</v>
      </c>
      <c r="BD13" t="s">
        <v>632</v>
      </c>
      <c r="BE13" t="s">
        <v>98</v>
      </c>
      <c r="BF13" t="s">
        <v>99</v>
      </c>
      <c r="BG13" t="s">
        <v>100</v>
      </c>
      <c r="BH13" t="s">
        <v>101</v>
      </c>
      <c r="BI13" t="s">
        <v>102</v>
      </c>
      <c r="BJ13" t="s">
        <v>103</v>
      </c>
      <c r="BK13" t="s">
        <v>5</v>
      </c>
      <c r="BL13" t="s">
        <v>140</v>
      </c>
      <c r="BM13" t="s">
        <v>141</v>
      </c>
      <c r="BN13" t="s">
        <v>142</v>
      </c>
      <c r="BO13" t="s">
        <v>143</v>
      </c>
      <c r="BP13" t="s">
        <v>144</v>
      </c>
      <c r="BQ13" t="s">
        <v>145</v>
      </c>
      <c r="BR13" t="s">
        <v>146</v>
      </c>
      <c r="BS13" t="s">
        <v>147</v>
      </c>
      <c r="BT13" t="s">
        <v>148</v>
      </c>
      <c r="BU13" t="s">
        <v>149</v>
      </c>
      <c r="BV13" t="s">
        <v>150</v>
      </c>
      <c r="BW13" t="s">
        <v>151</v>
      </c>
      <c r="BX13" t="s">
        <v>152</v>
      </c>
      <c r="BY13" t="s">
        <v>153</v>
      </c>
      <c r="BZ13" t="s">
        <v>587</v>
      </c>
    </row>
    <row r="14" spans="2:78" x14ac:dyDescent="0.25">
      <c r="B14" t="str">
        <f>XPlan_raw7[[#This Row],[EKA_kode]]</f>
        <v>H750021402</v>
      </c>
      <c r="C14" t="str">
        <f>XPlan_raw7[[#This Row],[eka_langtnavn]]</f>
        <v>International marketing</v>
      </c>
      <c r="D14" t="str">
        <f>IF(XPlan_raw7[[#This Row],[Interne-kode]]&lt;&gt;"(tom)",XPlan_raw7[[#This Row],[Interne-kode]],"")</f>
        <v/>
      </c>
      <c r="E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08-07-2025 - 10-07-2025</v>
      </c>
      <c r="G14" t="str">
        <f>IF(XPlan_raw7[[#This Row],[Campus]]&lt;&gt;"(tom)",XPlan_raw7[[#This Row],[Campus]],"")</f>
        <v>Sønderborg</v>
      </c>
      <c r="H14" t="str">
        <f>IF(XPlan_raw7[[#This Row],[Prøveform]]&lt;&gt;"(tom)",XPlan_raw7[[#This Row],[Prøveform]],"")</f>
        <v>Take-home assignment</v>
      </c>
      <c r="I14" t="str">
        <f>IF(XPlan_raw7[[#This Row],[Eksaminator_samlet]]&lt;&gt;"",XPlan_raw7[[#This Row],[Eksaminator_samlet]],"")</f>
        <v>Svend Hollensen</v>
      </c>
      <c r="J14">
        <f>IF(XPlan_raw7[[#This Row],[Censur]]&lt;&gt;"(tom)",XPlan_raw7[[#This Row],[Censur]],"")</f>
        <v>0</v>
      </c>
      <c r="K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4" t="s">
        <v>522</v>
      </c>
      <c r="S14" t="s">
        <v>523</v>
      </c>
      <c r="T14" t="s">
        <v>159</v>
      </c>
      <c r="U14" t="s">
        <v>158</v>
      </c>
      <c r="V14" t="s">
        <v>159</v>
      </c>
      <c r="W14" s="4">
        <v>45846</v>
      </c>
      <c r="X14" s="4">
        <v>45848</v>
      </c>
      <c r="Y14" t="s">
        <v>634</v>
      </c>
      <c r="Z14" t="s">
        <v>524</v>
      </c>
      <c r="AA14" t="s">
        <v>257</v>
      </c>
      <c r="AC14" s="4" t="s">
        <v>159</v>
      </c>
      <c r="AE14" t="s">
        <v>163</v>
      </c>
      <c r="AF14" t="s">
        <v>22</v>
      </c>
      <c r="AG14" t="s">
        <v>159</v>
      </c>
      <c r="AH14" t="s">
        <v>159</v>
      </c>
      <c r="AI14" t="s">
        <v>159</v>
      </c>
      <c r="AJ14" t="s">
        <v>159</v>
      </c>
      <c r="AK14" t="s">
        <v>159</v>
      </c>
      <c r="AL14" t="s">
        <v>159</v>
      </c>
      <c r="AM14" t="s">
        <v>159</v>
      </c>
      <c r="AN14" t="s">
        <v>159</v>
      </c>
      <c r="AO14" t="s">
        <v>159</v>
      </c>
      <c r="AP14" t="s">
        <v>647</v>
      </c>
      <c r="AQ14" t="s">
        <v>159</v>
      </c>
      <c r="AR14" t="s">
        <v>159</v>
      </c>
      <c r="AS14" t="s">
        <v>159</v>
      </c>
      <c r="AT14" t="s">
        <v>159</v>
      </c>
      <c r="AU14" t="s">
        <v>159</v>
      </c>
      <c r="AW14" t="s">
        <v>170</v>
      </c>
      <c r="AX14" t="s">
        <v>171</v>
      </c>
      <c r="AY14" t="s">
        <v>172</v>
      </c>
      <c r="AZ14" t="s">
        <v>158</v>
      </c>
      <c r="BA14" t="s">
        <v>159</v>
      </c>
      <c r="BB14">
        <v>45786</v>
      </c>
      <c r="BF14" t="s">
        <v>588</v>
      </c>
      <c r="BG14" t="s">
        <v>589</v>
      </c>
      <c r="BH14" t="s">
        <v>159</v>
      </c>
      <c r="BK14" t="s">
        <v>22</v>
      </c>
      <c r="BL14" t="s">
        <v>21</v>
      </c>
      <c r="BM14" t="s">
        <v>23</v>
      </c>
      <c r="BN14" t="s">
        <v>24</v>
      </c>
      <c r="BO14" t="s">
        <v>159</v>
      </c>
      <c r="BP14" t="s">
        <v>159</v>
      </c>
      <c r="BQ14" t="s">
        <v>27</v>
      </c>
      <c r="BR14" t="s">
        <v>159</v>
      </c>
      <c r="BS14" t="s">
        <v>159</v>
      </c>
      <c r="BT14" t="s">
        <v>159</v>
      </c>
      <c r="BU14" t="s">
        <v>159</v>
      </c>
      <c r="BV14" t="s">
        <v>159</v>
      </c>
      <c r="BW14" t="s">
        <v>159</v>
      </c>
      <c r="BX14" t="s">
        <v>159</v>
      </c>
      <c r="BY14" t="s">
        <v>159</v>
      </c>
      <c r="BZ14" t="s">
        <v>159</v>
      </c>
    </row>
    <row r="15" spans="2:78" x14ac:dyDescent="0.25">
      <c r="B15" t="str">
        <f>XPlan_raw7[[#This Row],[EKA_kode]]</f>
        <v>T310005402</v>
      </c>
      <c r="C15" t="str">
        <f>XPlan_raw7[[#This Row],[eka_langtnavn]]</f>
        <v>High-Tech Business Venturing</v>
      </c>
      <c r="D15" t="str">
        <f>IF(XPlan_raw7[[#This Row],[Interne-kode]]&lt;&gt;"(tom)",XPlan_raw7[[#This Row],[Interne-kode]],"")</f>
        <v>EIBHTBV</v>
      </c>
      <c r="E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18-06-2025</v>
      </c>
      <c r="G15" t="str">
        <f>IF(XPlan_raw7[[#This Row],[Campus]]&lt;&gt;"(tom)",XPlan_raw7[[#This Row],[Campus]],"")</f>
        <v>Sønderborg</v>
      </c>
      <c r="H15" t="str">
        <f>IF(XPlan_raw7[[#This Row],[Prøveform]]&lt;&gt;"(tom)",XPlan_raw7[[#This Row],[Prøveform]],"")</f>
        <v>Oral examination</v>
      </c>
      <c r="I15" t="str">
        <f>IF(XPlan_raw7[[#This Row],[Eksaminator_samlet]]&lt;&gt;"",XPlan_raw7[[#This Row],[Eksaminator_samlet]],"")</f>
        <v>Silke Tegtmeier, Ken Holm Thomsen</v>
      </c>
      <c r="J15" t="str">
        <f>IF(XPlan_raw7[[#This Row],[Censur]]&lt;&gt;"(tom)",XPlan_raw7[[#This Row],[Censur]],"")</f>
        <v>Second examiner: Internal</v>
      </c>
      <c r="K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5" t="s">
        <v>269</v>
      </c>
      <c r="S15" t="s">
        <v>270</v>
      </c>
      <c r="T15" t="s">
        <v>271</v>
      </c>
      <c r="U15" t="s">
        <v>158</v>
      </c>
      <c r="V15" t="s">
        <v>159</v>
      </c>
      <c r="W15" s="4">
        <v>45826</v>
      </c>
      <c r="Y15" t="s">
        <v>633</v>
      </c>
      <c r="Z15" t="s">
        <v>272</v>
      </c>
      <c r="AA15" t="s">
        <v>188</v>
      </c>
      <c r="AB15" t="s">
        <v>162</v>
      </c>
      <c r="AC15" s="4">
        <v>45897</v>
      </c>
      <c r="AF15" t="s">
        <v>22</v>
      </c>
      <c r="AG15" t="s">
        <v>159</v>
      </c>
      <c r="AH15" t="s">
        <v>159</v>
      </c>
      <c r="AI15" t="s">
        <v>159</v>
      </c>
      <c r="AJ15" t="s">
        <v>159</v>
      </c>
      <c r="AK15" t="s">
        <v>159</v>
      </c>
      <c r="AL15" t="s">
        <v>159</v>
      </c>
      <c r="AM15" t="s">
        <v>159</v>
      </c>
      <c r="AN15" t="s">
        <v>159</v>
      </c>
      <c r="AO15" t="s">
        <v>159</v>
      </c>
      <c r="AP15" t="s">
        <v>647</v>
      </c>
      <c r="AQ15" t="s">
        <v>159</v>
      </c>
      <c r="AR15" t="s">
        <v>159</v>
      </c>
      <c r="AS15" t="s">
        <v>159</v>
      </c>
      <c r="AT15" t="s">
        <v>159</v>
      </c>
      <c r="AU15" t="s">
        <v>159</v>
      </c>
      <c r="AW15" t="s">
        <v>174</v>
      </c>
      <c r="AX15" t="s">
        <v>175</v>
      </c>
      <c r="AY15" t="s">
        <v>176</v>
      </c>
      <c r="AZ15" t="s">
        <v>158</v>
      </c>
      <c r="BA15" t="s">
        <v>159</v>
      </c>
      <c r="BB15">
        <v>45786</v>
      </c>
      <c r="BF15" t="s">
        <v>588</v>
      </c>
      <c r="BG15" t="s">
        <v>589</v>
      </c>
      <c r="BH15" t="s">
        <v>159</v>
      </c>
      <c r="BK15" t="s">
        <v>22</v>
      </c>
      <c r="BL15" t="s">
        <v>159</v>
      </c>
      <c r="BM15" t="s">
        <v>159</v>
      </c>
      <c r="BN15" t="s">
        <v>159</v>
      </c>
      <c r="BO15" t="s">
        <v>25</v>
      </c>
      <c r="BP15" t="s">
        <v>26</v>
      </c>
      <c r="BQ15" t="s">
        <v>27</v>
      </c>
      <c r="BR15" t="s">
        <v>28</v>
      </c>
      <c r="BS15" t="s">
        <v>29</v>
      </c>
      <c r="BT15" t="s">
        <v>159</v>
      </c>
      <c r="BU15" t="s">
        <v>159</v>
      </c>
      <c r="BV15" t="s">
        <v>159</v>
      </c>
      <c r="BW15" t="s">
        <v>159</v>
      </c>
      <c r="BX15" t="s">
        <v>159</v>
      </c>
      <c r="BY15" t="s">
        <v>159</v>
      </c>
      <c r="BZ15" t="s">
        <v>159</v>
      </c>
    </row>
    <row r="16" spans="2:78" x14ac:dyDescent="0.25">
      <c r="B16" t="str">
        <f>XPlan_raw7[[#This Row],[EKA_kode]]</f>
        <v>T310005402</v>
      </c>
      <c r="C16" t="str">
        <f>XPlan_raw7[[#This Row],[eka_langtnavn]]</f>
        <v>High-Tech Business Venturing</v>
      </c>
      <c r="D16" t="str">
        <f>IF(XPlan_raw7[[#This Row],[Interne-kode]]&lt;&gt;"(tom)",XPlan_raw7[[#This Row],[Interne-kode]],"")</f>
        <v>EIBHTBV</v>
      </c>
      <c r="E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" t="str">
        <f>IF(XPlan_raw7[[#This Row],[Campus]]&lt;&gt;"(tom)",XPlan_raw7[[#This Row],[Campus]],"")</f>
        <v>Sønderborg</v>
      </c>
      <c r="H16" t="str">
        <f>IF(XPlan_raw7[[#This Row],[Prøveform]]&lt;&gt;"(tom)",XPlan_raw7[[#This Row],[Prøveform]],"")</f>
        <v>Hand-In</v>
      </c>
      <c r="I16" t="str">
        <f>IF(XPlan_raw7[[#This Row],[Eksaminator_samlet]]&lt;&gt;"",XPlan_raw7[[#This Row],[Eksaminator_samlet]],"")</f>
        <v>Silke Tegtmeier, Ken Holm Thomsen</v>
      </c>
      <c r="J16" t="str">
        <f>IF(XPlan_raw7[[#This Row],[Censur]]&lt;&gt;"(tom)",XPlan_raw7[[#This Row],[Censur]],"")</f>
        <v>Second examiner: Internal</v>
      </c>
      <c r="K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6" t="s">
        <v>269</v>
      </c>
      <c r="S16" t="s">
        <v>270</v>
      </c>
      <c r="T16" t="s">
        <v>271</v>
      </c>
      <c r="U16" t="s">
        <v>158</v>
      </c>
      <c r="V16" t="s">
        <v>159</v>
      </c>
      <c r="W16" s="4">
        <v>45810</v>
      </c>
      <c r="Y16" t="s">
        <v>633</v>
      </c>
      <c r="Z16" t="s">
        <v>272</v>
      </c>
      <c r="AA16" t="s">
        <v>639</v>
      </c>
      <c r="AB16" t="s">
        <v>162</v>
      </c>
      <c r="AC16" s="4">
        <v>45880</v>
      </c>
      <c r="AF16" t="s">
        <v>22</v>
      </c>
      <c r="AG16" t="s">
        <v>159</v>
      </c>
      <c r="AH16" t="s">
        <v>159</v>
      </c>
      <c r="AI16" t="s">
        <v>159</v>
      </c>
      <c r="AJ16" t="s">
        <v>159</v>
      </c>
      <c r="AK16" t="s">
        <v>159</v>
      </c>
      <c r="AL16" t="s">
        <v>159</v>
      </c>
      <c r="AM16" t="s">
        <v>159</v>
      </c>
      <c r="AN16" t="s">
        <v>159</v>
      </c>
      <c r="AO16" t="s">
        <v>159</v>
      </c>
      <c r="AP16" t="s">
        <v>647</v>
      </c>
      <c r="AQ16" t="s">
        <v>159</v>
      </c>
      <c r="AR16" t="s">
        <v>159</v>
      </c>
      <c r="AS16" t="s">
        <v>159</v>
      </c>
      <c r="AT16" t="s">
        <v>159</v>
      </c>
      <c r="AU16" t="s">
        <v>159</v>
      </c>
      <c r="AW16" t="s">
        <v>177</v>
      </c>
      <c r="AX16" t="s">
        <v>178</v>
      </c>
      <c r="AY16" t="s">
        <v>179</v>
      </c>
      <c r="AZ16" t="s">
        <v>158</v>
      </c>
      <c r="BA16" t="s">
        <v>159</v>
      </c>
      <c r="BB16">
        <v>45786</v>
      </c>
      <c r="BF16" t="s">
        <v>588</v>
      </c>
      <c r="BG16" t="s">
        <v>589</v>
      </c>
      <c r="BH16" t="s">
        <v>159</v>
      </c>
      <c r="BK16" t="s">
        <v>22</v>
      </c>
      <c r="BL16" t="s">
        <v>159</v>
      </c>
      <c r="BM16" t="s">
        <v>159</v>
      </c>
      <c r="BN16" t="s">
        <v>159</v>
      </c>
      <c r="BO16" t="s">
        <v>159</v>
      </c>
      <c r="BP16" t="s">
        <v>159</v>
      </c>
      <c r="BQ16" t="s">
        <v>27</v>
      </c>
      <c r="BR16" t="s">
        <v>159</v>
      </c>
      <c r="BS16" t="s">
        <v>159</v>
      </c>
      <c r="BT16" t="s">
        <v>159</v>
      </c>
      <c r="BU16" t="s">
        <v>159</v>
      </c>
      <c r="BV16" t="s">
        <v>159</v>
      </c>
      <c r="BW16" t="s">
        <v>159</v>
      </c>
      <c r="BX16" t="s">
        <v>159</v>
      </c>
      <c r="BY16" t="s">
        <v>159</v>
      </c>
      <c r="BZ16" t="s">
        <v>159</v>
      </c>
    </row>
    <row r="17" spans="2:78" x14ac:dyDescent="0.25">
      <c r="B17" t="str">
        <f>XPlan_raw7[[#This Row],[EKA_kode]]</f>
        <v>T310018402</v>
      </c>
      <c r="C17" t="str">
        <f>XPlan_raw7[[#This Row],[eka_langtnavn]]</f>
        <v>Persuasive Communication and Negotiation</v>
      </c>
      <c r="D17" t="str">
        <f>IF(XPlan_raw7[[#This Row],[Interne-kode]]&lt;&gt;"(tom)",XPlan_raw7[[#This Row],[Interne-kode]],"")</f>
        <v>EIBPCN</v>
      </c>
      <c r="E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7" t="str">
        <f>IF(XPlan_raw7[[#This Row],[Campus]]&lt;&gt;"(tom)",XPlan_raw7[[#This Row],[Campus]],"")</f>
        <v>Sønderborg</v>
      </c>
      <c r="H17" t="str">
        <f>IF(XPlan_raw7[[#This Row],[Prøveform]]&lt;&gt;"(tom)",XPlan_raw7[[#This Row],[Prøveform]],"")</f>
        <v>Combined test</v>
      </c>
      <c r="I17" t="str">
        <f>IF(XPlan_raw7[[#This Row],[Eksaminator_samlet]]&lt;&gt;"",XPlan_raw7[[#This Row],[Eksaminator_samlet]],"")</f>
        <v>Oliver Niebuhr, Io Valls-Rates</v>
      </c>
      <c r="J17" t="str">
        <f>IF(XPlan_raw7[[#This Row],[Censur]]&lt;&gt;"(tom)",XPlan_raw7[[#This Row],[Censur]],"")</f>
        <v>Second examiner: Internal</v>
      </c>
      <c r="K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7" t="s">
        <v>444</v>
      </c>
      <c r="S17" t="s">
        <v>445</v>
      </c>
      <c r="T17" t="s">
        <v>446</v>
      </c>
      <c r="U17" t="s">
        <v>158</v>
      </c>
      <c r="V17" t="s">
        <v>159</v>
      </c>
      <c r="W17" s="4">
        <v>45824</v>
      </c>
      <c r="Y17" t="s">
        <v>633</v>
      </c>
      <c r="Z17" t="s">
        <v>447</v>
      </c>
      <c r="AA17" s="36" t="s">
        <v>448</v>
      </c>
      <c r="AB17" t="s">
        <v>162</v>
      </c>
      <c r="AC17" s="4">
        <v>45890</v>
      </c>
      <c r="AF17" t="s">
        <v>22</v>
      </c>
      <c r="AG17" t="s">
        <v>159</v>
      </c>
      <c r="AH17" t="s">
        <v>159</v>
      </c>
      <c r="AI17" t="s">
        <v>159</v>
      </c>
      <c r="AJ17" t="s">
        <v>159</v>
      </c>
      <c r="AK17" t="s">
        <v>159</v>
      </c>
      <c r="AL17" t="s">
        <v>159</v>
      </c>
      <c r="AM17" t="s">
        <v>159</v>
      </c>
      <c r="AN17" t="s">
        <v>159</v>
      </c>
      <c r="AO17" t="s">
        <v>159</v>
      </c>
      <c r="AP17" t="s">
        <v>647</v>
      </c>
      <c r="AQ17" t="s">
        <v>159</v>
      </c>
      <c r="AR17" t="s">
        <v>159</v>
      </c>
      <c r="AS17" t="s">
        <v>159</v>
      </c>
      <c r="AT17" t="s">
        <v>159</v>
      </c>
      <c r="AU17" t="s">
        <v>159</v>
      </c>
      <c r="AW17" t="s">
        <v>207</v>
      </c>
      <c r="AX17" t="s">
        <v>208</v>
      </c>
      <c r="AY17" t="s">
        <v>209</v>
      </c>
      <c r="AZ17" t="s">
        <v>210</v>
      </c>
      <c r="BA17" t="s">
        <v>159</v>
      </c>
      <c r="BB17">
        <v>45810</v>
      </c>
      <c r="BF17" t="s">
        <v>590</v>
      </c>
      <c r="BG17" t="s">
        <v>591</v>
      </c>
      <c r="BH17" t="s">
        <v>159</v>
      </c>
      <c r="BK17" t="s">
        <v>22</v>
      </c>
      <c r="BL17" t="s">
        <v>159</v>
      </c>
      <c r="BM17" t="s">
        <v>159</v>
      </c>
      <c r="BN17" t="s">
        <v>159</v>
      </c>
      <c r="BO17" t="s">
        <v>25</v>
      </c>
      <c r="BP17" t="s">
        <v>159</v>
      </c>
      <c r="BQ17" t="s">
        <v>159</v>
      </c>
      <c r="BR17" t="s">
        <v>28</v>
      </c>
      <c r="BS17" t="s">
        <v>29</v>
      </c>
      <c r="BT17" t="s">
        <v>159</v>
      </c>
      <c r="BU17" t="s">
        <v>159</v>
      </c>
      <c r="BV17" t="s">
        <v>159</v>
      </c>
      <c r="BW17" t="s">
        <v>159</v>
      </c>
      <c r="BX17" t="s">
        <v>159</v>
      </c>
      <c r="BY17" t="s">
        <v>159</v>
      </c>
      <c r="BZ17" t="s">
        <v>159</v>
      </c>
    </row>
    <row r="18" spans="2:78" x14ac:dyDescent="0.25">
      <c r="B18" t="str">
        <f>XPlan_raw7[[#This Row],[EKA_kode]]</f>
        <v>T310019402</v>
      </c>
      <c r="C18" t="str">
        <f>XPlan_raw7[[#This Row],[eka_langtnavn]]</f>
        <v>Advanced Supply Chain Simulation</v>
      </c>
      <c r="D18" t="str">
        <f>IF(XPlan_raw7[[#This Row],[Interne-kode]]&lt;&gt;"(tom)",XPlan_raw7[[#This Row],[Interne-kode]],"")</f>
        <v>EIBSCS</v>
      </c>
      <c r="E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2,3</v>
      </c>
      <c r="F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8" t="str">
        <f>IF(XPlan_raw7[[#This Row],[Campus]]&lt;&gt;"(tom)",XPlan_raw7[[#This Row],[Campus]],"")</f>
        <v>Sønderborg</v>
      </c>
      <c r="H18" t="str">
        <f>IF(XPlan_raw7[[#This Row],[Prøveform]]&lt;&gt;"(tom)",XPlan_raw7[[#This Row],[Prøveform]],"")</f>
        <v>Oral examination</v>
      </c>
      <c r="I18" t="str">
        <f>IF(XPlan_raw7[[#This Row],[Eksaminator_samlet]]&lt;&gt;"",XPlan_raw7[[#This Row],[Eksaminator_samlet]],"")</f>
        <v>Elias  Ribeiro da Silva, Anis Assad Neto</v>
      </c>
      <c r="J18" t="str">
        <f>IF(XPlan_raw7[[#This Row],[Censur]]&lt;&gt;"(tom)",XPlan_raw7[[#This Row],[Censur]],"")</f>
        <v>Second examiner: Internal</v>
      </c>
      <c r="K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8" t="s">
        <v>409</v>
      </c>
      <c r="S18" t="s">
        <v>410</v>
      </c>
      <c r="T18" t="s">
        <v>411</v>
      </c>
      <c r="U18" t="s">
        <v>158</v>
      </c>
      <c r="V18" t="s">
        <v>412</v>
      </c>
      <c r="W18" s="4">
        <v>45821</v>
      </c>
      <c r="Y18" t="s">
        <v>633</v>
      </c>
      <c r="Z18" t="s">
        <v>413</v>
      </c>
      <c r="AA18" t="s">
        <v>188</v>
      </c>
      <c r="AB18" t="s">
        <v>162</v>
      </c>
      <c r="AC18" s="4">
        <v>45887</v>
      </c>
      <c r="AF18" t="s">
        <v>22</v>
      </c>
      <c r="AG18" t="s">
        <v>159</v>
      </c>
      <c r="AH18" t="s">
        <v>159</v>
      </c>
      <c r="AI18" t="s">
        <v>159</v>
      </c>
      <c r="AJ18" t="s">
        <v>159</v>
      </c>
      <c r="AK18" t="s">
        <v>159</v>
      </c>
      <c r="AL18" t="s">
        <v>159</v>
      </c>
      <c r="AM18" t="s">
        <v>159</v>
      </c>
      <c r="AN18" t="s">
        <v>159</v>
      </c>
      <c r="AO18" t="s">
        <v>159</v>
      </c>
      <c r="AP18" t="s">
        <v>647</v>
      </c>
      <c r="AQ18" t="s">
        <v>159</v>
      </c>
      <c r="AR18" t="s">
        <v>159</v>
      </c>
      <c r="AS18" t="s">
        <v>159</v>
      </c>
      <c r="AT18" t="s">
        <v>159</v>
      </c>
      <c r="AU18" t="s">
        <v>159</v>
      </c>
      <c r="AW18" t="s">
        <v>240</v>
      </c>
      <c r="AX18" t="s">
        <v>241</v>
      </c>
      <c r="AY18" t="s">
        <v>242</v>
      </c>
      <c r="AZ18" t="s">
        <v>158</v>
      </c>
      <c r="BA18" t="s">
        <v>159</v>
      </c>
      <c r="BB18">
        <v>45810</v>
      </c>
      <c r="BC18">
        <v>45826</v>
      </c>
      <c r="BF18" t="s">
        <v>592</v>
      </c>
      <c r="BG18" t="s">
        <v>589</v>
      </c>
      <c r="BH18" t="s">
        <v>159</v>
      </c>
      <c r="BJ18" t="s">
        <v>163</v>
      </c>
      <c r="BK18" t="s">
        <v>22</v>
      </c>
      <c r="BL18" t="s">
        <v>159</v>
      </c>
      <c r="BM18" t="s">
        <v>159</v>
      </c>
      <c r="BN18" t="s">
        <v>159</v>
      </c>
      <c r="BO18" t="s">
        <v>25</v>
      </c>
      <c r="BP18" t="s">
        <v>159</v>
      </c>
      <c r="BQ18" t="s">
        <v>159</v>
      </c>
      <c r="BR18" t="s">
        <v>159</v>
      </c>
      <c r="BS18" t="s">
        <v>159</v>
      </c>
      <c r="BT18" t="s">
        <v>159</v>
      </c>
      <c r="BU18" t="s">
        <v>159</v>
      </c>
      <c r="BV18" t="s">
        <v>159</v>
      </c>
      <c r="BW18" t="s">
        <v>159</v>
      </c>
      <c r="BX18" t="s">
        <v>159</v>
      </c>
      <c r="BY18" t="s">
        <v>159</v>
      </c>
      <c r="BZ18" t="s">
        <v>159</v>
      </c>
    </row>
    <row r="19" spans="2:78" x14ac:dyDescent="0.25">
      <c r="B19" t="str">
        <f>XPlan_raw7[[#This Row],[EKA_kode]]</f>
        <v>T350014402</v>
      </c>
      <c r="C19" t="str">
        <f>XPlan_raw7[[#This Row],[eka_langtnavn]]</f>
        <v xml:space="preserve">Hardware/Software Co-Design of Embedded Systems </v>
      </c>
      <c r="D19" t="str">
        <f>IF(XPlan_raw7[[#This Row],[Interne-kode]]&lt;&gt;"(tom)",XPlan_raw7[[#This Row],[Interne-kode]],"")</f>
        <v>MC-HSCOD</v>
      </c>
      <c r="E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9" t="str">
        <f>IF(XPlan_raw7[[#This Row],[Campus]]&lt;&gt;"(tom)",XPlan_raw7[[#This Row],[Campus]],"")</f>
        <v>Sønderborg</v>
      </c>
      <c r="H19" t="str">
        <f>IF(XPlan_raw7[[#This Row],[Prøveform]]&lt;&gt;"(tom)",XPlan_raw7[[#This Row],[Prøveform]],"")</f>
        <v>Oral examination</v>
      </c>
      <c r="I19" t="str">
        <f>IF(XPlan_raw7[[#This Row],[Eksaminator_samlet]]&lt;&gt;"",XPlan_raw7[[#This Row],[Eksaminator_samlet]],"")</f>
        <v>Benaoumeur Senouci</v>
      </c>
      <c r="J19" t="str">
        <f>IF(XPlan_raw7[[#This Row],[Censur]]&lt;&gt;"(tom)",XPlan_raw7[[#This Row],[Censur]],"")</f>
        <v>Second examiner: Internal</v>
      </c>
      <c r="K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19" t="s">
        <v>385</v>
      </c>
      <c r="S19" t="s">
        <v>386</v>
      </c>
      <c r="T19" t="s">
        <v>387</v>
      </c>
      <c r="U19" t="s">
        <v>158</v>
      </c>
      <c r="V19" t="s">
        <v>159</v>
      </c>
      <c r="W19" s="4">
        <v>45818</v>
      </c>
      <c r="X19" s="4">
        <v>45819</v>
      </c>
      <c r="Y19" t="s">
        <v>637</v>
      </c>
      <c r="Z19" t="s">
        <v>355</v>
      </c>
      <c r="AA19" t="s">
        <v>188</v>
      </c>
      <c r="AB19" t="s">
        <v>162</v>
      </c>
      <c r="AC19" s="4">
        <v>45888</v>
      </c>
      <c r="AF19" t="s">
        <v>22</v>
      </c>
      <c r="AG19" t="s">
        <v>159</v>
      </c>
      <c r="AH19" t="s">
        <v>159</v>
      </c>
      <c r="AI19" t="s">
        <v>159</v>
      </c>
      <c r="AJ19" t="s">
        <v>159</v>
      </c>
      <c r="AK19" t="s">
        <v>159</v>
      </c>
      <c r="AL19" t="s">
        <v>159</v>
      </c>
      <c r="AM19" t="s">
        <v>159</v>
      </c>
      <c r="AN19" t="s">
        <v>159</v>
      </c>
      <c r="AO19" t="s">
        <v>30</v>
      </c>
      <c r="AP19" t="s">
        <v>647</v>
      </c>
      <c r="AQ19" t="s">
        <v>159</v>
      </c>
      <c r="AR19" t="s">
        <v>159</v>
      </c>
      <c r="AS19" t="s">
        <v>159</v>
      </c>
      <c r="AT19" t="s">
        <v>35</v>
      </c>
      <c r="AU19" t="s">
        <v>159</v>
      </c>
      <c r="AW19" t="s">
        <v>248</v>
      </c>
      <c r="AX19" t="s">
        <v>249</v>
      </c>
      <c r="AY19" t="s">
        <v>250</v>
      </c>
      <c r="AZ19" t="s">
        <v>158</v>
      </c>
      <c r="BA19" t="s">
        <v>159</v>
      </c>
      <c r="BB19">
        <v>45810</v>
      </c>
      <c r="BC19">
        <v>45826</v>
      </c>
      <c r="BF19" t="s">
        <v>592</v>
      </c>
      <c r="BG19" t="s">
        <v>589</v>
      </c>
      <c r="BH19" t="s">
        <v>159</v>
      </c>
      <c r="BJ19" t="s">
        <v>163</v>
      </c>
      <c r="BK19" t="s">
        <v>22</v>
      </c>
      <c r="BL19" t="s">
        <v>21</v>
      </c>
      <c r="BM19" t="s">
        <v>159</v>
      </c>
      <c r="BN19" t="s">
        <v>159</v>
      </c>
      <c r="BO19" t="s">
        <v>159</v>
      </c>
      <c r="BP19" t="s">
        <v>159</v>
      </c>
      <c r="BQ19" t="s">
        <v>159</v>
      </c>
      <c r="BR19" t="s">
        <v>159</v>
      </c>
      <c r="BS19" t="s">
        <v>159</v>
      </c>
      <c r="BT19" t="s">
        <v>159</v>
      </c>
      <c r="BU19" t="s">
        <v>159</v>
      </c>
      <c r="BV19" t="s">
        <v>159</v>
      </c>
      <c r="BW19" t="s">
        <v>159</v>
      </c>
      <c r="BX19" t="s">
        <v>159</v>
      </c>
      <c r="BY19" t="s">
        <v>159</v>
      </c>
      <c r="BZ19" t="s">
        <v>159</v>
      </c>
    </row>
    <row r="20" spans="2:78" x14ac:dyDescent="0.25">
      <c r="B20" t="str">
        <f>XPlan_raw7[[#This Row],[EKA_kode]]</f>
        <v>T350027402</v>
      </c>
      <c r="C20" t="str">
        <f>XPlan_raw7[[#This Row],[eka_langtnavn]]</f>
        <v>Master's Thesis - 30 ECTS</v>
      </c>
      <c r="D20" t="str">
        <f>IF(XPlan_raw7[[#This Row],[Interne-kode]]&lt;&gt;"(tom)",XPlan_raw7[[#This Row],[Interne-kode]],"")</f>
        <v>THS</v>
      </c>
      <c r="E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0" t="str">
        <f>IF(XPlan_raw7[[#This Row],[Campus]]&lt;&gt;"(tom)",XPlan_raw7[[#This Row],[Campus]],"")</f>
        <v>Sønderborg</v>
      </c>
      <c r="H20" t="str">
        <f>IF(XPlan_raw7[[#This Row],[Prøveform]]&lt;&gt;"(tom)",XPlan_raw7[[#This Row],[Prøveform]],"")</f>
        <v>Master's thesis with oral defence</v>
      </c>
      <c r="I20" t="str">
        <f>IF(XPlan_raw7[[#This Row],[Eksaminator_samlet]]&lt;&gt;"",XPlan_raw7[[#This Row],[Eksaminator_samlet]],"")</f>
        <v>Supervisor</v>
      </c>
      <c r="J20" t="str">
        <f>IF(XPlan_raw7[[#This Row],[Censur]]&lt;&gt;"(tom)",XPlan_raw7[[#This Row],[Censur]],"")</f>
        <v>Second examiner: External</v>
      </c>
      <c r="K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0" t="s">
        <v>237</v>
      </c>
      <c r="S20" t="s">
        <v>238</v>
      </c>
      <c r="T20" t="s">
        <v>239</v>
      </c>
      <c r="U20" t="s">
        <v>205</v>
      </c>
      <c r="V20" t="s">
        <v>159</v>
      </c>
      <c r="W20" s="4">
        <v>45811</v>
      </c>
      <c r="X20" s="4">
        <v>45832</v>
      </c>
      <c r="Y20" t="s">
        <v>633</v>
      </c>
      <c r="Z20" t="s">
        <v>211</v>
      </c>
      <c r="AA20" t="s">
        <v>324</v>
      </c>
      <c r="AB20" t="s">
        <v>189</v>
      </c>
      <c r="AC20" s="4" t="s">
        <v>159</v>
      </c>
      <c r="AE20" t="s">
        <v>163</v>
      </c>
      <c r="AF20" t="s">
        <v>22</v>
      </c>
      <c r="AG20" t="s">
        <v>159</v>
      </c>
      <c r="AH20" t="s">
        <v>159</v>
      </c>
      <c r="AI20" t="s">
        <v>159</v>
      </c>
      <c r="AJ20" t="s">
        <v>159</v>
      </c>
      <c r="AK20" t="s">
        <v>159</v>
      </c>
      <c r="AL20" t="s">
        <v>159</v>
      </c>
      <c r="AM20" t="s">
        <v>159</v>
      </c>
      <c r="AN20" t="s">
        <v>159</v>
      </c>
      <c r="AO20" t="s">
        <v>30</v>
      </c>
      <c r="AP20" t="s">
        <v>647</v>
      </c>
      <c r="AQ20" t="s">
        <v>159</v>
      </c>
      <c r="AR20" t="s">
        <v>159</v>
      </c>
      <c r="AS20" t="s">
        <v>159</v>
      </c>
      <c r="AT20" t="s">
        <v>35</v>
      </c>
      <c r="AU20" t="s">
        <v>159</v>
      </c>
      <c r="AW20" t="s">
        <v>223</v>
      </c>
      <c r="AX20" t="s">
        <v>224</v>
      </c>
      <c r="AY20" t="s">
        <v>225</v>
      </c>
      <c r="AZ20" t="s">
        <v>205</v>
      </c>
      <c r="BA20" t="s">
        <v>159</v>
      </c>
      <c r="BB20">
        <v>45810</v>
      </c>
      <c r="BC20">
        <v>45824</v>
      </c>
      <c r="BF20" t="s">
        <v>592</v>
      </c>
      <c r="BG20" t="s">
        <v>591</v>
      </c>
      <c r="BH20" t="s">
        <v>159</v>
      </c>
      <c r="BJ20" t="s">
        <v>163</v>
      </c>
      <c r="BK20" t="s">
        <v>22</v>
      </c>
      <c r="BL20" t="s">
        <v>159</v>
      </c>
      <c r="BM20" t="s">
        <v>159</v>
      </c>
      <c r="BN20" t="s">
        <v>159</v>
      </c>
      <c r="BO20" t="s">
        <v>25</v>
      </c>
      <c r="BP20" t="s">
        <v>159</v>
      </c>
      <c r="BQ20" t="s">
        <v>159</v>
      </c>
      <c r="BR20" t="s">
        <v>159</v>
      </c>
      <c r="BS20" t="s">
        <v>159</v>
      </c>
      <c r="BT20" t="s">
        <v>159</v>
      </c>
      <c r="BU20" t="s">
        <v>159</v>
      </c>
      <c r="BV20" t="s">
        <v>159</v>
      </c>
      <c r="BW20" t="s">
        <v>159</v>
      </c>
      <c r="BX20" t="s">
        <v>159</v>
      </c>
      <c r="BY20" t="s">
        <v>159</v>
      </c>
      <c r="BZ20" t="s">
        <v>36</v>
      </c>
    </row>
    <row r="21" spans="2:78" x14ac:dyDescent="0.25">
      <c r="B21" t="str">
        <f>XPlan_raw7[[#This Row],[EKA_kode]]</f>
        <v>T350027402</v>
      </c>
      <c r="C21" t="str">
        <f>XPlan_raw7[[#This Row],[eka_langtnavn]]</f>
        <v>Master's Thesis - 30 ECTS</v>
      </c>
      <c r="D21" t="str">
        <f>IF(XPlan_raw7[[#This Row],[Interne-kode]]&lt;&gt;"(tom)",XPlan_raw7[[#This Row],[Interne-kode]],"")</f>
        <v>THS</v>
      </c>
      <c r="E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1" t="str">
        <f>IF(XPlan_raw7[[#This Row],[Campus]]&lt;&gt;"(tom)",XPlan_raw7[[#This Row],[Campus]],"")</f>
        <v>Sønderborg</v>
      </c>
      <c r="H21" t="str">
        <f>IF(XPlan_raw7[[#This Row],[Prøveform]]&lt;&gt;"(tom)",XPlan_raw7[[#This Row],[Prøveform]],"")</f>
        <v>Hand-In</v>
      </c>
      <c r="I21" t="str">
        <f>IF(XPlan_raw7[[#This Row],[Eksaminator_samlet]]&lt;&gt;"",XPlan_raw7[[#This Row],[Eksaminator_samlet]],"")</f>
        <v>Supervisor</v>
      </c>
      <c r="J21" t="str">
        <f>IF(XPlan_raw7[[#This Row],[Censur]]&lt;&gt;"(tom)",XPlan_raw7[[#This Row],[Censur]],"")</f>
        <v>Second examiner: External</v>
      </c>
      <c r="K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1" t="s">
        <v>237</v>
      </c>
      <c r="S21" t="s">
        <v>238</v>
      </c>
      <c r="T21" t="s">
        <v>239</v>
      </c>
      <c r="U21" t="s">
        <v>205</v>
      </c>
      <c r="V21" t="s">
        <v>159</v>
      </c>
      <c r="W21" s="4">
        <v>45810</v>
      </c>
      <c r="Y21" t="s">
        <v>633</v>
      </c>
      <c r="Z21" t="s">
        <v>211</v>
      </c>
      <c r="AA21" t="s">
        <v>639</v>
      </c>
      <c r="AB21" t="s">
        <v>189</v>
      </c>
      <c r="AC21" s="4" t="s">
        <v>159</v>
      </c>
      <c r="AE21" t="s">
        <v>163</v>
      </c>
      <c r="AF21" t="s">
        <v>22</v>
      </c>
      <c r="AG21" t="s">
        <v>159</v>
      </c>
      <c r="AH21" t="s">
        <v>159</v>
      </c>
      <c r="AI21" t="s">
        <v>159</v>
      </c>
      <c r="AJ21" t="s">
        <v>159</v>
      </c>
      <c r="AK21" t="s">
        <v>159</v>
      </c>
      <c r="AL21" t="s">
        <v>159</v>
      </c>
      <c r="AM21" t="s">
        <v>159</v>
      </c>
      <c r="AN21" t="s">
        <v>159</v>
      </c>
      <c r="AO21" t="s">
        <v>30</v>
      </c>
      <c r="AP21" t="s">
        <v>647</v>
      </c>
      <c r="AQ21" t="s">
        <v>159</v>
      </c>
      <c r="AR21" t="s">
        <v>159</v>
      </c>
      <c r="AS21" t="s">
        <v>159</v>
      </c>
      <c r="AT21" t="s">
        <v>35</v>
      </c>
      <c r="AU21" t="s">
        <v>159</v>
      </c>
      <c r="AW21" t="s">
        <v>258</v>
      </c>
      <c r="AX21" t="s">
        <v>259</v>
      </c>
      <c r="AY21" t="s">
        <v>260</v>
      </c>
      <c r="AZ21" t="s">
        <v>205</v>
      </c>
      <c r="BA21" t="s">
        <v>159</v>
      </c>
      <c r="BB21">
        <v>45810</v>
      </c>
      <c r="BC21">
        <v>45824</v>
      </c>
      <c r="BF21" t="s">
        <v>592</v>
      </c>
      <c r="BG21" t="s">
        <v>591</v>
      </c>
      <c r="BH21" t="s">
        <v>159</v>
      </c>
      <c r="BJ21" t="s">
        <v>163</v>
      </c>
      <c r="BK21" t="s">
        <v>22</v>
      </c>
      <c r="BL21" t="s">
        <v>21</v>
      </c>
      <c r="BM21" t="s">
        <v>159</v>
      </c>
      <c r="BN21" t="s">
        <v>159</v>
      </c>
      <c r="BO21" t="s">
        <v>159</v>
      </c>
      <c r="BP21" t="s">
        <v>159</v>
      </c>
      <c r="BQ21" t="s">
        <v>159</v>
      </c>
      <c r="BR21" t="s">
        <v>159</v>
      </c>
      <c r="BS21" t="s">
        <v>159</v>
      </c>
      <c r="BT21" t="s">
        <v>159</v>
      </c>
      <c r="BU21" t="s">
        <v>159</v>
      </c>
      <c r="BV21" t="s">
        <v>159</v>
      </c>
      <c r="BW21" t="s">
        <v>159</v>
      </c>
      <c r="BX21" t="s">
        <v>159</v>
      </c>
      <c r="BY21" t="s">
        <v>159</v>
      </c>
      <c r="BZ21" t="s">
        <v>159</v>
      </c>
    </row>
    <row r="22" spans="2:78" x14ac:dyDescent="0.25">
      <c r="B22" t="str">
        <f>XPlan_raw7[[#This Row],[EKA_kode]]</f>
        <v>T350029402</v>
      </c>
      <c r="C22" t="str">
        <f>XPlan_raw7[[#This Row],[eka_langtnavn]]</f>
        <v>Master Thesis 40 ects</v>
      </c>
      <c r="D22" t="str">
        <f>IF(XPlan_raw7[[#This Row],[Interne-kode]]&lt;&gt;"(tom)",XPlan_raw7[[#This Row],[Interne-kode]],"")</f>
        <v/>
      </c>
      <c r="E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2" t="str">
        <f>IF(XPlan_raw7[[#This Row],[Campus]]&lt;&gt;"(tom)",XPlan_raw7[[#This Row],[Campus]],"")</f>
        <v>Sønderborg</v>
      </c>
      <c r="H22" t="str">
        <f>IF(XPlan_raw7[[#This Row],[Prøveform]]&lt;&gt;"(tom)",XPlan_raw7[[#This Row],[Prøveform]],"")</f>
        <v>Master's thesis with oral defence</v>
      </c>
      <c r="I22" t="str">
        <f>IF(XPlan_raw7[[#This Row],[Eksaminator_samlet]]&lt;&gt;"",XPlan_raw7[[#This Row],[Eksaminator_samlet]],"")</f>
        <v>Supervisor</v>
      </c>
      <c r="J22" t="str">
        <f>IF(XPlan_raw7[[#This Row],[Censur]]&lt;&gt;"(tom)",XPlan_raw7[[#This Row],[Censur]],"")</f>
        <v>Second examiner: External</v>
      </c>
      <c r="K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2" t="s">
        <v>231</v>
      </c>
      <c r="S22" t="s">
        <v>232</v>
      </c>
      <c r="T22" t="s">
        <v>159</v>
      </c>
      <c r="U22" t="s">
        <v>205</v>
      </c>
      <c r="V22" t="s">
        <v>159</v>
      </c>
      <c r="W22" s="4">
        <v>45811</v>
      </c>
      <c r="X22" s="4">
        <v>45832</v>
      </c>
      <c r="Y22" t="s">
        <v>633</v>
      </c>
      <c r="Z22" t="s">
        <v>211</v>
      </c>
      <c r="AA22" t="s">
        <v>324</v>
      </c>
      <c r="AB22" t="s">
        <v>189</v>
      </c>
      <c r="AC22" s="4" t="s">
        <v>159</v>
      </c>
      <c r="AE22" t="s">
        <v>163</v>
      </c>
      <c r="AF22" t="s">
        <v>22</v>
      </c>
      <c r="AG22" t="s">
        <v>159</v>
      </c>
      <c r="AH22" t="s">
        <v>159</v>
      </c>
      <c r="AI22" t="s">
        <v>159</v>
      </c>
      <c r="AJ22" t="s">
        <v>159</v>
      </c>
      <c r="AK22" t="s">
        <v>159</v>
      </c>
      <c r="AL22" t="s">
        <v>159</v>
      </c>
      <c r="AM22" t="s">
        <v>159</v>
      </c>
      <c r="AN22" t="s">
        <v>159</v>
      </c>
      <c r="AO22" t="s">
        <v>30</v>
      </c>
      <c r="AP22" t="s">
        <v>647</v>
      </c>
      <c r="AQ22" t="s">
        <v>159</v>
      </c>
      <c r="AR22" t="s">
        <v>159</v>
      </c>
      <c r="AS22" t="s">
        <v>159</v>
      </c>
      <c r="AT22" t="s">
        <v>35</v>
      </c>
      <c r="AU22" t="s">
        <v>159</v>
      </c>
      <c r="AW22" t="s">
        <v>261</v>
      </c>
      <c r="AX22" t="s">
        <v>262</v>
      </c>
      <c r="AY22" t="s">
        <v>263</v>
      </c>
      <c r="AZ22" t="s">
        <v>264</v>
      </c>
      <c r="BA22" t="s">
        <v>159</v>
      </c>
      <c r="BB22">
        <v>45810</v>
      </c>
      <c r="BF22" t="s">
        <v>593</v>
      </c>
      <c r="BG22" t="s">
        <v>591</v>
      </c>
      <c r="BH22" t="s">
        <v>159</v>
      </c>
      <c r="BK22" t="s">
        <v>22</v>
      </c>
      <c r="BL22" t="s">
        <v>21</v>
      </c>
      <c r="BM22" t="s">
        <v>23</v>
      </c>
      <c r="BN22" t="s">
        <v>24</v>
      </c>
      <c r="BO22" t="s">
        <v>159</v>
      </c>
      <c r="BP22" t="s">
        <v>159</v>
      </c>
      <c r="BQ22" t="s">
        <v>159</v>
      </c>
      <c r="BR22" t="s">
        <v>159</v>
      </c>
      <c r="BS22" t="s">
        <v>159</v>
      </c>
      <c r="BT22" t="s">
        <v>159</v>
      </c>
      <c r="BU22" t="s">
        <v>159</v>
      </c>
      <c r="BV22" t="s">
        <v>159</v>
      </c>
      <c r="BW22" t="s">
        <v>159</v>
      </c>
      <c r="BX22" t="s">
        <v>159</v>
      </c>
      <c r="BY22" t="s">
        <v>159</v>
      </c>
      <c r="BZ22" t="s">
        <v>159</v>
      </c>
    </row>
    <row r="23" spans="2:78" x14ac:dyDescent="0.25">
      <c r="B23" t="str">
        <f>XPlan_raw7[[#This Row],[EKA_kode]]</f>
        <v>T350029402</v>
      </c>
      <c r="C23" t="str">
        <f>XPlan_raw7[[#This Row],[eka_langtnavn]]</f>
        <v>Master Thesis 40 ects</v>
      </c>
      <c r="D23" t="str">
        <f>IF(XPlan_raw7[[#This Row],[Interne-kode]]&lt;&gt;"(tom)",XPlan_raw7[[#This Row],[Interne-kode]],"")</f>
        <v/>
      </c>
      <c r="E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3" t="str">
        <f>IF(XPlan_raw7[[#This Row],[Campus]]&lt;&gt;"(tom)",XPlan_raw7[[#This Row],[Campus]],"")</f>
        <v>Sønderborg</v>
      </c>
      <c r="H23" t="str">
        <f>IF(XPlan_raw7[[#This Row],[Prøveform]]&lt;&gt;"(tom)",XPlan_raw7[[#This Row],[Prøveform]],"")</f>
        <v>Hand-In</v>
      </c>
      <c r="I23" t="str">
        <f>IF(XPlan_raw7[[#This Row],[Eksaminator_samlet]]&lt;&gt;"",XPlan_raw7[[#This Row],[Eksaminator_samlet]],"")</f>
        <v>Supervisor</v>
      </c>
      <c r="J23" t="str">
        <f>IF(XPlan_raw7[[#This Row],[Censur]]&lt;&gt;"(tom)",XPlan_raw7[[#This Row],[Censur]],"")</f>
        <v>Second examiner: External</v>
      </c>
      <c r="K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3" t="s">
        <v>231</v>
      </c>
      <c r="S23" t="s">
        <v>232</v>
      </c>
      <c r="T23" t="s">
        <v>159</v>
      </c>
      <c r="U23" t="s">
        <v>205</v>
      </c>
      <c r="V23" t="s">
        <v>159</v>
      </c>
      <c r="W23" s="4">
        <v>45810</v>
      </c>
      <c r="Y23" t="s">
        <v>633</v>
      </c>
      <c r="Z23" t="s">
        <v>211</v>
      </c>
      <c r="AA23" t="s">
        <v>639</v>
      </c>
      <c r="AB23" t="s">
        <v>189</v>
      </c>
      <c r="AC23" s="4" t="s">
        <v>159</v>
      </c>
      <c r="AE23" t="s">
        <v>163</v>
      </c>
      <c r="AF23" t="s">
        <v>22</v>
      </c>
      <c r="AG23" t="s">
        <v>159</v>
      </c>
      <c r="AH23" t="s">
        <v>159</v>
      </c>
      <c r="AI23" t="s">
        <v>159</v>
      </c>
      <c r="AJ23" t="s">
        <v>159</v>
      </c>
      <c r="AK23" t="s">
        <v>159</v>
      </c>
      <c r="AL23" t="s">
        <v>159</v>
      </c>
      <c r="AM23" t="s">
        <v>159</v>
      </c>
      <c r="AN23" t="s">
        <v>159</v>
      </c>
      <c r="AO23" t="s">
        <v>30</v>
      </c>
      <c r="AP23" t="s">
        <v>647</v>
      </c>
      <c r="AQ23" t="s">
        <v>159</v>
      </c>
      <c r="AR23" t="s">
        <v>159</v>
      </c>
      <c r="AS23" t="s">
        <v>159</v>
      </c>
      <c r="AT23" t="s">
        <v>35</v>
      </c>
      <c r="AU23" t="s">
        <v>159</v>
      </c>
      <c r="AW23" t="s">
        <v>286</v>
      </c>
      <c r="AX23" t="s">
        <v>287</v>
      </c>
      <c r="AY23" t="s">
        <v>288</v>
      </c>
      <c r="AZ23" t="s">
        <v>158</v>
      </c>
      <c r="BA23" t="s">
        <v>159</v>
      </c>
      <c r="BB23">
        <v>45810</v>
      </c>
      <c r="BC23">
        <v>45834</v>
      </c>
      <c r="BF23" t="s">
        <v>592</v>
      </c>
      <c r="BG23" t="s">
        <v>589</v>
      </c>
      <c r="BH23" t="s">
        <v>159</v>
      </c>
      <c r="BJ23" t="s">
        <v>163</v>
      </c>
      <c r="BK23" t="s">
        <v>22</v>
      </c>
      <c r="BL23" t="s">
        <v>159</v>
      </c>
      <c r="BM23" t="s">
        <v>159</v>
      </c>
      <c r="BN23" t="s">
        <v>159</v>
      </c>
      <c r="BO23" t="s">
        <v>159</v>
      </c>
      <c r="BP23" t="s">
        <v>159</v>
      </c>
      <c r="BQ23" t="s">
        <v>159</v>
      </c>
      <c r="BR23" t="s">
        <v>28</v>
      </c>
      <c r="BS23" t="s">
        <v>159</v>
      </c>
      <c r="BT23" t="s">
        <v>159</v>
      </c>
      <c r="BU23" t="s">
        <v>159</v>
      </c>
      <c r="BV23" t="s">
        <v>159</v>
      </c>
      <c r="BW23" t="s">
        <v>159</v>
      </c>
      <c r="BX23" t="s">
        <v>159</v>
      </c>
      <c r="BY23" t="s">
        <v>159</v>
      </c>
      <c r="BZ23" t="s">
        <v>159</v>
      </c>
    </row>
    <row r="24" spans="2:78" x14ac:dyDescent="0.25">
      <c r="B24" t="str">
        <f>XPlan_raw7[[#This Row],[EKA_kode]]</f>
        <v>T350044402</v>
      </c>
      <c r="C24" t="str">
        <f>XPlan_raw7[[#This Row],[eka_langtnavn]]</f>
        <v>Advanced Machine Learning</v>
      </c>
      <c r="D24" t="str">
        <f>IF(XPlan_raw7[[#This Row],[Interne-kode]]&lt;&gt;"(tom)",XPlan_raw7[[#This Row],[Interne-kode]],"")</f>
        <v>MC-AML</v>
      </c>
      <c r="E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24" t="str">
        <f>IF(XPlan_raw7[[#This Row],[Campus]]&lt;&gt;"(tom)",XPlan_raw7[[#This Row],[Campus]],"")</f>
        <v>Sønderborg</v>
      </c>
      <c r="H24" t="str">
        <f>IF(XPlan_raw7[[#This Row],[Prøveform]]&lt;&gt;"(tom)",XPlan_raw7[[#This Row],[Prøveform]],"")</f>
        <v>Project report with oral defence</v>
      </c>
      <c r="I24" t="str">
        <f>IF(XPlan_raw7[[#This Row],[Eksaminator_samlet]]&lt;&gt;"",XPlan_raw7[[#This Row],[Eksaminator_samlet]],"")</f>
        <v>Alin Marian Drimus</v>
      </c>
      <c r="J24" t="str">
        <f>IF(XPlan_raw7[[#This Row],[Censur]]&lt;&gt;"(tom)",XPlan_raw7[[#This Row],[Censur]],"")</f>
        <v>Second examiner: Internal</v>
      </c>
      <c r="K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4" t="s">
        <v>303</v>
      </c>
      <c r="S24" t="s">
        <v>304</v>
      </c>
      <c r="T24" t="s">
        <v>305</v>
      </c>
      <c r="U24" t="s">
        <v>158</v>
      </c>
      <c r="V24" t="s">
        <v>159</v>
      </c>
      <c r="W24" s="4">
        <v>45831</v>
      </c>
      <c r="X24" s="4">
        <v>45833</v>
      </c>
      <c r="Y24" t="s">
        <v>637</v>
      </c>
      <c r="Z24" t="s">
        <v>306</v>
      </c>
      <c r="AA24" t="s">
        <v>443</v>
      </c>
      <c r="AB24" t="s">
        <v>162</v>
      </c>
      <c r="AC24" s="4">
        <v>45895</v>
      </c>
      <c r="AF24" t="s">
        <v>22</v>
      </c>
      <c r="AG24" t="s">
        <v>159</v>
      </c>
      <c r="AH24" t="s">
        <v>159</v>
      </c>
      <c r="AI24" t="s">
        <v>159</v>
      </c>
      <c r="AJ24" t="s">
        <v>159</v>
      </c>
      <c r="AK24" t="s">
        <v>159</v>
      </c>
      <c r="AL24" t="s">
        <v>159</v>
      </c>
      <c r="AM24" t="s">
        <v>159</v>
      </c>
      <c r="AN24" t="s">
        <v>159</v>
      </c>
      <c r="AO24" t="s">
        <v>159</v>
      </c>
      <c r="AP24" t="s">
        <v>647</v>
      </c>
      <c r="AQ24" t="s">
        <v>159</v>
      </c>
      <c r="AR24" t="s">
        <v>159</v>
      </c>
      <c r="AS24" t="s">
        <v>34</v>
      </c>
      <c r="AT24" t="s">
        <v>35</v>
      </c>
      <c r="AU24" t="s">
        <v>82</v>
      </c>
      <c r="AW24" t="s">
        <v>290</v>
      </c>
      <c r="AX24" t="s">
        <v>291</v>
      </c>
      <c r="AY24" t="s">
        <v>292</v>
      </c>
      <c r="AZ24" t="s">
        <v>158</v>
      </c>
      <c r="BA24" t="s">
        <v>159</v>
      </c>
      <c r="BB24">
        <v>45810</v>
      </c>
      <c r="BF24" t="s">
        <v>592</v>
      </c>
      <c r="BG24" t="s">
        <v>589</v>
      </c>
      <c r="BH24" t="s">
        <v>159</v>
      </c>
      <c r="BK24" t="s">
        <v>22</v>
      </c>
      <c r="BL24" t="s">
        <v>159</v>
      </c>
      <c r="BM24" t="s">
        <v>23</v>
      </c>
      <c r="BN24" t="s">
        <v>159</v>
      </c>
      <c r="BO24" t="s">
        <v>159</v>
      </c>
      <c r="BP24" t="s">
        <v>159</v>
      </c>
      <c r="BQ24" t="s">
        <v>159</v>
      </c>
      <c r="BR24" t="s">
        <v>159</v>
      </c>
      <c r="BS24" t="s">
        <v>159</v>
      </c>
      <c r="BT24" t="s">
        <v>159</v>
      </c>
      <c r="BU24" t="s">
        <v>159</v>
      </c>
      <c r="BV24" t="s">
        <v>159</v>
      </c>
      <c r="BW24" t="s">
        <v>159</v>
      </c>
      <c r="BX24" t="s">
        <v>159</v>
      </c>
      <c r="BY24" t="s">
        <v>159</v>
      </c>
      <c r="BZ24" t="s">
        <v>159</v>
      </c>
    </row>
    <row r="25" spans="2:78" x14ac:dyDescent="0.25">
      <c r="B25" t="str">
        <f>XPlan_raw7[[#This Row],[EKA_kode]]</f>
        <v>T350044402</v>
      </c>
      <c r="C25" t="str">
        <f>XPlan_raw7[[#This Row],[eka_langtnavn]]</f>
        <v>Advanced Machine Learning</v>
      </c>
      <c r="D25" t="str">
        <f>IF(XPlan_raw7[[#This Row],[Interne-kode]]&lt;&gt;"(tom)",XPlan_raw7[[#This Row],[Interne-kode]],"")</f>
        <v>MC-AML</v>
      </c>
      <c r="E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5" t="str">
        <f>IF(XPlan_raw7[[#This Row],[Campus]]&lt;&gt;"(tom)",XPlan_raw7[[#This Row],[Campus]],"")</f>
        <v>Sønderborg</v>
      </c>
      <c r="H25" t="str">
        <f>IF(XPlan_raw7[[#This Row],[Prøveform]]&lt;&gt;"(tom)",XPlan_raw7[[#This Row],[Prøveform]],"")</f>
        <v>Hand-In</v>
      </c>
      <c r="I25" t="str">
        <f>IF(XPlan_raw7[[#This Row],[Eksaminator_samlet]]&lt;&gt;"",XPlan_raw7[[#This Row],[Eksaminator_samlet]],"")</f>
        <v>Alin Marian Drimus</v>
      </c>
      <c r="J25" t="str">
        <f>IF(XPlan_raw7[[#This Row],[Censur]]&lt;&gt;"(tom)",XPlan_raw7[[#This Row],[Censur]],"")</f>
        <v>Second examiner: Internal</v>
      </c>
      <c r="K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5" s="5" t="s">
        <v>303</v>
      </c>
      <c r="S25" s="5" t="s">
        <v>304</v>
      </c>
      <c r="T25" t="s">
        <v>305</v>
      </c>
      <c r="U25" s="5" t="s">
        <v>158</v>
      </c>
      <c r="V25" t="s">
        <v>159</v>
      </c>
      <c r="W25" s="46">
        <v>45811</v>
      </c>
      <c r="Y25" s="4" t="s">
        <v>637</v>
      </c>
      <c r="Z25" s="5" t="s">
        <v>306</v>
      </c>
      <c r="AA25" t="s">
        <v>639</v>
      </c>
      <c r="AB25" s="5" t="s">
        <v>162</v>
      </c>
      <c r="AC25" s="4">
        <v>45880</v>
      </c>
      <c r="AD25" s="46"/>
      <c r="AF25" t="s">
        <v>22</v>
      </c>
      <c r="AG25" s="5" t="s">
        <v>159</v>
      </c>
      <c r="AH25" t="s">
        <v>159</v>
      </c>
      <c r="AI25" s="5" t="s">
        <v>159</v>
      </c>
      <c r="AJ25" t="s">
        <v>159</v>
      </c>
      <c r="AK25" s="5" t="s">
        <v>159</v>
      </c>
      <c r="AL25" t="s">
        <v>159</v>
      </c>
      <c r="AM25" s="5" t="s">
        <v>159</v>
      </c>
      <c r="AN25" t="s">
        <v>159</v>
      </c>
      <c r="AO25" t="s">
        <v>159</v>
      </c>
      <c r="AP25" t="s">
        <v>647</v>
      </c>
      <c r="AQ25" t="s">
        <v>159</v>
      </c>
      <c r="AR25" t="s">
        <v>159</v>
      </c>
      <c r="AS25" t="s">
        <v>34</v>
      </c>
      <c r="AT25" t="s">
        <v>35</v>
      </c>
      <c r="AU25" t="s">
        <v>82</v>
      </c>
      <c r="AW25" t="s">
        <v>283</v>
      </c>
      <c r="AX25" t="s">
        <v>284</v>
      </c>
      <c r="AY25" t="s">
        <v>285</v>
      </c>
      <c r="AZ25" t="s">
        <v>205</v>
      </c>
      <c r="BA25" t="s">
        <v>159</v>
      </c>
      <c r="BB25">
        <v>45810</v>
      </c>
      <c r="BF25" t="s">
        <v>594</v>
      </c>
      <c r="BG25" t="s">
        <v>591</v>
      </c>
      <c r="BH25" t="s">
        <v>159</v>
      </c>
      <c r="BK25" t="s">
        <v>22</v>
      </c>
      <c r="BL25" t="s">
        <v>159</v>
      </c>
      <c r="BM25" t="s">
        <v>159</v>
      </c>
      <c r="BN25" t="s">
        <v>159</v>
      </c>
      <c r="BO25" t="s">
        <v>159</v>
      </c>
      <c r="BP25" t="s">
        <v>159</v>
      </c>
      <c r="BQ25" t="s">
        <v>159</v>
      </c>
      <c r="BR25" t="s">
        <v>28</v>
      </c>
      <c r="BS25" t="s">
        <v>159</v>
      </c>
      <c r="BT25" t="s">
        <v>159</v>
      </c>
      <c r="BU25" t="s">
        <v>159</v>
      </c>
      <c r="BV25" t="s">
        <v>159</v>
      </c>
      <c r="BW25" t="s">
        <v>159</v>
      </c>
      <c r="BX25" t="s">
        <v>159</v>
      </c>
      <c r="BY25" t="s">
        <v>159</v>
      </c>
      <c r="BZ25" t="s">
        <v>159</v>
      </c>
    </row>
    <row r="26" spans="2:78" x14ac:dyDescent="0.25">
      <c r="B26" t="str">
        <f>XPlan_raw7[[#This Row],[EKA_kode]]</f>
        <v>T993100402</v>
      </c>
      <c r="C26" t="str">
        <f>XPlan_raw7[[#This Row],[eka_langtnavn]]</f>
        <v>Individual Study Activity</v>
      </c>
      <c r="D26" t="str">
        <f>IF(XPlan_raw7[[#This Row],[Interne-kode]]&lt;&gt;"(tom)",XPlan_raw7[[#This Row],[Interne-kode]],"")</f>
        <v/>
      </c>
      <c r="E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6" t="str">
        <f>IF(XPlan_raw7[[#This Row],[Campus]]&lt;&gt;"(tom)",XPlan_raw7[[#This Row],[Campus]],"")</f>
        <v>Sønderborg</v>
      </c>
      <c r="H26" t="str">
        <f>IF(XPlan_raw7[[#This Row],[Prøveform]]&lt;&gt;"(tom)",XPlan_raw7[[#This Row],[Prøveform]],"")</f>
        <v>Take-home assignment</v>
      </c>
      <c r="I26" t="str">
        <f>IF(XPlan_raw7[[#This Row],[Eksaminator_samlet]]&lt;&gt;"",XPlan_raw7[[#This Row],[Eksaminator_samlet]],"")</f>
        <v>Supervisor</v>
      </c>
      <c r="J26" t="str">
        <f>IF(XPlan_raw7[[#This Row],[Censur]]&lt;&gt;"(tom)",XPlan_raw7[[#This Row],[Censur]],"")</f>
        <v>Second examiner: None</v>
      </c>
      <c r="K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26" s="29" t="s">
        <v>273</v>
      </c>
      <c r="S26" s="29" t="s">
        <v>256</v>
      </c>
      <c r="T26" s="36" t="s">
        <v>159</v>
      </c>
      <c r="U26" s="29" t="s">
        <v>205</v>
      </c>
      <c r="V26" s="36" t="s">
        <v>159</v>
      </c>
      <c r="W26" s="40">
        <v>45810</v>
      </c>
      <c r="X26" s="41"/>
      <c r="Y26" s="41" t="s">
        <v>159</v>
      </c>
      <c r="Z26" s="29" t="s">
        <v>211</v>
      </c>
      <c r="AA26" s="36" t="s">
        <v>257</v>
      </c>
      <c r="AB26" s="29" t="s">
        <v>169</v>
      </c>
      <c r="AC26" s="41">
        <v>45880</v>
      </c>
      <c r="AD26" s="40"/>
      <c r="AE26" s="36"/>
      <c r="AF26" t="s">
        <v>22</v>
      </c>
      <c r="AG26" s="29" t="s">
        <v>159</v>
      </c>
      <c r="AH26" s="36" t="s">
        <v>159</v>
      </c>
      <c r="AI26" s="29" t="s">
        <v>159</v>
      </c>
      <c r="AJ26" s="36" t="s">
        <v>159</v>
      </c>
      <c r="AK26" s="29" t="s">
        <v>159</v>
      </c>
      <c r="AL26" s="36" t="s">
        <v>159</v>
      </c>
      <c r="AM26" s="29" t="s">
        <v>159</v>
      </c>
      <c r="AN26" s="36" t="s">
        <v>159</v>
      </c>
      <c r="AO26" s="36" t="s">
        <v>159</v>
      </c>
      <c r="AP26" s="36" t="s">
        <v>647</v>
      </c>
      <c r="AQ26" s="36" t="s">
        <v>159</v>
      </c>
      <c r="AR26" s="36" t="s">
        <v>159</v>
      </c>
      <c r="AS26" s="36" t="s">
        <v>159</v>
      </c>
      <c r="AT26" s="36" t="s">
        <v>159</v>
      </c>
      <c r="AU26" s="36" t="s">
        <v>159</v>
      </c>
      <c r="AW26" t="s">
        <v>202</v>
      </c>
      <c r="AX26" t="s">
        <v>203</v>
      </c>
      <c r="AY26" t="s">
        <v>204</v>
      </c>
      <c r="AZ26" t="s">
        <v>205</v>
      </c>
      <c r="BA26" t="s">
        <v>159</v>
      </c>
      <c r="BB26">
        <v>45810</v>
      </c>
      <c r="BF26" t="s">
        <v>594</v>
      </c>
      <c r="BG26" t="s">
        <v>591</v>
      </c>
      <c r="BH26" t="s">
        <v>159</v>
      </c>
      <c r="BK26" t="s">
        <v>22</v>
      </c>
      <c r="BL26" t="s">
        <v>159</v>
      </c>
      <c r="BM26" t="s">
        <v>23</v>
      </c>
      <c r="BN26" t="s">
        <v>159</v>
      </c>
      <c r="BO26" t="s">
        <v>159</v>
      </c>
      <c r="BP26" t="s">
        <v>159</v>
      </c>
      <c r="BQ26" t="s">
        <v>159</v>
      </c>
      <c r="BR26" t="s">
        <v>159</v>
      </c>
      <c r="BS26" t="s">
        <v>159</v>
      </c>
      <c r="BT26" t="s">
        <v>159</v>
      </c>
      <c r="BU26" t="s">
        <v>159</v>
      </c>
      <c r="BV26" t="s">
        <v>159</v>
      </c>
      <c r="BW26" t="s">
        <v>159</v>
      </c>
      <c r="BX26" t="s">
        <v>159</v>
      </c>
      <c r="BY26" t="s">
        <v>159</v>
      </c>
      <c r="BZ26" t="s">
        <v>36</v>
      </c>
    </row>
    <row r="27" spans="2:78" x14ac:dyDescent="0.25">
      <c r="B27" t="str">
        <f>XPlan_raw7[[#This Row],[EKA_kode]]</f>
        <v>B100191402</v>
      </c>
      <c r="C27" t="str">
        <f>XPlan_raw7[[#This Row],[eka_langtnavn]]</f>
        <v>Business Law</v>
      </c>
      <c r="D27" t="str">
        <f>IF(XPlan_raw7[[#This Row],[Interne-kode]]&lt;&gt;"(tom)",XPlan_raw7[[#This Row],[Interne-kode]],"")</f>
        <v/>
      </c>
      <c r="E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27" t="str">
        <f>IF(XPlan_raw7[[#This Row],[Campus]]&lt;&gt;"(tom)",XPlan_raw7[[#This Row],[Campus]],"")</f>
        <v>Sønderborg</v>
      </c>
      <c r="H27" t="str">
        <f>IF(XPlan_raw7[[#This Row],[Prøveform]]&lt;&gt;"(tom)",XPlan_raw7[[#This Row],[Prøveform]],"")</f>
        <v>Written examination</v>
      </c>
      <c r="I27" t="str">
        <f>IF(XPlan_raw7[[#This Row],[Eksaminator_samlet]]&lt;&gt;"",XPlan_raw7[[#This Row],[Eksaminator_samlet]],"")</f>
        <v>Rasmus Duggen</v>
      </c>
      <c r="J27" t="str">
        <f>IF(XPlan_raw7[[#This Row],[Censur]]&lt;&gt;"(tom)",XPlan_raw7[[#This Row],[Censur]],"")</f>
        <v>Second examiner: None</v>
      </c>
      <c r="K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7" t="s">
        <v>356</v>
      </c>
      <c r="S27" t="s">
        <v>357</v>
      </c>
      <c r="T27" t="s">
        <v>159</v>
      </c>
      <c r="U27" t="s">
        <v>205</v>
      </c>
      <c r="V27" t="s">
        <v>159</v>
      </c>
      <c r="W27" s="4">
        <v>45814</v>
      </c>
      <c r="Y27" t="s">
        <v>634</v>
      </c>
      <c r="Z27" t="s">
        <v>358</v>
      </c>
      <c r="AA27" t="s">
        <v>161</v>
      </c>
      <c r="AB27" t="s">
        <v>169</v>
      </c>
      <c r="AC27" s="4">
        <v>45882</v>
      </c>
      <c r="AF27" t="s">
        <v>22</v>
      </c>
      <c r="AG27" t="s">
        <v>159</v>
      </c>
      <c r="AH27" t="s">
        <v>159</v>
      </c>
      <c r="AI27" t="s">
        <v>159</v>
      </c>
      <c r="AJ27" t="s">
        <v>159</v>
      </c>
      <c r="AK27" t="s">
        <v>646</v>
      </c>
      <c r="AL27" t="s">
        <v>159</v>
      </c>
      <c r="AM27" t="s">
        <v>159</v>
      </c>
      <c r="AN27" t="s">
        <v>159</v>
      </c>
      <c r="AO27" t="s">
        <v>159</v>
      </c>
      <c r="AP27" t="s">
        <v>159</v>
      </c>
      <c r="AQ27" t="s">
        <v>159</v>
      </c>
      <c r="AR27" t="s">
        <v>159</v>
      </c>
      <c r="AS27" t="s">
        <v>159</v>
      </c>
      <c r="AT27" t="s">
        <v>159</v>
      </c>
      <c r="AU27" t="s">
        <v>159</v>
      </c>
      <c r="AW27" t="s">
        <v>279</v>
      </c>
      <c r="AX27" t="s">
        <v>280</v>
      </c>
      <c r="AY27" t="s">
        <v>281</v>
      </c>
      <c r="AZ27" t="s">
        <v>158</v>
      </c>
      <c r="BA27" t="s">
        <v>159</v>
      </c>
      <c r="BB27">
        <v>45810</v>
      </c>
      <c r="BC27">
        <v>45834</v>
      </c>
      <c r="BF27" t="s">
        <v>592</v>
      </c>
      <c r="BG27" t="s">
        <v>589</v>
      </c>
      <c r="BH27" t="s">
        <v>159</v>
      </c>
      <c r="BJ27" t="s">
        <v>163</v>
      </c>
      <c r="BK27" t="s">
        <v>22</v>
      </c>
      <c r="BL27" t="s">
        <v>159</v>
      </c>
      <c r="BM27" t="s">
        <v>159</v>
      </c>
      <c r="BN27" t="s">
        <v>159</v>
      </c>
      <c r="BO27" t="s">
        <v>159</v>
      </c>
      <c r="BP27" t="s">
        <v>159</v>
      </c>
      <c r="BQ27" t="s">
        <v>159</v>
      </c>
      <c r="BR27" t="s">
        <v>159</v>
      </c>
      <c r="BS27" t="s">
        <v>29</v>
      </c>
      <c r="BT27" t="s">
        <v>159</v>
      </c>
      <c r="BU27" t="s">
        <v>159</v>
      </c>
      <c r="BV27" t="s">
        <v>159</v>
      </c>
      <c r="BW27" t="s">
        <v>159</v>
      </c>
      <c r="BX27" t="s">
        <v>159</v>
      </c>
      <c r="BY27" t="s">
        <v>159</v>
      </c>
      <c r="BZ27" t="s">
        <v>159</v>
      </c>
    </row>
    <row r="28" spans="2:78" x14ac:dyDescent="0.25">
      <c r="B28" t="str">
        <f>XPlan_raw7[[#This Row],[EKA_kode]]</f>
        <v>B105035402</v>
      </c>
      <c r="C28" t="str">
        <f>XPlan_raw7[[#This Row],[eka_langtnavn]]</f>
        <v>Digitalisation and Business</v>
      </c>
      <c r="D28" t="str">
        <f>IF(XPlan_raw7[[#This Row],[Interne-kode]]&lt;&gt;"(tom)",XPlan_raw7[[#This Row],[Interne-kode]],"")</f>
        <v/>
      </c>
      <c r="E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28" t="str">
        <f>IF(XPlan_raw7[[#This Row],[Campus]]&lt;&gt;"(tom)",XPlan_raw7[[#This Row],[Campus]],"")</f>
        <v>Sønderborg</v>
      </c>
      <c r="H28" t="str">
        <f>IF(XPlan_raw7[[#This Row],[Prøveform]]&lt;&gt;"(tom)",XPlan_raw7[[#This Row],[Prøveform]],"")</f>
        <v>Project report with oral defence</v>
      </c>
      <c r="I28" t="str">
        <f>IF(XPlan_raw7[[#This Row],[Eksaminator_samlet]]&lt;&gt;"",XPlan_raw7[[#This Row],[Eksaminator_samlet]],"")</f>
        <v>Peter Enger</v>
      </c>
      <c r="J28" t="str">
        <f>IF(XPlan_raw7[[#This Row],[Censur]]&lt;&gt;"(tom)",XPlan_raw7[[#This Row],[Censur]],"")</f>
        <v>Second examiner: None</v>
      </c>
      <c r="K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8" t="s">
        <v>318</v>
      </c>
      <c r="S28" t="s">
        <v>319</v>
      </c>
      <c r="T28" t="s">
        <v>159</v>
      </c>
      <c r="U28" t="s">
        <v>205</v>
      </c>
      <c r="V28" t="s">
        <v>159</v>
      </c>
      <c r="W28" s="4">
        <v>45824</v>
      </c>
      <c r="X28" s="4">
        <v>45825</v>
      </c>
      <c r="Y28" t="s">
        <v>634</v>
      </c>
      <c r="Z28" t="s">
        <v>320</v>
      </c>
      <c r="AA28" s="36" t="s">
        <v>443</v>
      </c>
      <c r="AB28" t="s">
        <v>169</v>
      </c>
      <c r="AC28" s="4">
        <v>45889</v>
      </c>
      <c r="AF28" t="s">
        <v>22</v>
      </c>
      <c r="AG28" t="s">
        <v>159</v>
      </c>
      <c r="AH28" t="s">
        <v>159</v>
      </c>
      <c r="AI28" t="s">
        <v>159</v>
      </c>
      <c r="AJ28" t="s">
        <v>159</v>
      </c>
      <c r="AK28" t="s">
        <v>646</v>
      </c>
      <c r="AL28" t="s">
        <v>159</v>
      </c>
      <c r="AM28" t="s">
        <v>159</v>
      </c>
      <c r="AN28" t="s">
        <v>159</v>
      </c>
      <c r="AO28" t="s">
        <v>159</v>
      </c>
      <c r="AP28" t="s">
        <v>159</v>
      </c>
      <c r="AQ28" t="s">
        <v>159</v>
      </c>
      <c r="AR28" t="s">
        <v>159</v>
      </c>
      <c r="AS28" t="s">
        <v>159</v>
      </c>
      <c r="AT28" t="s">
        <v>159</v>
      </c>
      <c r="AU28" t="s">
        <v>159</v>
      </c>
      <c r="AW28" t="s">
        <v>297</v>
      </c>
      <c r="AX28" t="s">
        <v>298</v>
      </c>
      <c r="AY28" t="s">
        <v>299</v>
      </c>
      <c r="AZ28" t="s">
        <v>158</v>
      </c>
      <c r="BA28" t="s">
        <v>159</v>
      </c>
      <c r="BB28">
        <v>45810</v>
      </c>
      <c r="BC28">
        <v>45834</v>
      </c>
      <c r="BF28" t="s">
        <v>592</v>
      </c>
      <c r="BG28" t="s">
        <v>589</v>
      </c>
      <c r="BH28" t="s">
        <v>159</v>
      </c>
      <c r="BJ28" t="s">
        <v>163</v>
      </c>
      <c r="BK28" t="s">
        <v>22</v>
      </c>
      <c r="BL28" t="s">
        <v>159</v>
      </c>
      <c r="BM28" t="s">
        <v>159</v>
      </c>
      <c r="BN28" t="s">
        <v>24</v>
      </c>
      <c r="BO28" t="s">
        <v>159</v>
      </c>
      <c r="BP28" t="s">
        <v>159</v>
      </c>
      <c r="BQ28" t="s">
        <v>159</v>
      </c>
      <c r="BR28" t="s">
        <v>159</v>
      </c>
      <c r="BS28" t="s">
        <v>159</v>
      </c>
      <c r="BT28" t="s">
        <v>159</v>
      </c>
      <c r="BU28" t="s">
        <v>159</v>
      </c>
      <c r="BV28" t="s">
        <v>159</v>
      </c>
      <c r="BW28" t="s">
        <v>159</v>
      </c>
      <c r="BX28" t="s">
        <v>159</v>
      </c>
      <c r="BY28" t="s">
        <v>159</v>
      </c>
      <c r="BZ28" t="s">
        <v>159</v>
      </c>
    </row>
    <row r="29" spans="2:78" x14ac:dyDescent="0.25">
      <c r="B29" t="str">
        <f>XPlan_raw7[[#This Row],[EKA_kode]]</f>
        <v>B105035402</v>
      </c>
      <c r="C29" t="str">
        <f>XPlan_raw7[[#This Row],[eka_langtnavn]]</f>
        <v>Digitalisation and Business</v>
      </c>
      <c r="D29" t="str">
        <f>IF(XPlan_raw7[[#This Row],[Interne-kode]]&lt;&gt;"(tom)",XPlan_raw7[[#This Row],[Interne-kode]],"")</f>
        <v/>
      </c>
      <c r="E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9" t="str">
        <f>IF(XPlan_raw7[[#This Row],[Campus]]&lt;&gt;"(tom)",XPlan_raw7[[#This Row],[Campus]],"")</f>
        <v>Sønderborg</v>
      </c>
      <c r="H29" t="str">
        <f>IF(XPlan_raw7[[#This Row],[Prøveform]]&lt;&gt;"(tom)",XPlan_raw7[[#This Row],[Prøveform]],"")</f>
        <v>Hand-In</v>
      </c>
      <c r="I29" t="str">
        <f>IF(XPlan_raw7[[#This Row],[Eksaminator_samlet]]&lt;&gt;"",XPlan_raw7[[#This Row],[Eksaminator_samlet]],"")</f>
        <v>Peter Enger</v>
      </c>
      <c r="J29" t="str">
        <f>IF(XPlan_raw7[[#This Row],[Censur]]&lt;&gt;"(tom)",XPlan_raw7[[#This Row],[Censur]],"")</f>
        <v>Second examiner: None</v>
      </c>
      <c r="K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9" t="s">
        <v>318</v>
      </c>
      <c r="S29" t="s">
        <v>319</v>
      </c>
      <c r="T29" t="s">
        <v>159</v>
      </c>
      <c r="U29" t="s">
        <v>205</v>
      </c>
      <c r="V29" t="s">
        <v>159</v>
      </c>
      <c r="W29" s="4">
        <v>45811</v>
      </c>
      <c r="Y29" t="s">
        <v>634</v>
      </c>
      <c r="Z29" t="s">
        <v>320</v>
      </c>
      <c r="AA29" t="s">
        <v>639</v>
      </c>
      <c r="AB29" t="s">
        <v>169</v>
      </c>
      <c r="AC29" s="4" t="s">
        <v>159</v>
      </c>
      <c r="AF29" t="s">
        <v>22</v>
      </c>
      <c r="AG29" t="s">
        <v>159</v>
      </c>
      <c r="AH29" t="s">
        <v>159</v>
      </c>
      <c r="AI29" t="s">
        <v>159</v>
      </c>
      <c r="AJ29" t="s">
        <v>159</v>
      </c>
      <c r="AK29" t="s">
        <v>646</v>
      </c>
      <c r="AL29" t="s">
        <v>159</v>
      </c>
      <c r="AM29" t="s">
        <v>159</v>
      </c>
      <c r="AN29" t="s">
        <v>159</v>
      </c>
      <c r="AO29" t="s">
        <v>159</v>
      </c>
      <c r="AP29" t="s">
        <v>159</v>
      </c>
      <c r="AQ29" t="s">
        <v>159</v>
      </c>
      <c r="AR29" t="s">
        <v>159</v>
      </c>
      <c r="AS29" t="s">
        <v>159</v>
      </c>
      <c r="AT29" t="s">
        <v>159</v>
      </c>
      <c r="AU29" t="s">
        <v>159</v>
      </c>
      <c r="AW29" t="s">
        <v>275</v>
      </c>
      <c r="AX29" t="s">
        <v>276</v>
      </c>
      <c r="AY29" t="s">
        <v>277</v>
      </c>
      <c r="AZ29" t="s">
        <v>205</v>
      </c>
      <c r="BA29" t="s">
        <v>159</v>
      </c>
      <c r="BB29">
        <v>45810</v>
      </c>
      <c r="BC29">
        <v>45827</v>
      </c>
      <c r="BF29" t="s">
        <v>592</v>
      </c>
      <c r="BG29" t="s">
        <v>591</v>
      </c>
      <c r="BH29" t="s">
        <v>159</v>
      </c>
      <c r="BJ29" t="s">
        <v>163</v>
      </c>
      <c r="BK29" t="s">
        <v>22</v>
      </c>
      <c r="BL29" t="s">
        <v>159</v>
      </c>
      <c r="BM29" t="s">
        <v>159</v>
      </c>
      <c r="BN29" t="s">
        <v>159</v>
      </c>
      <c r="BO29" t="s">
        <v>159</v>
      </c>
      <c r="BP29" t="s">
        <v>159</v>
      </c>
      <c r="BQ29" t="s">
        <v>159</v>
      </c>
      <c r="BR29" t="s">
        <v>159</v>
      </c>
      <c r="BS29" t="s">
        <v>29</v>
      </c>
      <c r="BT29" t="s">
        <v>159</v>
      </c>
      <c r="BU29" t="s">
        <v>159</v>
      </c>
      <c r="BV29" t="s">
        <v>159</v>
      </c>
      <c r="BW29" t="s">
        <v>159</v>
      </c>
      <c r="BX29" t="s">
        <v>159</v>
      </c>
      <c r="BY29" t="s">
        <v>159</v>
      </c>
      <c r="BZ29" t="s">
        <v>159</v>
      </c>
    </row>
    <row r="30" spans="2:78" x14ac:dyDescent="0.25">
      <c r="B30" t="str">
        <f>XPlan_raw7[[#This Row],[EKA_kode]]</f>
        <v>B220028402</v>
      </c>
      <c r="C30" t="str">
        <f>XPlan_raw7[[#This Row],[eka_langtnavn]]</f>
        <v>Introduction to Marketing</v>
      </c>
      <c r="D30" t="str">
        <f>IF(XPlan_raw7[[#This Row],[Interne-kode]]&lt;&gt;"(tom)",XPlan_raw7[[#This Row],[Interne-kode]],"")</f>
        <v/>
      </c>
      <c r="E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30" t="str">
        <f>IF(XPlan_raw7[[#This Row],[Campus]]&lt;&gt;"(tom)",XPlan_raw7[[#This Row],[Campus]],"")</f>
        <v>Sønderborg</v>
      </c>
      <c r="H30" t="str">
        <f>IF(XPlan_raw7[[#This Row],[Prøveform]]&lt;&gt;"(tom)",XPlan_raw7[[#This Row],[Prøveform]],"")</f>
        <v>Take-home assignment</v>
      </c>
      <c r="I30" t="str">
        <f>IF(XPlan_raw7[[#This Row],[Eksaminator_samlet]]&lt;&gt;"",XPlan_raw7[[#This Row],[Eksaminator_samlet]],"")</f>
        <v>Sadia Soltan, Maja Brink</v>
      </c>
      <c r="J30" t="str">
        <f>IF(XPlan_raw7[[#This Row],[Censur]]&lt;&gt;"(tom)",XPlan_raw7[[#This Row],[Censur]],"")</f>
        <v>Second examiner: None</v>
      </c>
      <c r="K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0" t="s">
        <v>325</v>
      </c>
      <c r="S30" t="s">
        <v>326</v>
      </c>
      <c r="T30" t="s">
        <v>159</v>
      </c>
      <c r="U30" t="s">
        <v>205</v>
      </c>
      <c r="V30" t="s">
        <v>159</v>
      </c>
      <c r="W30" s="4">
        <v>45811</v>
      </c>
      <c r="Y30" t="s">
        <v>634</v>
      </c>
      <c r="Z30" t="s">
        <v>327</v>
      </c>
      <c r="AA30" t="s">
        <v>257</v>
      </c>
      <c r="AB30" t="s">
        <v>169</v>
      </c>
      <c r="AC30" s="4">
        <v>45898</v>
      </c>
      <c r="AF30" t="s">
        <v>22</v>
      </c>
      <c r="AG30" t="s">
        <v>159</v>
      </c>
      <c r="AH30" t="s">
        <v>159</v>
      </c>
      <c r="AI30" t="s">
        <v>159</v>
      </c>
      <c r="AJ30" t="s">
        <v>159</v>
      </c>
      <c r="AK30" t="s">
        <v>646</v>
      </c>
      <c r="AL30" t="s">
        <v>159</v>
      </c>
      <c r="AM30" t="s">
        <v>159</v>
      </c>
      <c r="AN30" t="s">
        <v>159</v>
      </c>
      <c r="AO30" t="s">
        <v>159</v>
      </c>
      <c r="AP30" t="s">
        <v>159</v>
      </c>
      <c r="AQ30" t="s">
        <v>159</v>
      </c>
      <c r="AR30" t="s">
        <v>159</v>
      </c>
      <c r="AS30" t="s">
        <v>159</v>
      </c>
      <c r="AT30" t="s">
        <v>159</v>
      </c>
      <c r="AU30" t="s">
        <v>159</v>
      </c>
      <c r="AW30" t="s">
        <v>300</v>
      </c>
      <c r="AX30" t="s">
        <v>301</v>
      </c>
      <c r="AY30" t="s">
        <v>302</v>
      </c>
      <c r="AZ30" t="s">
        <v>205</v>
      </c>
      <c r="BA30" t="s">
        <v>159</v>
      </c>
      <c r="BB30">
        <v>45810</v>
      </c>
      <c r="BC30">
        <v>45827</v>
      </c>
      <c r="BF30" t="s">
        <v>592</v>
      </c>
      <c r="BG30" t="s">
        <v>591</v>
      </c>
      <c r="BH30" t="s">
        <v>159</v>
      </c>
      <c r="BJ30" t="s">
        <v>163</v>
      </c>
      <c r="BK30" t="s">
        <v>22</v>
      </c>
      <c r="BL30" t="s">
        <v>159</v>
      </c>
      <c r="BM30" t="s">
        <v>159</v>
      </c>
      <c r="BN30" t="s">
        <v>24</v>
      </c>
      <c r="BO30" t="s">
        <v>159</v>
      </c>
      <c r="BP30" t="s">
        <v>159</v>
      </c>
      <c r="BQ30" t="s">
        <v>159</v>
      </c>
      <c r="BR30" t="s">
        <v>159</v>
      </c>
      <c r="BS30" t="s">
        <v>159</v>
      </c>
      <c r="BT30" t="s">
        <v>159</v>
      </c>
      <c r="BU30" t="s">
        <v>159</v>
      </c>
      <c r="BV30" t="s">
        <v>159</v>
      </c>
      <c r="BW30" t="s">
        <v>159</v>
      </c>
      <c r="BX30" t="s">
        <v>159</v>
      </c>
      <c r="BY30" t="s">
        <v>159</v>
      </c>
      <c r="BZ30" t="s">
        <v>159</v>
      </c>
    </row>
    <row r="31" spans="2:78" x14ac:dyDescent="0.25">
      <c r="B31" t="str">
        <f>XPlan_raw7[[#This Row],[EKA_kode]]</f>
        <v>T300002412</v>
      </c>
      <c r="C31" t="str">
        <f>XPlan_raw7[[#This Row],[eka_langtnavn]]</f>
        <v>Semesterproject 1</v>
      </c>
      <c r="D31" t="str">
        <f>IF(XPlan_raw7[[#This Row],[Interne-kode]]&lt;&gt;"(tom)",XPlan_raw7[[#This Row],[Interne-kode]],"")</f>
        <v>EIB-SPRO</v>
      </c>
      <c r="E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26-05-2025 - 26-05-2025</v>
      </c>
      <c r="G31" t="str">
        <f>IF(XPlan_raw7[[#This Row],[Campus]]&lt;&gt;"(tom)",XPlan_raw7[[#This Row],[Campus]],"")</f>
        <v>Sønderborg</v>
      </c>
      <c r="H31">
        <f>IF(XPlan_raw7[[#This Row],[Prøveform]]&lt;&gt;"(tom)",XPlan_raw7[[#This Row],[Prøveform]],"")</f>
        <v>0</v>
      </c>
      <c r="I31" t="str">
        <f>IF(XPlan_raw7[[#This Row],[Eksaminator_samlet]]&lt;&gt;"",XPlan_raw7[[#This Row],[Eksaminator_samlet]],"")</f>
        <v>Ken Holm Thomsen</v>
      </c>
      <c r="J31" t="str">
        <f>IF(XPlan_raw7[[#This Row],[Censur]]&lt;&gt;"(tom)",XPlan_raw7[[#This Row],[Censur]],"")</f>
        <v>Second examiner: None</v>
      </c>
      <c r="K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1" s="29" t="s">
        <v>190</v>
      </c>
      <c r="S31" s="29" t="s">
        <v>191</v>
      </c>
      <c r="T31" s="36" t="s">
        <v>192</v>
      </c>
      <c r="U31" s="29" t="s">
        <v>167</v>
      </c>
      <c r="V31" s="36" t="s">
        <v>159</v>
      </c>
      <c r="W31" s="40">
        <v>45803</v>
      </c>
      <c r="X31" s="41">
        <v>45803</v>
      </c>
      <c r="Y31" s="41" t="s">
        <v>635</v>
      </c>
      <c r="Z31" s="29" t="s">
        <v>193</v>
      </c>
      <c r="AA31" s="36"/>
      <c r="AB31" s="29" t="s">
        <v>169</v>
      </c>
      <c r="AC31" s="41" t="s">
        <v>159</v>
      </c>
      <c r="AD31" s="40"/>
      <c r="AE31" s="36" t="s">
        <v>163</v>
      </c>
      <c r="AF31" t="s">
        <v>22</v>
      </c>
      <c r="AG31" s="29" t="s">
        <v>159</v>
      </c>
      <c r="AH31" s="36" t="s">
        <v>159</v>
      </c>
      <c r="AI31" s="29" t="s">
        <v>159</v>
      </c>
      <c r="AJ31" s="36" t="s">
        <v>159</v>
      </c>
      <c r="AK31" s="29" t="s">
        <v>646</v>
      </c>
      <c r="AL31" s="36" t="s">
        <v>159</v>
      </c>
      <c r="AM31" s="29" t="s">
        <v>159</v>
      </c>
      <c r="AN31" s="36" t="s">
        <v>159</v>
      </c>
      <c r="AO31" s="36" t="s">
        <v>159</v>
      </c>
      <c r="AP31" s="36" t="s">
        <v>159</v>
      </c>
      <c r="AQ31" s="36" t="s">
        <v>159</v>
      </c>
      <c r="AR31" s="36" t="s">
        <v>159</v>
      </c>
      <c r="AS31" s="36" t="s">
        <v>159</v>
      </c>
      <c r="AT31" s="36" t="s">
        <v>159</v>
      </c>
      <c r="AU31" s="36" t="s">
        <v>159</v>
      </c>
      <c r="AW31" t="s">
        <v>307</v>
      </c>
      <c r="AX31" t="s">
        <v>308</v>
      </c>
      <c r="AY31" t="s">
        <v>309</v>
      </c>
      <c r="AZ31" t="s">
        <v>205</v>
      </c>
      <c r="BA31" t="s">
        <v>159</v>
      </c>
      <c r="BB31">
        <v>45811</v>
      </c>
      <c r="BF31" t="s">
        <v>588</v>
      </c>
      <c r="BG31" t="s">
        <v>591</v>
      </c>
      <c r="BH31" t="s">
        <v>159</v>
      </c>
      <c r="BK31" t="s">
        <v>22</v>
      </c>
      <c r="BL31" t="s">
        <v>159</v>
      </c>
      <c r="BM31" t="s">
        <v>23</v>
      </c>
      <c r="BN31" t="s">
        <v>24</v>
      </c>
      <c r="BO31" t="s">
        <v>159</v>
      </c>
      <c r="BP31" t="s">
        <v>159</v>
      </c>
      <c r="BQ31" t="s">
        <v>159</v>
      </c>
      <c r="BR31" t="s">
        <v>28</v>
      </c>
      <c r="BS31" t="s">
        <v>29</v>
      </c>
      <c r="BT31" t="s">
        <v>159</v>
      </c>
      <c r="BU31" t="s">
        <v>159</v>
      </c>
      <c r="BV31" t="s">
        <v>159</v>
      </c>
      <c r="BW31" t="s">
        <v>159</v>
      </c>
      <c r="BX31" t="s">
        <v>159</v>
      </c>
      <c r="BY31" t="s">
        <v>159</v>
      </c>
      <c r="BZ31" t="s">
        <v>36</v>
      </c>
    </row>
    <row r="32" spans="2:78" x14ac:dyDescent="0.25">
      <c r="B32" t="str">
        <f>XPlan_raw7[[#This Row],[EKA_kode]]</f>
        <v>T300002412</v>
      </c>
      <c r="C32" t="str">
        <f>XPlan_raw7[[#This Row],[eka_langtnavn]]</f>
        <v>Semesterproject 1</v>
      </c>
      <c r="D32" t="str">
        <f>IF(XPlan_raw7[[#This Row],[Interne-kode]]&lt;&gt;"(tom)",XPlan_raw7[[#This Row],[Interne-kode]],"")</f>
        <v>EIB-SPRO</v>
      </c>
      <c r="E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32" t="str">
        <f>IF(XPlan_raw7[[#This Row],[Campus]]&lt;&gt;"(tom)",XPlan_raw7[[#This Row],[Campus]],"")</f>
        <v>Sønderborg</v>
      </c>
      <c r="H32" t="str">
        <f>IF(XPlan_raw7[[#This Row],[Prøveform]]&lt;&gt;"(tom)",XPlan_raw7[[#This Row],[Prøveform]],"")</f>
        <v>Hand-In</v>
      </c>
      <c r="I32" t="str">
        <f>IF(XPlan_raw7[[#This Row],[Eksaminator_samlet]]&lt;&gt;"",XPlan_raw7[[#This Row],[Eksaminator_samlet]],"")</f>
        <v>Ken Holm Thomsen</v>
      </c>
      <c r="J32" t="str">
        <f>IF(XPlan_raw7[[#This Row],[Censur]]&lt;&gt;"(tom)",XPlan_raw7[[#This Row],[Censur]],"")</f>
        <v>Second examiner: None</v>
      </c>
      <c r="K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2" t="s">
        <v>190</v>
      </c>
      <c r="S32" t="s">
        <v>191</v>
      </c>
      <c r="T32" t="s">
        <v>192</v>
      </c>
      <c r="U32" t="s">
        <v>167</v>
      </c>
      <c r="V32" t="s">
        <v>159</v>
      </c>
      <c r="W32" s="4">
        <v>45783</v>
      </c>
      <c r="Y32" t="s">
        <v>635</v>
      </c>
      <c r="Z32" t="s">
        <v>193</v>
      </c>
      <c r="AA32" t="s">
        <v>639</v>
      </c>
      <c r="AB32" t="s">
        <v>169</v>
      </c>
      <c r="AC32" s="4" t="s">
        <v>159</v>
      </c>
      <c r="AE32" t="s">
        <v>163</v>
      </c>
      <c r="AF32" t="s">
        <v>22</v>
      </c>
      <c r="AG32" t="s">
        <v>159</v>
      </c>
      <c r="AH32" t="s">
        <v>159</v>
      </c>
      <c r="AI32" t="s">
        <v>159</v>
      </c>
      <c r="AJ32" t="s">
        <v>159</v>
      </c>
      <c r="AK32" t="s">
        <v>646</v>
      </c>
      <c r="AL32" t="s">
        <v>159</v>
      </c>
      <c r="AM32" t="s">
        <v>159</v>
      </c>
      <c r="AN32" t="s">
        <v>159</v>
      </c>
      <c r="AO32" t="s">
        <v>159</v>
      </c>
      <c r="AP32" t="s">
        <v>159</v>
      </c>
      <c r="AQ32" t="s">
        <v>159</v>
      </c>
      <c r="AR32" t="s">
        <v>159</v>
      </c>
      <c r="AS32" t="s">
        <v>159</v>
      </c>
      <c r="AT32" t="s">
        <v>159</v>
      </c>
      <c r="AU32" t="s">
        <v>159</v>
      </c>
      <c r="AW32" t="s">
        <v>314</v>
      </c>
      <c r="AX32" t="s">
        <v>315</v>
      </c>
      <c r="AY32" t="s">
        <v>316</v>
      </c>
      <c r="AZ32" t="s">
        <v>205</v>
      </c>
      <c r="BA32" t="s">
        <v>210</v>
      </c>
      <c r="BB32">
        <v>45811</v>
      </c>
      <c r="BF32" t="s">
        <v>588</v>
      </c>
      <c r="BG32" t="s">
        <v>591</v>
      </c>
      <c r="BH32" t="s">
        <v>159</v>
      </c>
      <c r="BK32" t="s">
        <v>22</v>
      </c>
      <c r="BL32" t="s">
        <v>21</v>
      </c>
      <c r="BM32" t="s">
        <v>159</v>
      </c>
      <c r="BN32" t="s">
        <v>159</v>
      </c>
      <c r="BO32" t="s">
        <v>25</v>
      </c>
      <c r="BP32" t="s">
        <v>159</v>
      </c>
      <c r="BQ32" t="s">
        <v>159</v>
      </c>
      <c r="BR32" t="s">
        <v>28</v>
      </c>
      <c r="BS32" t="s">
        <v>29</v>
      </c>
      <c r="BT32" t="s">
        <v>159</v>
      </c>
      <c r="BU32" t="s">
        <v>159</v>
      </c>
      <c r="BV32" t="s">
        <v>159</v>
      </c>
      <c r="BW32" t="s">
        <v>159</v>
      </c>
      <c r="BX32" t="s">
        <v>159</v>
      </c>
      <c r="BY32" t="s">
        <v>159</v>
      </c>
      <c r="BZ32" t="s">
        <v>36</v>
      </c>
    </row>
    <row r="33" spans="2:78" x14ac:dyDescent="0.25">
      <c r="B33" t="str">
        <f>XPlan_raw7[[#This Row],[EKA_kode]]</f>
        <v>T300007402</v>
      </c>
      <c r="C33" t="str">
        <f>XPlan_raw7[[#This Row],[eka_langtnavn]]</f>
        <v>Smart Manufacturing</v>
      </c>
      <c r="D33" t="str">
        <f>IF(XPlan_raw7[[#This Row],[Interne-kode]]&lt;&gt;"(tom)",XPlan_raw7[[#This Row],[Interne-kode]],"")</f>
        <v>EIB-SMM</v>
      </c>
      <c r="E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33" t="str">
        <f>IF(XPlan_raw7[[#This Row],[Campus]]&lt;&gt;"(tom)",XPlan_raw7[[#This Row],[Campus]],"")</f>
        <v>Sønderborg</v>
      </c>
      <c r="H33" t="str">
        <f>IF(XPlan_raw7[[#This Row],[Prøveform]]&lt;&gt;"(tom)",XPlan_raw7[[#This Row],[Prøveform]],"")</f>
        <v>Oral examination</v>
      </c>
      <c r="I33" t="str">
        <f>IF(XPlan_raw7[[#This Row],[Eksaminator_samlet]]&lt;&gt;"",XPlan_raw7[[#This Row],[Eksaminator_samlet]],"")</f>
        <v>Anis Assad Neto</v>
      </c>
      <c r="J33" t="str">
        <f>IF(XPlan_raw7[[#This Row],[Censur]]&lt;&gt;"(tom)",XPlan_raw7[[#This Row],[Censur]],"")</f>
        <v>Second examiner: Internal</v>
      </c>
      <c r="K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Sdb.,BSc in Mechatronic Engineering - Sdb.,(tom),(tom),(tom),(tom),(tom),(tom),Exchange students - Sønderborg</v>
      </c>
      <c r="R33" t="s">
        <v>479</v>
      </c>
      <c r="S33" t="s">
        <v>480</v>
      </c>
      <c r="T33" t="s">
        <v>481</v>
      </c>
      <c r="U33" t="s">
        <v>205</v>
      </c>
      <c r="V33" t="s">
        <v>159</v>
      </c>
      <c r="W33" s="4">
        <v>45827</v>
      </c>
      <c r="X33" s="4">
        <v>45828</v>
      </c>
      <c r="Y33" t="s">
        <v>633</v>
      </c>
      <c r="Z33" t="s">
        <v>482</v>
      </c>
      <c r="AA33" t="s">
        <v>188</v>
      </c>
      <c r="AB33" t="s">
        <v>162</v>
      </c>
      <c r="AC33" s="4">
        <v>45894</v>
      </c>
      <c r="AF33" t="s">
        <v>22</v>
      </c>
      <c r="AG33" t="s">
        <v>159</v>
      </c>
      <c r="AH33" t="s">
        <v>23</v>
      </c>
      <c r="AI33" t="s">
        <v>159</v>
      </c>
      <c r="AJ33" t="s">
        <v>159</v>
      </c>
      <c r="AK33" t="s">
        <v>646</v>
      </c>
      <c r="AL33" t="s">
        <v>159</v>
      </c>
      <c r="AM33" t="s">
        <v>28</v>
      </c>
      <c r="AN33" t="s">
        <v>29</v>
      </c>
      <c r="AO33" t="s">
        <v>159</v>
      </c>
      <c r="AP33" t="s">
        <v>159</v>
      </c>
      <c r="AQ33" t="s">
        <v>159</v>
      </c>
      <c r="AR33" t="s">
        <v>159</v>
      </c>
      <c r="AS33" t="s">
        <v>159</v>
      </c>
      <c r="AT33" t="s">
        <v>159</v>
      </c>
      <c r="AU33" t="s">
        <v>82</v>
      </c>
      <c r="AW33" t="s">
        <v>321</v>
      </c>
      <c r="AX33" t="s">
        <v>322</v>
      </c>
      <c r="AY33" t="s">
        <v>323</v>
      </c>
      <c r="AZ33" t="s">
        <v>158</v>
      </c>
      <c r="BA33" t="s">
        <v>159</v>
      </c>
      <c r="BB33">
        <v>45811</v>
      </c>
      <c r="BF33" t="s">
        <v>588</v>
      </c>
      <c r="BG33" t="s">
        <v>589</v>
      </c>
      <c r="BH33" t="s">
        <v>159</v>
      </c>
      <c r="BK33" t="s">
        <v>22</v>
      </c>
      <c r="BL33" t="s">
        <v>21</v>
      </c>
      <c r="BM33" t="s">
        <v>159</v>
      </c>
      <c r="BN33" t="s">
        <v>24</v>
      </c>
      <c r="BO33" t="s">
        <v>25</v>
      </c>
      <c r="BP33" t="s">
        <v>26</v>
      </c>
      <c r="BQ33" t="s">
        <v>159</v>
      </c>
      <c r="BR33" t="s">
        <v>159</v>
      </c>
      <c r="BS33" t="s">
        <v>29</v>
      </c>
      <c r="BT33" t="s">
        <v>159</v>
      </c>
      <c r="BU33" t="s">
        <v>159</v>
      </c>
      <c r="BV33" t="s">
        <v>159</v>
      </c>
      <c r="BW33" t="s">
        <v>159</v>
      </c>
      <c r="BX33" t="s">
        <v>159</v>
      </c>
      <c r="BY33" t="s">
        <v>159</v>
      </c>
      <c r="BZ33" t="s">
        <v>36</v>
      </c>
    </row>
    <row r="34" spans="2:78" x14ac:dyDescent="0.25">
      <c r="B34" t="str">
        <f>XPlan_raw7[[#This Row],[EKA_kode]]</f>
        <v>T300011402</v>
      </c>
      <c r="C34" t="str">
        <f>XPlan_raw7[[#This Row],[eka_langtnavn]]</f>
        <v>Bachelor Project</v>
      </c>
      <c r="D34" t="str">
        <f>IF(XPlan_raw7[[#This Row],[Interne-kode]]&lt;&gt;"(tom)",XPlan_raw7[[#This Row],[Interne-kode]],"")</f>
        <v>BPRO6IB</v>
      </c>
      <c r="E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16-06-2025 - 26-06-2025</v>
      </c>
      <c r="G34" t="str">
        <f>IF(XPlan_raw7[[#This Row],[Campus]]&lt;&gt;"(tom)",XPlan_raw7[[#This Row],[Campus]],"")</f>
        <v>Sønderborg</v>
      </c>
      <c r="H34" t="str">
        <f>IF(XPlan_raw7[[#This Row],[Prøveform]]&lt;&gt;"(tom)",XPlan_raw7[[#This Row],[Prøveform]],"")</f>
        <v>Bachelor project with oral defence</v>
      </c>
      <c r="I34" t="str">
        <f>IF(XPlan_raw7[[#This Row],[Eksaminator_samlet]]&lt;&gt;"",XPlan_raw7[[#This Row],[Eksaminator_samlet]],"")</f>
        <v>Supervisor</v>
      </c>
      <c r="J34" t="str">
        <f>IF(XPlan_raw7[[#This Row],[Censur]]&lt;&gt;"(tom)",XPlan_raw7[[#This Row],[Censur]],"")</f>
        <v>Second examiner: External</v>
      </c>
      <c r="K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4" t="s">
        <v>217</v>
      </c>
      <c r="S34" t="s">
        <v>208</v>
      </c>
      <c r="T34" t="s">
        <v>218</v>
      </c>
      <c r="U34" t="s">
        <v>210</v>
      </c>
      <c r="V34" t="s">
        <v>159</v>
      </c>
      <c r="W34" s="4">
        <v>45824</v>
      </c>
      <c r="X34" s="4">
        <v>45834</v>
      </c>
      <c r="Y34" t="s">
        <v>633</v>
      </c>
      <c r="Z34" t="s">
        <v>211</v>
      </c>
      <c r="AA34" t="s">
        <v>335</v>
      </c>
      <c r="AB34" t="s">
        <v>189</v>
      </c>
      <c r="AC34" s="4" t="s">
        <v>159</v>
      </c>
      <c r="AE34" t="s">
        <v>163</v>
      </c>
      <c r="AF34" t="s">
        <v>22</v>
      </c>
      <c r="AG34" t="s">
        <v>159</v>
      </c>
      <c r="AH34" t="s">
        <v>159</v>
      </c>
      <c r="AI34" t="s">
        <v>159</v>
      </c>
      <c r="AJ34" t="s">
        <v>159</v>
      </c>
      <c r="AK34" t="s">
        <v>646</v>
      </c>
      <c r="AL34" t="s">
        <v>159</v>
      </c>
      <c r="AM34" t="s">
        <v>159</v>
      </c>
      <c r="AN34" t="s">
        <v>159</v>
      </c>
      <c r="AO34" t="s">
        <v>159</v>
      </c>
      <c r="AP34" t="s">
        <v>159</v>
      </c>
      <c r="AQ34" t="s">
        <v>159</v>
      </c>
      <c r="AR34" t="s">
        <v>159</v>
      </c>
      <c r="AS34" t="s">
        <v>159</v>
      </c>
      <c r="AT34" t="s">
        <v>159</v>
      </c>
      <c r="AU34" t="s">
        <v>159</v>
      </c>
      <c r="AW34" t="s">
        <v>311</v>
      </c>
      <c r="AX34" t="s">
        <v>312</v>
      </c>
      <c r="AY34" t="s">
        <v>313</v>
      </c>
      <c r="AZ34" t="s">
        <v>158</v>
      </c>
      <c r="BA34" t="s">
        <v>159</v>
      </c>
      <c r="BB34">
        <v>45811</v>
      </c>
      <c r="BC34">
        <v>45820</v>
      </c>
      <c r="BF34" t="s">
        <v>592</v>
      </c>
      <c r="BG34" t="s">
        <v>591</v>
      </c>
      <c r="BH34" t="s">
        <v>159</v>
      </c>
      <c r="BJ34" t="s">
        <v>163</v>
      </c>
      <c r="BK34" t="s">
        <v>22</v>
      </c>
      <c r="BL34" t="s">
        <v>159</v>
      </c>
      <c r="BM34" t="s">
        <v>23</v>
      </c>
      <c r="BN34" t="s">
        <v>24</v>
      </c>
      <c r="BO34" t="s">
        <v>159</v>
      </c>
      <c r="BP34" t="s">
        <v>26</v>
      </c>
      <c r="BQ34" t="s">
        <v>159</v>
      </c>
      <c r="BR34" t="s">
        <v>28</v>
      </c>
      <c r="BS34" t="s">
        <v>29</v>
      </c>
      <c r="BT34" t="s">
        <v>159</v>
      </c>
      <c r="BU34" t="s">
        <v>159</v>
      </c>
      <c r="BV34" t="s">
        <v>159</v>
      </c>
      <c r="BW34" t="s">
        <v>159</v>
      </c>
      <c r="BX34" t="s">
        <v>159</v>
      </c>
      <c r="BY34" t="s">
        <v>159</v>
      </c>
      <c r="BZ34" t="s">
        <v>36</v>
      </c>
    </row>
    <row r="35" spans="2:78" x14ac:dyDescent="0.25">
      <c r="B35" t="str">
        <f>XPlan_raw7[[#This Row],[EKA_kode]]</f>
        <v>T300011402</v>
      </c>
      <c r="C35" t="str">
        <f>XPlan_raw7[[#This Row],[eka_langtnavn]]</f>
        <v>Bachelor Project</v>
      </c>
      <c r="D35" t="str">
        <f>IF(XPlan_raw7[[#This Row],[Interne-kode]]&lt;&gt;"(tom)",XPlan_raw7[[#This Row],[Interne-kode]],"")</f>
        <v>BPRO6IB</v>
      </c>
      <c r="E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5" t="str">
        <f>IF(XPlan_raw7[[#This Row],[Campus]]&lt;&gt;"(tom)",XPlan_raw7[[#This Row],[Campus]],"")</f>
        <v>Sønderborg</v>
      </c>
      <c r="H35" t="str">
        <f>IF(XPlan_raw7[[#This Row],[Prøveform]]&lt;&gt;"(tom)",XPlan_raw7[[#This Row],[Prøveform]],"")</f>
        <v>Hand-In</v>
      </c>
      <c r="I35" t="str">
        <f>IF(XPlan_raw7[[#This Row],[Eksaminator_samlet]]&lt;&gt;"",XPlan_raw7[[#This Row],[Eksaminator_samlet]],"")</f>
        <v>Supervisor</v>
      </c>
      <c r="J35" t="str">
        <f>IF(XPlan_raw7[[#This Row],[Censur]]&lt;&gt;"(tom)",XPlan_raw7[[#This Row],[Censur]],"")</f>
        <v>Second examiner: External</v>
      </c>
      <c r="K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5" t="s">
        <v>217</v>
      </c>
      <c r="S35" t="s">
        <v>208</v>
      </c>
      <c r="T35" t="s">
        <v>218</v>
      </c>
      <c r="U35" t="s">
        <v>210</v>
      </c>
      <c r="V35" t="s">
        <v>159</v>
      </c>
      <c r="W35" s="4">
        <v>45810</v>
      </c>
      <c r="Y35" t="s">
        <v>633</v>
      </c>
      <c r="Z35" t="s">
        <v>211</v>
      </c>
      <c r="AA35" t="s">
        <v>639</v>
      </c>
      <c r="AB35" t="s">
        <v>189</v>
      </c>
      <c r="AC35" s="4" t="s">
        <v>159</v>
      </c>
      <c r="AE35" t="s">
        <v>163</v>
      </c>
      <c r="AF35" t="s">
        <v>22</v>
      </c>
      <c r="AG35" t="s">
        <v>159</v>
      </c>
      <c r="AH35" t="s">
        <v>159</v>
      </c>
      <c r="AI35" t="s">
        <v>159</v>
      </c>
      <c r="AJ35" t="s">
        <v>159</v>
      </c>
      <c r="AK35" t="s">
        <v>646</v>
      </c>
      <c r="AL35" t="s">
        <v>159</v>
      </c>
      <c r="AM35" t="s">
        <v>159</v>
      </c>
      <c r="AN35" t="s">
        <v>159</v>
      </c>
      <c r="AO35" t="s">
        <v>159</v>
      </c>
      <c r="AP35" t="s">
        <v>159</v>
      </c>
      <c r="AQ35" t="s">
        <v>159</v>
      </c>
      <c r="AR35" t="s">
        <v>159</v>
      </c>
      <c r="AS35" t="s">
        <v>159</v>
      </c>
      <c r="AT35" t="s">
        <v>159</v>
      </c>
      <c r="AU35" t="s">
        <v>159</v>
      </c>
      <c r="AW35" t="s">
        <v>365</v>
      </c>
      <c r="AX35" t="s">
        <v>366</v>
      </c>
      <c r="AY35" t="s">
        <v>367</v>
      </c>
      <c r="AZ35" t="s">
        <v>158</v>
      </c>
      <c r="BA35" t="s">
        <v>159</v>
      </c>
      <c r="BB35">
        <v>45814</v>
      </c>
      <c r="BC35">
        <v>45825</v>
      </c>
      <c r="BF35" t="s">
        <v>592</v>
      </c>
      <c r="BG35" t="s">
        <v>589</v>
      </c>
      <c r="BH35" t="s">
        <v>159</v>
      </c>
      <c r="BJ35" t="s">
        <v>163</v>
      </c>
      <c r="BK35" t="s">
        <v>22</v>
      </c>
      <c r="BL35" t="s">
        <v>159</v>
      </c>
      <c r="BM35" t="s">
        <v>23</v>
      </c>
      <c r="BN35" t="s">
        <v>24</v>
      </c>
      <c r="BO35" t="s">
        <v>159</v>
      </c>
      <c r="BP35" t="s">
        <v>26</v>
      </c>
      <c r="BQ35" t="s">
        <v>159</v>
      </c>
      <c r="BR35" t="s">
        <v>28</v>
      </c>
      <c r="BS35" t="s">
        <v>29</v>
      </c>
      <c r="BT35" t="s">
        <v>159</v>
      </c>
      <c r="BU35" t="s">
        <v>159</v>
      </c>
      <c r="BV35" t="s">
        <v>159</v>
      </c>
      <c r="BW35" t="s">
        <v>159</v>
      </c>
      <c r="BX35" t="s">
        <v>159</v>
      </c>
      <c r="BY35" t="s">
        <v>159</v>
      </c>
      <c r="BZ35" t="s">
        <v>159</v>
      </c>
    </row>
    <row r="36" spans="2:78" x14ac:dyDescent="0.25">
      <c r="B36" t="str">
        <f>XPlan_raw7[[#This Row],[EKA_kode]]</f>
        <v>T300014402</v>
      </c>
      <c r="C36" t="str">
        <f>XPlan_raw7[[#This Row],[eka_langtnavn]]</f>
        <v>Research Methods in Engineering</v>
      </c>
      <c r="D36" t="str">
        <f>IF(XPlan_raw7[[#This Row],[Interne-kode]]&lt;&gt;"(tom)",XPlan_raw7[[#This Row],[Interne-kode]],"")</f>
        <v>EIB-RME</v>
      </c>
      <c r="E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17-06-2025 - 18-06-2025</v>
      </c>
      <c r="G36" t="str">
        <f>IF(XPlan_raw7[[#This Row],[Campus]]&lt;&gt;"(tom)",XPlan_raw7[[#This Row],[Campus]],"")</f>
        <v>Sønderborg</v>
      </c>
      <c r="H36" t="str">
        <f>IF(XPlan_raw7[[#This Row],[Prøveform]]&lt;&gt;"(tom)",XPlan_raw7[[#This Row],[Prøveform]],"")</f>
        <v>Oral examination</v>
      </c>
      <c r="I36" t="str">
        <f>IF(XPlan_raw7[[#This Row],[Eksaminator_samlet]]&lt;&gt;"",XPlan_raw7[[#This Row],[Eksaminator_samlet]],"")</f>
        <v>Oliver Niebuhr</v>
      </c>
      <c r="J36" t="str">
        <f>IF(XPlan_raw7[[#This Row],[Censur]]&lt;&gt;"(tom)",XPlan_raw7[[#This Row],[Censur]],"")</f>
        <v>Second examiner: Internal</v>
      </c>
      <c r="K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Sdb.,(tom),(tom),(tom),(tom),(tom),(tom),(tom),Exchange students - Sønderborg</v>
      </c>
      <c r="R36" t="s">
        <v>461</v>
      </c>
      <c r="S36" t="s">
        <v>462</v>
      </c>
      <c r="T36" t="s">
        <v>463</v>
      </c>
      <c r="U36" t="s">
        <v>210</v>
      </c>
      <c r="V36" t="s">
        <v>159</v>
      </c>
      <c r="W36" s="4">
        <v>45825</v>
      </c>
      <c r="X36" s="4">
        <v>45826</v>
      </c>
      <c r="Y36" t="s">
        <v>633</v>
      </c>
      <c r="Z36" t="s">
        <v>464</v>
      </c>
      <c r="AA36" t="s">
        <v>188</v>
      </c>
      <c r="AB36" t="s">
        <v>162</v>
      </c>
      <c r="AC36" s="4">
        <v>45894</v>
      </c>
      <c r="AF36" t="s">
        <v>22</v>
      </c>
      <c r="AG36" t="s">
        <v>159</v>
      </c>
      <c r="AH36" t="s">
        <v>23</v>
      </c>
      <c r="AI36" t="s">
        <v>159</v>
      </c>
      <c r="AJ36" t="s">
        <v>159</v>
      </c>
      <c r="AK36" t="s">
        <v>646</v>
      </c>
      <c r="AL36" t="s">
        <v>159</v>
      </c>
      <c r="AM36" t="s">
        <v>28</v>
      </c>
      <c r="AN36" t="s">
        <v>159</v>
      </c>
      <c r="AO36" t="s">
        <v>159</v>
      </c>
      <c r="AP36" t="s">
        <v>159</v>
      </c>
      <c r="AQ36" t="s">
        <v>159</v>
      </c>
      <c r="AR36" t="s">
        <v>159</v>
      </c>
      <c r="AS36" t="s">
        <v>159</v>
      </c>
      <c r="AT36" t="s">
        <v>159</v>
      </c>
      <c r="AU36" t="s">
        <v>82</v>
      </c>
      <c r="AW36" t="s">
        <v>369</v>
      </c>
      <c r="AX36" t="s">
        <v>370</v>
      </c>
      <c r="AY36" t="s">
        <v>371</v>
      </c>
      <c r="AZ36" t="s">
        <v>158</v>
      </c>
      <c r="BA36" t="s">
        <v>159</v>
      </c>
      <c r="BB36">
        <v>45814</v>
      </c>
      <c r="BF36" t="s">
        <v>588</v>
      </c>
      <c r="BG36" t="s">
        <v>589</v>
      </c>
      <c r="BH36" t="s">
        <v>159</v>
      </c>
      <c r="BK36" t="s">
        <v>22</v>
      </c>
      <c r="BL36" t="s">
        <v>21</v>
      </c>
      <c r="BM36" t="s">
        <v>159</v>
      </c>
      <c r="BN36" t="s">
        <v>159</v>
      </c>
      <c r="BO36" t="s">
        <v>25</v>
      </c>
      <c r="BP36" t="s">
        <v>159</v>
      </c>
      <c r="BQ36" t="s">
        <v>159</v>
      </c>
      <c r="BR36" t="s">
        <v>159</v>
      </c>
      <c r="BS36" t="s">
        <v>159</v>
      </c>
      <c r="BT36" t="s">
        <v>159</v>
      </c>
      <c r="BU36" t="s">
        <v>159</v>
      </c>
      <c r="BV36" t="s">
        <v>159</v>
      </c>
      <c r="BW36" t="s">
        <v>159</v>
      </c>
      <c r="BX36" t="s">
        <v>159</v>
      </c>
      <c r="BY36" t="s">
        <v>159</v>
      </c>
      <c r="BZ36" t="s">
        <v>159</v>
      </c>
    </row>
    <row r="37" spans="2:78" x14ac:dyDescent="0.25">
      <c r="B37" t="str">
        <f>XPlan_raw7[[#This Row],[EKA_kode]]</f>
        <v>T300028402</v>
      </c>
      <c r="C37" t="str">
        <f>XPlan_raw7[[#This Row],[eka_langtnavn]]</f>
        <v>EIB Semester Project 2</v>
      </c>
      <c r="D37" t="str">
        <f>IF(XPlan_raw7[[#This Row],[Interne-kode]]&lt;&gt;"(tom)",XPlan_raw7[[#This Row],[Interne-kode]],"")</f>
        <v>EIB-SPRO2</v>
      </c>
      <c r="E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37" t="str">
        <f>IF(XPlan_raw7[[#This Row],[Campus]]&lt;&gt;"(tom)",XPlan_raw7[[#This Row],[Campus]],"")</f>
        <v>Sønderborg</v>
      </c>
      <c r="H37" t="str">
        <f>IF(XPlan_raw7[[#This Row],[Prøveform]]&lt;&gt;"(tom)",XPlan_raw7[[#This Row],[Prøveform]],"")</f>
        <v>Oral examination</v>
      </c>
      <c r="I37" t="str">
        <f>IF(XPlan_raw7[[#This Row],[Eksaminator_samlet]]&lt;&gt;"",XPlan_raw7[[#This Row],[Eksaminator_samlet]],"")</f>
        <v>Matthias König, Rocco Nadolski</v>
      </c>
      <c r="J37" t="str">
        <f>IF(XPlan_raw7[[#This Row],[Censur]]&lt;&gt;"(tom)",XPlan_raw7[[#This Row],[Censur]],"")</f>
        <v>Second examiner: External</v>
      </c>
      <c r="K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7" t="s">
        <v>219</v>
      </c>
      <c r="S37" t="s">
        <v>220</v>
      </c>
      <c r="T37" t="s">
        <v>221</v>
      </c>
      <c r="U37" t="s">
        <v>158</v>
      </c>
      <c r="V37" t="s">
        <v>159</v>
      </c>
      <c r="W37" s="4">
        <v>45831</v>
      </c>
      <c r="X37" s="4">
        <v>45833</v>
      </c>
      <c r="Y37" t="s">
        <v>633</v>
      </c>
      <c r="Z37" t="s">
        <v>222</v>
      </c>
      <c r="AA37" t="s">
        <v>188</v>
      </c>
      <c r="AB37" t="s">
        <v>189</v>
      </c>
      <c r="AC37" s="4">
        <v>45891</v>
      </c>
      <c r="AF37" t="s">
        <v>22</v>
      </c>
      <c r="AG37" t="s">
        <v>159</v>
      </c>
      <c r="AH37" t="s">
        <v>159</v>
      </c>
      <c r="AI37" t="s">
        <v>159</v>
      </c>
      <c r="AJ37" t="s">
        <v>159</v>
      </c>
      <c r="AK37" t="s">
        <v>646</v>
      </c>
      <c r="AL37" t="s">
        <v>159</v>
      </c>
      <c r="AM37" t="s">
        <v>159</v>
      </c>
      <c r="AN37" t="s">
        <v>159</v>
      </c>
      <c r="AO37" t="s">
        <v>159</v>
      </c>
      <c r="AP37" t="s">
        <v>159</v>
      </c>
      <c r="AQ37" t="s">
        <v>159</v>
      </c>
      <c r="AR37" t="s">
        <v>159</v>
      </c>
      <c r="AS37" t="s">
        <v>159</v>
      </c>
      <c r="AT37" t="s">
        <v>159</v>
      </c>
      <c r="AU37" t="s">
        <v>159</v>
      </c>
      <c r="AW37" t="s">
        <v>362</v>
      </c>
      <c r="AX37" t="s">
        <v>363</v>
      </c>
      <c r="AY37" t="s">
        <v>364</v>
      </c>
      <c r="AZ37" t="s">
        <v>210</v>
      </c>
      <c r="BA37" t="s">
        <v>159</v>
      </c>
      <c r="BB37">
        <v>45814</v>
      </c>
      <c r="BF37" t="s">
        <v>588</v>
      </c>
      <c r="BG37" t="s">
        <v>589</v>
      </c>
      <c r="BH37" t="s">
        <v>159</v>
      </c>
      <c r="BK37" t="s">
        <v>22</v>
      </c>
      <c r="BL37" t="s">
        <v>159</v>
      </c>
      <c r="BM37" t="s">
        <v>23</v>
      </c>
      <c r="BN37" t="s">
        <v>159</v>
      </c>
      <c r="BO37" t="s">
        <v>159</v>
      </c>
      <c r="BP37" t="s">
        <v>159</v>
      </c>
      <c r="BQ37" t="s">
        <v>159</v>
      </c>
      <c r="BR37" t="s">
        <v>28</v>
      </c>
      <c r="BS37" t="s">
        <v>29</v>
      </c>
      <c r="BT37" t="s">
        <v>159</v>
      </c>
      <c r="BU37" t="s">
        <v>159</v>
      </c>
      <c r="BV37" t="s">
        <v>159</v>
      </c>
      <c r="BW37" t="s">
        <v>159</v>
      </c>
      <c r="BX37" t="s">
        <v>159</v>
      </c>
      <c r="BY37" t="s">
        <v>159</v>
      </c>
      <c r="BZ37" t="s">
        <v>159</v>
      </c>
    </row>
    <row r="38" spans="2:78" x14ac:dyDescent="0.25">
      <c r="B38" t="str">
        <f>XPlan_raw7[[#This Row],[EKA_kode]]</f>
        <v>T300028402</v>
      </c>
      <c r="C38" t="str">
        <f>XPlan_raw7[[#This Row],[eka_langtnavn]]</f>
        <v>EIB Semester Project 2</v>
      </c>
      <c r="D38" t="str">
        <f>IF(XPlan_raw7[[#This Row],[Interne-kode]]&lt;&gt;"(tom)",XPlan_raw7[[#This Row],[Interne-kode]],"")</f>
        <v>EIB-SPRO2</v>
      </c>
      <c r="E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8" t="str">
        <f>IF(XPlan_raw7[[#This Row],[Campus]]&lt;&gt;"(tom)",XPlan_raw7[[#This Row],[Campus]],"")</f>
        <v>Sønderborg</v>
      </c>
      <c r="H38" t="str">
        <f>IF(XPlan_raw7[[#This Row],[Prøveform]]&lt;&gt;"(tom)",XPlan_raw7[[#This Row],[Prøveform]],"")</f>
        <v>Hand-In</v>
      </c>
      <c r="I38" t="str">
        <f>IF(XPlan_raw7[[#This Row],[Eksaminator_samlet]]&lt;&gt;"",XPlan_raw7[[#This Row],[Eksaminator_samlet]],"")</f>
        <v>Matthias König, Rocco Nadolski</v>
      </c>
      <c r="J38" t="str">
        <f>IF(XPlan_raw7[[#This Row],[Censur]]&lt;&gt;"(tom)",XPlan_raw7[[#This Row],[Censur]],"")</f>
        <v>Second examiner: External</v>
      </c>
      <c r="K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8" s="5" t="s">
        <v>219</v>
      </c>
      <c r="S38" s="5" t="s">
        <v>220</v>
      </c>
      <c r="T38" t="s">
        <v>221</v>
      </c>
      <c r="U38" s="5" t="s">
        <v>158</v>
      </c>
      <c r="V38" t="s">
        <v>159</v>
      </c>
      <c r="W38" s="46">
        <v>45810</v>
      </c>
      <c r="Y38" s="4" t="s">
        <v>633</v>
      </c>
      <c r="Z38" s="5" t="s">
        <v>222</v>
      </c>
      <c r="AA38" t="s">
        <v>639</v>
      </c>
      <c r="AB38" s="5" t="s">
        <v>189</v>
      </c>
      <c r="AC38" s="4">
        <v>45880</v>
      </c>
      <c r="AD38" s="46"/>
      <c r="AF38" t="s">
        <v>22</v>
      </c>
      <c r="AG38" s="5" t="s">
        <v>159</v>
      </c>
      <c r="AH38" t="s">
        <v>159</v>
      </c>
      <c r="AI38" s="5" t="s">
        <v>159</v>
      </c>
      <c r="AJ38" t="s">
        <v>159</v>
      </c>
      <c r="AK38" s="5" t="s">
        <v>646</v>
      </c>
      <c r="AL38" t="s">
        <v>159</v>
      </c>
      <c r="AM38" s="5" t="s">
        <v>159</v>
      </c>
      <c r="AN38" t="s">
        <v>159</v>
      </c>
      <c r="AO38" t="s">
        <v>159</v>
      </c>
      <c r="AP38" t="s">
        <v>159</v>
      </c>
      <c r="AQ38" t="s">
        <v>159</v>
      </c>
      <c r="AR38" t="s">
        <v>159</v>
      </c>
      <c r="AS38" t="s">
        <v>159</v>
      </c>
      <c r="AT38" t="s">
        <v>159</v>
      </c>
      <c r="AU38" t="s">
        <v>159</v>
      </c>
      <c r="AW38" t="s">
        <v>352</v>
      </c>
      <c r="AX38" t="s">
        <v>353</v>
      </c>
      <c r="AY38" t="s">
        <v>354</v>
      </c>
      <c r="AZ38" t="s">
        <v>205</v>
      </c>
      <c r="BA38" t="s">
        <v>210</v>
      </c>
      <c r="BB38" s="4">
        <v>45814</v>
      </c>
      <c r="BF38" t="s">
        <v>588</v>
      </c>
      <c r="BG38" t="s">
        <v>589</v>
      </c>
      <c r="BH38" s="4" t="s">
        <v>159</v>
      </c>
      <c r="BK38" t="s">
        <v>22</v>
      </c>
      <c r="BL38" t="s">
        <v>159</v>
      </c>
      <c r="BM38" t="s">
        <v>159</v>
      </c>
      <c r="BN38" t="s">
        <v>24</v>
      </c>
      <c r="BO38" t="s">
        <v>25</v>
      </c>
      <c r="BP38" t="s">
        <v>26</v>
      </c>
      <c r="BQ38" t="s">
        <v>159</v>
      </c>
      <c r="BR38" t="s">
        <v>28</v>
      </c>
      <c r="BS38" t="s">
        <v>29</v>
      </c>
      <c r="BT38" t="s">
        <v>159</v>
      </c>
      <c r="BU38" t="s">
        <v>159</v>
      </c>
      <c r="BV38" t="s">
        <v>159</v>
      </c>
      <c r="BW38" t="s">
        <v>159</v>
      </c>
      <c r="BX38" t="s">
        <v>159</v>
      </c>
      <c r="BY38" t="s">
        <v>159</v>
      </c>
      <c r="BZ38" t="s">
        <v>36</v>
      </c>
    </row>
    <row r="39" spans="2:78" x14ac:dyDescent="0.25">
      <c r="B39" t="str">
        <f>XPlan_raw7[[#This Row],[EKA_kode]]</f>
        <v>T300030402</v>
      </c>
      <c r="C39" t="str">
        <f>XPlan_raw7[[#This Row],[eka_langtnavn]]</f>
        <v>Innovation and Creativity</v>
      </c>
      <c r="D39" t="str">
        <f>IF(XPlan_raw7[[#This Row],[Interne-kode]]&lt;&gt;"(tom)",XPlan_raw7[[#This Row],[Interne-kode]],"")</f>
        <v>EIB-INC</v>
      </c>
      <c r="E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39" t="str">
        <f>IF(XPlan_raw7[[#This Row],[Campus]]&lt;&gt;"(tom)",XPlan_raw7[[#This Row],[Campus]],"")</f>
        <v>Sønderborg</v>
      </c>
      <c r="H39" t="str">
        <f>IF(XPlan_raw7[[#This Row],[Prøveform]]&lt;&gt;"(tom)",XPlan_raw7[[#This Row],[Prøveform]],"")</f>
        <v>Oral examination</v>
      </c>
      <c r="I39" t="str">
        <f>IF(XPlan_raw7[[#This Row],[Eksaminator_samlet]]&lt;&gt;"",XPlan_raw7[[#This Row],[Eksaminator_samlet]],"")</f>
        <v>Su-Hyun Berg</v>
      </c>
      <c r="J39" t="str">
        <f>IF(XPlan_raw7[[#This Row],[Censur]]&lt;&gt;"(tom)",XPlan_raw7[[#This Row],[Censur]],"")</f>
        <v>Second examiner: Internal</v>
      </c>
      <c r="K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9" t="s">
        <v>453</v>
      </c>
      <c r="S39" t="s">
        <v>454</v>
      </c>
      <c r="T39" t="s">
        <v>455</v>
      </c>
      <c r="U39" t="s">
        <v>158</v>
      </c>
      <c r="V39" t="s">
        <v>159</v>
      </c>
      <c r="W39" s="4">
        <v>45824</v>
      </c>
      <c r="X39" s="4">
        <v>45826</v>
      </c>
      <c r="Y39" t="s">
        <v>633</v>
      </c>
      <c r="Z39" t="s">
        <v>456</v>
      </c>
      <c r="AA39" s="36" t="s">
        <v>188</v>
      </c>
      <c r="AB39" t="s">
        <v>162</v>
      </c>
      <c r="AC39" s="4">
        <v>45896</v>
      </c>
      <c r="AF39" t="s">
        <v>22</v>
      </c>
      <c r="AG39" t="s">
        <v>159</v>
      </c>
      <c r="AH39" t="s">
        <v>159</v>
      </c>
      <c r="AI39" t="s">
        <v>159</v>
      </c>
      <c r="AJ39" t="s">
        <v>159</v>
      </c>
      <c r="AK39" t="s">
        <v>646</v>
      </c>
      <c r="AL39" t="s">
        <v>159</v>
      </c>
      <c r="AM39" t="s">
        <v>159</v>
      </c>
      <c r="AN39" t="s">
        <v>159</v>
      </c>
      <c r="AO39" t="s">
        <v>159</v>
      </c>
      <c r="AP39" t="s">
        <v>159</v>
      </c>
      <c r="AQ39" t="s">
        <v>159</v>
      </c>
      <c r="AR39" t="s">
        <v>159</v>
      </c>
      <c r="AS39" t="s">
        <v>159</v>
      </c>
      <c r="AT39" t="s">
        <v>159</v>
      </c>
      <c r="AU39" t="s">
        <v>159</v>
      </c>
      <c r="AW39" t="s">
        <v>389</v>
      </c>
      <c r="AX39" t="s">
        <v>390</v>
      </c>
      <c r="AY39" t="s">
        <v>391</v>
      </c>
      <c r="AZ39" t="s">
        <v>158</v>
      </c>
      <c r="BA39" t="s">
        <v>159</v>
      </c>
      <c r="BB39">
        <v>45818</v>
      </c>
      <c r="BF39" t="s">
        <v>588</v>
      </c>
      <c r="BG39" t="s">
        <v>589</v>
      </c>
      <c r="BH39" t="s">
        <v>159</v>
      </c>
      <c r="BK39" t="s">
        <v>22</v>
      </c>
      <c r="BL39" t="s">
        <v>159</v>
      </c>
      <c r="BM39" t="s">
        <v>23</v>
      </c>
      <c r="BN39" t="s">
        <v>24</v>
      </c>
      <c r="BO39" t="s">
        <v>159</v>
      </c>
      <c r="BP39" t="s">
        <v>159</v>
      </c>
      <c r="BQ39" t="s">
        <v>159</v>
      </c>
      <c r="BR39" t="s">
        <v>28</v>
      </c>
      <c r="BS39" t="s">
        <v>29</v>
      </c>
      <c r="BT39" t="s">
        <v>159</v>
      </c>
      <c r="BU39" t="s">
        <v>159</v>
      </c>
      <c r="BV39" t="s">
        <v>159</v>
      </c>
      <c r="BW39" t="s">
        <v>159</v>
      </c>
      <c r="BX39" t="s">
        <v>159</v>
      </c>
      <c r="BY39" t="s">
        <v>159</v>
      </c>
      <c r="BZ39" t="s">
        <v>159</v>
      </c>
    </row>
    <row r="40" spans="2:78" x14ac:dyDescent="0.25">
      <c r="B40" t="str">
        <f>XPlan_raw7[[#This Row],[EKA_kode]]</f>
        <v>T300031402</v>
      </c>
      <c r="C40" t="str">
        <f>XPlan_raw7[[#This Row],[eka_langtnavn]]</f>
        <v>EIB Semester Project 4 - Digital Manufacturing</v>
      </c>
      <c r="D40" t="str">
        <f>IF(XPlan_raw7[[#This Row],[Interne-kode]]&lt;&gt;"(tom)",XPlan_raw7[[#This Row],[Interne-kode]],"")</f>
        <v>EIB-SPRO4</v>
      </c>
      <c r="E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40" t="str">
        <f>IF(XPlan_raw7[[#This Row],[Campus]]&lt;&gt;"(tom)",XPlan_raw7[[#This Row],[Campus]],"")</f>
        <v>Sønderborg</v>
      </c>
      <c r="H40" t="str">
        <f>IF(XPlan_raw7[[#This Row],[Prøveform]]&lt;&gt;"(tom)",XPlan_raw7[[#This Row],[Prøveform]],"")</f>
        <v>Oral examination</v>
      </c>
      <c r="I40" t="str">
        <f>IF(XPlan_raw7[[#This Row],[Eksaminator_samlet]]&lt;&gt;"",XPlan_raw7[[#This Row],[Eksaminator_samlet]],"")</f>
        <v>Elias  Ribeiro da Silva</v>
      </c>
      <c r="J40" t="str">
        <f>IF(XPlan_raw7[[#This Row],[Censur]]&lt;&gt;"(tom)",XPlan_raw7[[#This Row],[Censur]],"")</f>
        <v>Second examiner: External</v>
      </c>
      <c r="K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0" t="s">
        <v>227</v>
      </c>
      <c r="S40" t="s">
        <v>228</v>
      </c>
      <c r="T40" t="s">
        <v>229</v>
      </c>
      <c r="U40" t="s">
        <v>205</v>
      </c>
      <c r="V40" t="s">
        <v>159</v>
      </c>
      <c r="W40" s="4">
        <v>45833</v>
      </c>
      <c r="X40" s="4">
        <v>45834</v>
      </c>
      <c r="Y40" t="s">
        <v>633</v>
      </c>
      <c r="Z40" t="s">
        <v>230</v>
      </c>
      <c r="AA40" t="s">
        <v>188</v>
      </c>
      <c r="AB40" t="s">
        <v>189</v>
      </c>
      <c r="AC40" s="4">
        <v>45896</v>
      </c>
      <c r="AF40" t="s">
        <v>22</v>
      </c>
      <c r="AG40" t="s">
        <v>159</v>
      </c>
      <c r="AH40" t="s">
        <v>159</v>
      </c>
      <c r="AI40" t="s">
        <v>159</v>
      </c>
      <c r="AJ40" t="s">
        <v>159</v>
      </c>
      <c r="AK40" t="s">
        <v>646</v>
      </c>
      <c r="AL40" t="s">
        <v>159</v>
      </c>
      <c r="AM40" t="s">
        <v>159</v>
      </c>
      <c r="AN40" t="s">
        <v>159</v>
      </c>
      <c r="AO40" t="s">
        <v>159</v>
      </c>
      <c r="AP40" t="s">
        <v>159</v>
      </c>
      <c r="AQ40" t="s">
        <v>159</v>
      </c>
      <c r="AR40" t="s">
        <v>159</v>
      </c>
      <c r="AS40" t="s">
        <v>159</v>
      </c>
      <c r="AT40" t="s">
        <v>159</v>
      </c>
      <c r="AU40" t="s">
        <v>159</v>
      </c>
      <c r="AW40" t="s">
        <v>393</v>
      </c>
      <c r="AX40" t="s">
        <v>394</v>
      </c>
      <c r="AY40" t="s">
        <v>395</v>
      </c>
      <c r="AZ40" t="s">
        <v>158</v>
      </c>
      <c r="BA40" t="s">
        <v>159</v>
      </c>
      <c r="BB40">
        <v>45819</v>
      </c>
      <c r="BC40">
        <v>45821</v>
      </c>
      <c r="BF40" t="s">
        <v>592</v>
      </c>
      <c r="BG40" t="s">
        <v>589</v>
      </c>
      <c r="BH40" t="s">
        <v>159</v>
      </c>
      <c r="BK40" t="s">
        <v>22</v>
      </c>
      <c r="BL40" t="s">
        <v>21</v>
      </c>
      <c r="BM40" t="s">
        <v>159</v>
      </c>
      <c r="BN40" t="s">
        <v>159</v>
      </c>
      <c r="BO40" t="s">
        <v>25</v>
      </c>
      <c r="BP40" t="s">
        <v>159</v>
      </c>
      <c r="BQ40" t="s">
        <v>159</v>
      </c>
      <c r="BR40" t="s">
        <v>159</v>
      </c>
      <c r="BS40" t="s">
        <v>159</v>
      </c>
      <c r="BT40" t="s">
        <v>159</v>
      </c>
      <c r="BU40" t="s">
        <v>159</v>
      </c>
      <c r="BV40" t="s">
        <v>159</v>
      </c>
      <c r="BW40" t="s">
        <v>159</v>
      </c>
      <c r="BX40" t="s">
        <v>159</v>
      </c>
      <c r="BY40" t="s">
        <v>159</v>
      </c>
      <c r="BZ40" t="s">
        <v>159</v>
      </c>
    </row>
    <row r="41" spans="2:78" x14ac:dyDescent="0.25">
      <c r="B41" t="str">
        <f>XPlan_raw7[[#This Row],[EKA_kode]]</f>
        <v>T300031402</v>
      </c>
      <c r="C41" t="str">
        <f>XPlan_raw7[[#This Row],[eka_langtnavn]]</f>
        <v>EIB Semester Project 4 - Digital Manufacturing</v>
      </c>
      <c r="D41" t="str">
        <f>IF(XPlan_raw7[[#This Row],[Interne-kode]]&lt;&gt;"(tom)",XPlan_raw7[[#This Row],[Interne-kode]],"")</f>
        <v>EIB-SPRO4</v>
      </c>
      <c r="E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41" t="str">
        <f>IF(XPlan_raw7[[#This Row],[Campus]]&lt;&gt;"(tom)",XPlan_raw7[[#This Row],[Campus]],"")</f>
        <v>Sønderborg</v>
      </c>
      <c r="H41" t="str">
        <f>IF(XPlan_raw7[[#This Row],[Prøveform]]&lt;&gt;"(tom)",XPlan_raw7[[#This Row],[Prøveform]],"")</f>
        <v>Hand-In</v>
      </c>
      <c r="I41" t="str">
        <f>IF(XPlan_raw7[[#This Row],[Eksaminator_samlet]]&lt;&gt;"",XPlan_raw7[[#This Row],[Eksaminator_samlet]],"")</f>
        <v>Elias  Ribeiro da Silva</v>
      </c>
      <c r="J41" t="str">
        <f>IF(XPlan_raw7[[#This Row],[Censur]]&lt;&gt;"(tom)",XPlan_raw7[[#This Row],[Censur]],"")</f>
        <v>Second examiner: External</v>
      </c>
      <c r="K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1" s="5" t="s">
        <v>227</v>
      </c>
      <c r="S41" s="5" t="s">
        <v>228</v>
      </c>
      <c r="T41" t="s">
        <v>229</v>
      </c>
      <c r="U41" s="5" t="s">
        <v>205</v>
      </c>
      <c r="V41" t="s">
        <v>159</v>
      </c>
      <c r="W41" s="46">
        <v>45810</v>
      </c>
      <c r="Y41" s="4" t="s">
        <v>633</v>
      </c>
      <c r="Z41" s="5" t="s">
        <v>230</v>
      </c>
      <c r="AA41" t="s">
        <v>639</v>
      </c>
      <c r="AB41" s="5" t="s">
        <v>189</v>
      </c>
      <c r="AC41" s="4">
        <v>45880</v>
      </c>
      <c r="AD41" s="46"/>
      <c r="AF41" t="s">
        <v>22</v>
      </c>
      <c r="AG41" s="5" t="s">
        <v>159</v>
      </c>
      <c r="AH41" t="s">
        <v>159</v>
      </c>
      <c r="AI41" s="5" t="s">
        <v>159</v>
      </c>
      <c r="AJ41" t="s">
        <v>159</v>
      </c>
      <c r="AK41" s="5" t="s">
        <v>646</v>
      </c>
      <c r="AL41" t="s">
        <v>159</v>
      </c>
      <c r="AM41" s="5" t="s">
        <v>159</v>
      </c>
      <c r="AN41" t="s">
        <v>159</v>
      </c>
      <c r="AO41" t="s">
        <v>159</v>
      </c>
      <c r="AP41" t="s">
        <v>159</v>
      </c>
      <c r="AQ41" t="s">
        <v>159</v>
      </c>
      <c r="AR41" t="s">
        <v>159</v>
      </c>
      <c r="AS41" t="s">
        <v>159</v>
      </c>
      <c r="AT41" t="s">
        <v>159</v>
      </c>
      <c r="AU41" t="s">
        <v>159</v>
      </c>
      <c r="AW41" t="s">
        <v>401</v>
      </c>
      <c r="AX41" t="s">
        <v>402</v>
      </c>
      <c r="AY41" t="s">
        <v>403</v>
      </c>
      <c r="AZ41" t="s">
        <v>205</v>
      </c>
      <c r="BA41" t="s">
        <v>159</v>
      </c>
      <c r="BB41">
        <v>45820</v>
      </c>
      <c r="BC41">
        <v>45821</v>
      </c>
      <c r="BF41" t="s">
        <v>592</v>
      </c>
      <c r="BG41" t="s">
        <v>591</v>
      </c>
      <c r="BH41" t="s">
        <v>159</v>
      </c>
      <c r="BK41" t="s">
        <v>22</v>
      </c>
      <c r="BL41" t="s">
        <v>21</v>
      </c>
      <c r="BM41" t="s">
        <v>159</v>
      </c>
      <c r="BN41" t="s">
        <v>24</v>
      </c>
      <c r="BO41" t="s">
        <v>25</v>
      </c>
      <c r="BP41" t="s">
        <v>26</v>
      </c>
      <c r="BQ41" t="s">
        <v>159</v>
      </c>
      <c r="BR41" t="s">
        <v>159</v>
      </c>
      <c r="BS41" t="s">
        <v>29</v>
      </c>
      <c r="BT41" t="s">
        <v>159</v>
      </c>
      <c r="BU41" t="s">
        <v>159</v>
      </c>
      <c r="BV41" t="s">
        <v>159</v>
      </c>
      <c r="BW41" t="s">
        <v>159</v>
      </c>
      <c r="BX41" t="s">
        <v>159</v>
      </c>
      <c r="BY41" t="s">
        <v>159</v>
      </c>
      <c r="BZ41" t="s">
        <v>36</v>
      </c>
    </row>
    <row r="42" spans="2:78" x14ac:dyDescent="0.25">
      <c r="B42" t="str">
        <f>XPlan_raw7[[#This Row],[EKA_kode]]</f>
        <v>T300032402</v>
      </c>
      <c r="C42" t="str">
        <f>XPlan_raw7[[#This Row],[eka_langtnavn]]</f>
        <v>Lean Six Sigma</v>
      </c>
      <c r="D42" t="str">
        <f>IF(XPlan_raw7[[#This Row],[Interne-kode]]&lt;&gt;"(tom)",XPlan_raw7[[#This Row],[Interne-kode]],"")</f>
        <v>EIB-LSS</v>
      </c>
      <c r="E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42" t="str">
        <f>IF(XPlan_raw7[[#This Row],[Campus]]&lt;&gt;"(tom)",XPlan_raw7[[#This Row],[Campus]],"")</f>
        <v>Sønderborg</v>
      </c>
      <c r="H42" t="str">
        <f>IF(XPlan_raw7[[#This Row],[Prøveform]]&lt;&gt;"(tom)",XPlan_raw7[[#This Row],[Prøveform]],"")</f>
        <v>Oral examination</v>
      </c>
      <c r="I42" t="str">
        <f>IF(XPlan_raw7[[#This Row],[Eksaminator_samlet]]&lt;&gt;"",XPlan_raw7[[#This Row],[Eksaminator_samlet]],"")</f>
        <v>Arne Bilberg, Mohsin Raza</v>
      </c>
      <c r="J42" t="str">
        <f>IF(XPlan_raw7[[#This Row],[Censur]]&lt;&gt;"(tom)",XPlan_raw7[[#This Row],[Censur]],"")</f>
        <v>Second examiner: Internal</v>
      </c>
      <c r="K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2" t="s">
        <v>405</v>
      </c>
      <c r="S42" t="s">
        <v>406</v>
      </c>
      <c r="T42" t="s">
        <v>407</v>
      </c>
      <c r="U42" t="s">
        <v>205</v>
      </c>
      <c r="V42" t="s">
        <v>159</v>
      </c>
      <c r="W42" s="4">
        <v>45820</v>
      </c>
      <c r="X42" s="4">
        <v>45821</v>
      </c>
      <c r="Y42" t="s">
        <v>633</v>
      </c>
      <c r="Z42" t="s">
        <v>408</v>
      </c>
      <c r="AA42" t="s">
        <v>188</v>
      </c>
      <c r="AB42" t="s">
        <v>162</v>
      </c>
      <c r="AC42" s="4">
        <v>45881</v>
      </c>
      <c r="AF42" t="s">
        <v>22</v>
      </c>
      <c r="AG42" t="s">
        <v>159</v>
      </c>
      <c r="AH42" t="s">
        <v>159</v>
      </c>
      <c r="AI42" t="s">
        <v>159</v>
      </c>
      <c r="AJ42" t="s">
        <v>159</v>
      </c>
      <c r="AK42" t="s">
        <v>646</v>
      </c>
      <c r="AL42" t="s">
        <v>159</v>
      </c>
      <c r="AM42" t="s">
        <v>159</v>
      </c>
      <c r="AN42" t="s">
        <v>159</v>
      </c>
      <c r="AO42" t="s">
        <v>159</v>
      </c>
      <c r="AP42" t="s">
        <v>159</v>
      </c>
      <c r="AQ42" t="s">
        <v>159</v>
      </c>
      <c r="AR42" t="s">
        <v>159</v>
      </c>
      <c r="AS42" t="s">
        <v>159</v>
      </c>
      <c r="AT42" t="s">
        <v>159</v>
      </c>
      <c r="AU42" t="s">
        <v>82</v>
      </c>
      <c r="AW42" t="s">
        <v>418</v>
      </c>
      <c r="AX42" t="s">
        <v>419</v>
      </c>
      <c r="AY42" t="s">
        <v>420</v>
      </c>
      <c r="AZ42" t="s">
        <v>205</v>
      </c>
      <c r="BA42" t="s">
        <v>159</v>
      </c>
      <c r="BB42">
        <v>45821</v>
      </c>
      <c r="BF42" t="s">
        <v>588</v>
      </c>
      <c r="BG42" t="s">
        <v>591</v>
      </c>
      <c r="BH42" t="s">
        <v>159</v>
      </c>
      <c r="BK42" t="s">
        <v>22</v>
      </c>
      <c r="BL42" t="s">
        <v>159</v>
      </c>
      <c r="BM42" t="s">
        <v>23</v>
      </c>
      <c r="BN42" t="s">
        <v>159</v>
      </c>
      <c r="BO42" t="s">
        <v>159</v>
      </c>
      <c r="BP42" t="s">
        <v>159</v>
      </c>
      <c r="BQ42" t="s">
        <v>159</v>
      </c>
      <c r="BR42" t="s">
        <v>28</v>
      </c>
      <c r="BS42" t="s">
        <v>29</v>
      </c>
      <c r="BT42" t="s">
        <v>159</v>
      </c>
      <c r="BU42" t="s">
        <v>159</v>
      </c>
      <c r="BV42" t="s">
        <v>159</v>
      </c>
      <c r="BW42" t="s">
        <v>159</v>
      </c>
      <c r="BX42" t="s">
        <v>159</v>
      </c>
      <c r="BY42" t="s">
        <v>159</v>
      </c>
      <c r="BZ42" t="s">
        <v>36</v>
      </c>
    </row>
    <row r="43" spans="2:78" x14ac:dyDescent="0.25">
      <c r="B43" t="str">
        <f>XPlan_raw7[[#This Row],[EKA_kode]]</f>
        <v>T300034402</v>
      </c>
      <c r="C43" t="str">
        <f>XPlan_raw7[[#This Row],[eka_langtnavn]]</f>
        <v>Sustainable Business Models</v>
      </c>
      <c r="D43" t="str">
        <f>IF(XPlan_raw7[[#This Row],[Interne-kode]]&lt;&gt;"(tom)",XPlan_raw7[[#This Row],[Interne-kode]],"")</f>
        <v>EIB-SBM</v>
      </c>
      <c r="E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24-06-2025 - 25-06-2025</v>
      </c>
      <c r="G43" t="str">
        <f>IF(XPlan_raw7[[#This Row],[Campus]]&lt;&gt;"(tom)",XPlan_raw7[[#This Row],[Campus]],"")</f>
        <v>Sønderborg</v>
      </c>
      <c r="H43" t="str">
        <f>IF(XPlan_raw7[[#This Row],[Prøveform]]&lt;&gt;"(tom)",XPlan_raw7[[#This Row],[Prøveform]],"")</f>
        <v>Oral examination</v>
      </c>
      <c r="I43" t="str">
        <f>IF(XPlan_raw7[[#This Row],[Eksaminator_samlet]]&lt;&gt;"",XPlan_raw7[[#This Row],[Eksaminator_samlet]],"")</f>
        <v>Kari Kleine</v>
      </c>
      <c r="J43" t="str">
        <f>IF(XPlan_raw7[[#This Row],[Censur]]&lt;&gt;"(tom)",XPlan_raw7[[#This Row],[Censur]],"")</f>
        <v>Second examiner: External</v>
      </c>
      <c r="K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3" t="s">
        <v>506</v>
      </c>
      <c r="S43" t="s">
        <v>507</v>
      </c>
      <c r="T43" t="s">
        <v>508</v>
      </c>
      <c r="U43" t="s">
        <v>210</v>
      </c>
      <c r="V43" t="s">
        <v>159</v>
      </c>
      <c r="W43" s="4">
        <v>45832</v>
      </c>
      <c r="X43" s="4">
        <v>45833</v>
      </c>
      <c r="Y43" t="s">
        <v>633</v>
      </c>
      <c r="Z43" t="s">
        <v>509</v>
      </c>
      <c r="AA43" t="s">
        <v>188</v>
      </c>
      <c r="AB43" t="s">
        <v>189</v>
      </c>
      <c r="AC43" s="4">
        <v>45895</v>
      </c>
      <c r="AF43" t="s">
        <v>22</v>
      </c>
      <c r="AG43" t="s">
        <v>159</v>
      </c>
      <c r="AH43" t="s">
        <v>159</v>
      </c>
      <c r="AI43" t="s">
        <v>159</v>
      </c>
      <c r="AJ43" t="s">
        <v>159</v>
      </c>
      <c r="AK43" t="s">
        <v>646</v>
      </c>
      <c r="AL43" t="s">
        <v>159</v>
      </c>
      <c r="AM43" t="s">
        <v>159</v>
      </c>
      <c r="AN43" t="s">
        <v>159</v>
      </c>
      <c r="AO43" t="s">
        <v>159</v>
      </c>
      <c r="AP43" t="s">
        <v>159</v>
      </c>
      <c r="AQ43" t="s">
        <v>159</v>
      </c>
      <c r="AR43" t="s">
        <v>159</v>
      </c>
      <c r="AS43" t="s">
        <v>159</v>
      </c>
      <c r="AT43" t="s">
        <v>159</v>
      </c>
      <c r="AU43" t="s">
        <v>82</v>
      </c>
      <c r="AW43" t="s">
        <v>431</v>
      </c>
      <c r="AX43" t="s">
        <v>432</v>
      </c>
      <c r="AY43" t="s">
        <v>433</v>
      </c>
      <c r="AZ43" t="s">
        <v>205</v>
      </c>
      <c r="BA43" t="s">
        <v>159</v>
      </c>
      <c r="BB43">
        <v>45824</v>
      </c>
      <c r="BF43" t="s">
        <v>588</v>
      </c>
      <c r="BG43" t="s">
        <v>591</v>
      </c>
      <c r="BH43" t="s">
        <v>159</v>
      </c>
      <c r="BK43" t="s">
        <v>22</v>
      </c>
      <c r="BL43" t="s">
        <v>159</v>
      </c>
      <c r="BM43" t="s">
        <v>23</v>
      </c>
      <c r="BN43" t="s">
        <v>159</v>
      </c>
      <c r="BO43" t="s">
        <v>159</v>
      </c>
      <c r="BP43" t="s">
        <v>159</v>
      </c>
      <c r="BQ43" t="s">
        <v>159</v>
      </c>
      <c r="BR43" t="s">
        <v>28</v>
      </c>
      <c r="BS43" t="s">
        <v>29</v>
      </c>
      <c r="BT43" t="s">
        <v>159</v>
      </c>
      <c r="BU43" t="s">
        <v>159</v>
      </c>
      <c r="BV43" t="s">
        <v>159</v>
      </c>
      <c r="BW43" t="s">
        <v>159</v>
      </c>
      <c r="BX43" t="s">
        <v>159</v>
      </c>
      <c r="BY43" t="s">
        <v>159</v>
      </c>
      <c r="BZ43" t="s">
        <v>36</v>
      </c>
    </row>
    <row r="44" spans="2:78" x14ac:dyDescent="0.25">
      <c r="B44" t="str">
        <f>XPlan_raw7[[#This Row],[EKA_kode]]</f>
        <v>T300038402</v>
      </c>
      <c r="C44" t="str">
        <f>XPlan_raw7[[#This Row],[eka_langtnavn]]</f>
        <v>Applied programming 1</v>
      </c>
      <c r="D44" t="str">
        <f>IF(XPlan_raw7[[#This Row],[Interne-kode]]&lt;&gt;"(tom)",XPlan_raw7[[#This Row],[Interne-kode]],"")</f>
        <v>EIB-APP1</v>
      </c>
      <c r="E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12-05-2025</v>
      </c>
      <c r="G44" t="str">
        <f>IF(XPlan_raw7[[#This Row],[Campus]]&lt;&gt;"(tom)",XPlan_raw7[[#This Row],[Campus]],"")</f>
        <v>Sønderborg</v>
      </c>
      <c r="H44" t="str">
        <f>IF(XPlan_raw7[[#This Row],[Prøveform]]&lt;&gt;"(tom)",XPlan_raw7[[#This Row],[Prøveform]],"")</f>
        <v>Written examination</v>
      </c>
      <c r="I44" t="str">
        <f>IF(XPlan_raw7[[#This Row],[Eksaminator_samlet]]&lt;&gt;"",XPlan_raw7[[#This Row],[Eksaminator_samlet]],"")</f>
        <v>Matthias König, Tim Wächter</v>
      </c>
      <c r="J44">
        <f>IF(XPlan_raw7[[#This Row],[Censur]]&lt;&gt;"(tom)",XPlan_raw7[[#This Row],[Censur]],"")</f>
        <v>0</v>
      </c>
      <c r="K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4" t="s">
        <v>180</v>
      </c>
      <c r="S44" t="s">
        <v>181</v>
      </c>
      <c r="T44" t="s">
        <v>182</v>
      </c>
      <c r="U44" t="s">
        <v>167</v>
      </c>
      <c r="V44" t="s">
        <v>159</v>
      </c>
      <c r="W44" s="4">
        <v>45789</v>
      </c>
      <c r="Y44" t="s">
        <v>635</v>
      </c>
      <c r="Z44" t="s">
        <v>183</v>
      </c>
      <c r="AA44" t="s">
        <v>161</v>
      </c>
      <c r="AC44" s="4" t="s">
        <v>159</v>
      </c>
      <c r="AF44" t="s">
        <v>22</v>
      </c>
      <c r="AG44" t="s">
        <v>159</v>
      </c>
      <c r="AH44" t="s">
        <v>159</v>
      </c>
      <c r="AI44" t="s">
        <v>159</v>
      </c>
      <c r="AJ44" t="s">
        <v>159</v>
      </c>
      <c r="AK44" t="s">
        <v>646</v>
      </c>
      <c r="AL44" t="s">
        <v>159</v>
      </c>
      <c r="AM44" t="s">
        <v>159</v>
      </c>
      <c r="AN44" t="s">
        <v>159</v>
      </c>
      <c r="AO44" t="s">
        <v>159</v>
      </c>
      <c r="AP44" t="s">
        <v>159</v>
      </c>
      <c r="AQ44" t="s">
        <v>159</v>
      </c>
      <c r="AR44" t="s">
        <v>159</v>
      </c>
      <c r="AS44" t="s">
        <v>159</v>
      </c>
      <c r="AT44" t="s">
        <v>159</v>
      </c>
      <c r="AU44" t="s">
        <v>159</v>
      </c>
      <c r="AW44" t="s">
        <v>461</v>
      </c>
      <c r="AX44" t="s">
        <v>462</v>
      </c>
      <c r="AY44" t="s">
        <v>463</v>
      </c>
      <c r="AZ44" t="s">
        <v>159</v>
      </c>
      <c r="BA44" t="s">
        <v>159</v>
      </c>
      <c r="BB44">
        <v>45825</v>
      </c>
      <c r="BF44" t="s">
        <v>592</v>
      </c>
      <c r="BG44" t="s">
        <v>589</v>
      </c>
      <c r="BH44" t="s">
        <v>159</v>
      </c>
      <c r="BK44" t="s">
        <v>22</v>
      </c>
      <c r="BL44" t="s">
        <v>159</v>
      </c>
      <c r="BM44" t="s">
        <v>23</v>
      </c>
      <c r="BN44" t="s">
        <v>159</v>
      </c>
      <c r="BO44" t="s">
        <v>159</v>
      </c>
      <c r="BP44" t="s">
        <v>26</v>
      </c>
      <c r="BQ44" t="s">
        <v>159</v>
      </c>
      <c r="BR44" t="s">
        <v>28</v>
      </c>
      <c r="BS44" t="s">
        <v>159</v>
      </c>
      <c r="BT44" t="s">
        <v>159</v>
      </c>
      <c r="BU44" t="s">
        <v>159</v>
      </c>
      <c r="BV44" t="s">
        <v>159</v>
      </c>
      <c r="BW44" t="s">
        <v>159</v>
      </c>
      <c r="BX44" t="s">
        <v>159</v>
      </c>
      <c r="BY44" t="s">
        <v>159</v>
      </c>
      <c r="BZ44" t="s">
        <v>36</v>
      </c>
    </row>
    <row r="45" spans="2:78" x14ac:dyDescent="0.25">
      <c r="B45" t="str">
        <f>XPlan_raw7[[#This Row],[EKA_kode]]</f>
        <v>T300039402</v>
      </c>
      <c r="C45" t="str">
        <f>XPlan_raw7[[#This Row],[eka_langtnavn]]</f>
        <v>Applied Programming II</v>
      </c>
      <c r="D45" t="str">
        <f>IF(XPlan_raw7[[#This Row],[Interne-kode]]&lt;&gt;"(tom)",XPlan_raw7[[#This Row],[Interne-kode]],"")</f>
        <v>EIB-APP2</v>
      </c>
      <c r="E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45" t="str">
        <f>IF(XPlan_raw7[[#This Row],[Campus]]&lt;&gt;"(tom)",XPlan_raw7[[#This Row],[Campus]],"")</f>
        <v>Sønderborg</v>
      </c>
      <c r="H45" t="str">
        <f>IF(XPlan_raw7[[#This Row],[Prøveform]]&lt;&gt;"(tom)",XPlan_raw7[[#This Row],[Prøveform]],"")</f>
        <v>Written examination</v>
      </c>
      <c r="I45" t="str">
        <f>IF(XPlan_raw7[[#This Row],[Eksaminator_samlet]]&lt;&gt;"",XPlan_raw7[[#This Row],[Eksaminator_samlet]],"")</f>
        <v>Matthias König</v>
      </c>
      <c r="J45" t="str">
        <f>IF(XPlan_raw7[[#This Row],[Censur]]&lt;&gt;"(tom)",XPlan_raw7[[#This Row],[Censur]],"")</f>
        <v>Second examiner: None</v>
      </c>
      <c r="K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5" s="29" t="s">
        <v>381</v>
      </c>
      <c r="S45" s="29" t="s">
        <v>382</v>
      </c>
      <c r="T45" s="36" t="s">
        <v>383</v>
      </c>
      <c r="U45" s="29" t="s">
        <v>158</v>
      </c>
      <c r="V45" s="36" t="s">
        <v>159</v>
      </c>
      <c r="W45" s="40">
        <v>45818</v>
      </c>
      <c r="X45" s="41"/>
      <c r="Y45" s="41" t="s">
        <v>633</v>
      </c>
      <c r="Z45" s="29" t="s">
        <v>384</v>
      </c>
      <c r="AA45" s="36" t="s">
        <v>161</v>
      </c>
      <c r="AB45" s="29" t="s">
        <v>169</v>
      </c>
      <c r="AC45" s="41">
        <v>45887</v>
      </c>
      <c r="AD45" s="40"/>
      <c r="AE45" s="36"/>
      <c r="AF45" t="s">
        <v>22</v>
      </c>
      <c r="AG45" s="29" t="s">
        <v>159</v>
      </c>
      <c r="AH45" s="36" t="s">
        <v>159</v>
      </c>
      <c r="AI45" s="29" t="s">
        <v>159</v>
      </c>
      <c r="AJ45" s="36" t="s">
        <v>159</v>
      </c>
      <c r="AK45" s="29" t="s">
        <v>646</v>
      </c>
      <c r="AL45" s="36" t="s">
        <v>159</v>
      </c>
      <c r="AM45" s="29" t="s">
        <v>159</v>
      </c>
      <c r="AN45" s="36" t="s">
        <v>159</v>
      </c>
      <c r="AO45" s="36" t="s">
        <v>159</v>
      </c>
      <c r="AP45" s="36" t="s">
        <v>159</v>
      </c>
      <c r="AQ45" s="36" t="s">
        <v>159</v>
      </c>
      <c r="AR45" s="36" t="s">
        <v>159</v>
      </c>
      <c r="AS45" s="36" t="s">
        <v>159</v>
      </c>
      <c r="AT45" s="36" t="s">
        <v>159</v>
      </c>
      <c r="AU45" s="36" t="s">
        <v>159</v>
      </c>
      <c r="AW45" t="s">
        <v>373</v>
      </c>
      <c r="AX45" t="s">
        <v>374</v>
      </c>
      <c r="AY45" t="s">
        <v>375</v>
      </c>
      <c r="AZ45" t="s">
        <v>159</v>
      </c>
      <c r="BA45" t="s">
        <v>159</v>
      </c>
      <c r="BB45">
        <v>45826</v>
      </c>
      <c r="BF45" t="s">
        <v>588</v>
      </c>
      <c r="BG45" t="s">
        <v>595</v>
      </c>
      <c r="BH45" t="s">
        <v>159</v>
      </c>
      <c r="BK45" t="s">
        <v>22</v>
      </c>
      <c r="BL45" t="s">
        <v>159</v>
      </c>
      <c r="BM45" t="s">
        <v>159</v>
      </c>
      <c r="BN45" t="s">
        <v>24</v>
      </c>
      <c r="BO45" t="s">
        <v>159</v>
      </c>
      <c r="BP45" t="s">
        <v>159</v>
      </c>
      <c r="BQ45" t="s">
        <v>27</v>
      </c>
      <c r="BR45" t="s">
        <v>159</v>
      </c>
      <c r="BS45" t="s">
        <v>29</v>
      </c>
      <c r="BT45" t="s">
        <v>159</v>
      </c>
      <c r="BU45" t="s">
        <v>159</v>
      </c>
      <c r="BV45" t="s">
        <v>159</v>
      </c>
      <c r="BW45" t="s">
        <v>159</v>
      </c>
      <c r="BX45" t="s">
        <v>159</v>
      </c>
      <c r="BY45" t="s">
        <v>159</v>
      </c>
      <c r="BZ45" t="s">
        <v>159</v>
      </c>
    </row>
    <row r="46" spans="2:78" x14ac:dyDescent="0.25">
      <c r="B46" t="str">
        <f>XPlan_raw7[[#This Row],[EKA_kode]]</f>
        <v>T320020402</v>
      </c>
      <c r="C46" t="str">
        <f>XPlan_raw7[[#This Row],[eka_langtnavn]]</f>
        <v>Machine Components</v>
      </c>
      <c r="D46" t="str">
        <f>IF(XPlan_raw7[[#This Row],[Interne-kode]]&lt;&gt;"(tom)",XPlan_raw7[[#This Row],[Interne-kode]],"")</f>
        <v>ME-MAC</v>
      </c>
      <c r="E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03-06-2025 - 12-06-2025</v>
      </c>
      <c r="G46" t="str">
        <f>IF(XPlan_raw7[[#This Row],[Campus]]&lt;&gt;"(tom)",XPlan_raw7[[#This Row],[Campus]],"")</f>
        <v>Sønderborg</v>
      </c>
      <c r="H46" t="str">
        <f>IF(XPlan_raw7[[#This Row],[Prøveform]]&lt;&gt;"(tom)",XPlan_raw7[[#This Row],[Prøveform]],"")</f>
        <v>Oral examination</v>
      </c>
      <c r="I46" t="str">
        <f>IF(XPlan_raw7[[#This Row],[Eksaminator_samlet]]&lt;&gt;"",XPlan_raw7[[#This Row],[Eksaminator_samlet]],"")</f>
        <v>Andrei-Alexandru Popa</v>
      </c>
      <c r="J46" t="str">
        <f>IF(XPlan_raw7[[#This Row],[Censur]]&lt;&gt;"(tom)",XPlan_raw7[[#This Row],[Censur]],"")</f>
        <v>Second examiner: External</v>
      </c>
      <c r="K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Sdb.,(tom),(tom),(tom),(tom),(tom),(tom),Exchange students - Sønderborg</v>
      </c>
      <c r="R46" t="s">
        <v>311</v>
      </c>
      <c r="S46" t="s">
        <v>312</v>
      </c>
      <c r="T46" t="s">
        <v>313</v>
      </c>
      <c r="U46" t="s">
        <v>158</v>
      </c>
      <c r="V46" t="s">
        <v>159</v>
      </c>
      <c r="W46" s="4">
        <v>45811</v>
      </c>
      <c r="X46" s="4">
        <v>45820</v>
      </c>
      <c r="Y46" t="s">
        <v>634</v>
      </c>
      <c r="Z46" t="s">
        <v>289</v>
      </c>
      <c r="AA46" t="s">
        <v>188</v>
      </c>
      <c r="AB46" t="s">
        <v>189</v>
      </c>
      <c r="AC46" s="4">
        <v>45881</v>
      </c>
      <c r="AE46" t="s">
        <v>163</v>
      </c>
      <c r="AF46" t="s">
        <v>22</v>
      </c>
      <c r="AG46" t="s">
        <v>159</v>
      </c>
      <c r="AH46" t="s">
        <v>23</v>
      </c>
      <c r="AI46" t="s">
        <v>24</v>
      </c>
      <c r="AJ46" t="s">
        <v>159</v>
      </c>
      <c r="AK46" t="s">
        <v>646</v>
      </c>
      <c r="AL46" t="s">
        <v>159</v>
      </c>
      <c r="AM46" t="s">
        <v>28</v>
      </c>
      <c r="AN46" t="s">
        <v>29</v>
      </c>
      <c r="AO46" t="s">
        <v>159</v>
      </c>
      <c r="AP46" t="s">
        <v>159</v>
      </c>
      <c r="AQ46" t="s">
        <v>159</v>
      </c>
      <c r="AR46" t="s">
        <v>159</v>
      </c>
      <c r="AS46" t="s">
        <v>159</v>
      </c>
      <c r="AT46" t="s">
        <v>159</v>
      </c>
      <c r="AU46" t="s">
        <v>82</v>
      </c>
      <c r="AW46" t="s">
        <v>471</v>
      </c>
      <c r="AX46" t="s">
        <v>472</v>
      </c>
      <c r="AY46" t="s">
        <v>473</v>
      </c>
      <c r="AZ46" t="s">
        <v>159</v>
      </c>
      <c r="BA46" t="s">
        <v>159</v>
      </c>
      <c r="BB46">
        <v>45827</v>
      </c>
      <c r="BF46" t="s">
        <v>592</v>
      </c>
      <c r="BG46" t="s">
        <v>589</v>
      </c>
      <c r="BH46" t="s">
        <v>159</v>
      </c>
      <c r="BK46" t="s">
        <v>22</v>
      </c>
      <c r="BL46" t="s">
        <v>159</v>
      </c>
      <c r="BM46" t="s">
        <v>159</v>
      </c>
      <c r="BN46" t="s">
        <v>159</v>
      </c>
      <c r="BO46" t="s">
        <v>25</v>
      </c>
      <c r="BP46" t="s">
        <v>26</v>
      </c>
      <c r="BQ46" t="s">
        <v>159</v>
      </c>
      <c r="BR46" t="s">
        <v>159</v>
      </c>
      <c r="BS46" t="s">
        <v>29</v>
      </c>
      <c r="BT46" t="s">
        <v>159</v>
      </c>
      <c r="BU46" t="s">
        <v>159</v>
      </c>
      <c r="BV46" t="s">
        <v>159</v>
      </c>
      <c r="BW46" t="s">
        <v>159</v>
      </c>
      <c r="BX46" t="s">
        <v>159</v>
      </c>
      <c r="BY46" t="s">
        <v>159</v>
      </c>
      <c r="BZ46" t="s">
        <v>36</v>
      </c>
    </row>
    <row r="47" spans="2:78" x14ac:dyDescent="0.25">
      <c r="B47" t="str">
        <f>XPlan_raw7[[#This Row],[EKA_kode]]</f>
        <v>T340034402</v>
      </c>
      <c r="C47" t="str">
        <f>XPlan_raw7[[#This Row],[eka_langtnavn]]</f>
        <v>Computer Aided Engineering</v>
      </c>
      <c r="D47" t="str">
        <f>IF(XPlan_raw7[[#This Row],[Interne-kode]]&lt;&gt;"(tom)",XPlan_raw7[[#This Row],[Interne-kode]],"")</f>
        <v>MC-CAE</v>
      </c>
      <c r="E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47" t="str">
        <f>IF(XPlan_raw7[[#This Row],[Campus]]&lt;&gt;"(tom)",XPlan_raw7[[#This Row],[Campus]],"")</f>
        <v>Sønderborg</v>
      </c>
      <c r="H47" t="str">
        <f>IF(XPlan_raw7[[#This Row],[Prøveform]]&lt;&gt;"(tom)",XPlan_raw7[[#This Row],[Prøveform]],"")</f>
        <v>Oral examination</v>
      </c>
      <c r="I47" t="str">
        <f>IF(XPlan_raw7[[#This Row],[Eksaminator_samlet]]&lt;&gt;"",XPlan_raw7[[#This Row],[Eksaminator_samlet]],"")</f>
        <v>Roana de Oliveira Hansen</v>
      </c>
      <c r="J47" t="str">
        <f>IF(XPlan_raw7[[#This Row],[Censur]]&lt;&gt;"(tom)",XPlan_raw7[[#This Row],[Censur]],"")</f>
        <v>Second examiner: External</v>
      </c>
      <c r="K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7" t="s">
        <v>496</v>
      </c>
      <c r="S47" t="s">
        <v>497</v>
      </c>
      <c r="T47" t="s">
        <v>498</v>
      </c>
      <c r="U47" t="s">
        <v>205</v>
      </c>
      <c r="V47" t="s">
        <v>159</v>
      </c>
      <c r="W47" s="4">
        <v>45831</v>
      </c>
      <c r="X47" s="4">
        <v>45838</v>
      </c>
      <c r="Y47" t="s">
        <v>633</v>
      </c>
      <c r="Z47" t="s">
        <v>499</v>
      </c>
      <c r="AA47" t="s">
        <v>188</v>
      </c>
      <c r="AB47" t="s">
        <v>189</v>
      </c>
      <c r="AC47" s="4">
        <v>45882</v>
      </c>
      <c r="AE47" t="s">
        <v>163</v>
      </c>
      <c r="AF47" t="s">
        <v>22</v>
      </c>
      <c r="AG47" t="s">
        <v>159</v>
      </c>
      <c r="AH47" t="s">
        <v>23</v>
      </c>
      <c r="AI47" t="s">
        <v>24</v>
      </c>
      <c r="AJ47" t="s">
        <v>159</v>
      </c>
      <c r="AK47" t="s">
        <v>646</v>
      </c>
      <c r="AL47" t="s">
        <v>159</v>
      </c>
      <c r="AM47" t="s">
        <v>28</v>
      </c>
      <c r="AN47" t="s">
        <v>29</v>
      </c>
      <c r="AO47" t="s">
        <v>159</v>
      </c>
      <c r="AP47" t="s">
        <v>159</v>
      </c>
      <c r="AQ47" t="s">
        <v>159</v>
      </c>
      <c r="AR47" t="s">
        <v>159</v>
      </c>
      <c r="AS47" t="s">
        <v>159</v>
      </c>
      <c r="AT47" t="s">
        <v>159</v>
      </c>
      <c r="AU47" t="s">
        <v>159</v>
      </c>
      <c r="AW47" t="s">
        <v>468</v>
      </c>
      <c r="AX47" t="s">
        <v>469</v>
      </c>
      <c r="AY47" t="s">
        <v>470</v>
      </c>
      <c r="AZ47" t="s">
        <v>205</v>
      </c>
      <c r="BA47" t="s">
        <v>159</v>
      </c>
      <c r="BB47">
        <v>45827</v>
      </c>
      <c r="BC47">
        <v>45828</v>
      </c>
      <c r="BF47" t="s">
        <v>592</v>
      </c>
      <c r="BG47" t="s">
        <v>591</v>
      </c>
      <c r="BH47" t="s">
        <v>159</v>
      </c>
      <c r="BK47" t="s">
        <v>22</v>
      </c>
      <c r="BL47" t="s">
        <v>21</v>
      </c>
      <c r="BM47" t="s">
        <v>159</v>
      </c>
      <c r="BN47" t="s">
        <v>24</v>
      </c>
      <c r="BO47" t="s">
        <v>25</v>
      </c>
      <c r="BP47" t="s">
        <v>159</v>
      </c>
      <c r="BQ47" t="s">
        <v>159</v>
      </c>
      <c r="BR47" t="s">
        <v>159</v>
      </c>
      <c r="BS47" t="s">
        <v>29</v>
      </c>
      <c r="BT47" t="s">
        <v>159</v>
      </c>
      <c r="BU47" t="s">
        <v>159</v>
      </c>
      <c r="BV47" t="s">
        <v>159</v>
      </c>
      <c r="BW47" t="s">
        <v>159</v>
      </c>
      <c r="BX47" t="s">
        <v>159</v>
      </c>
      <c r="BY47" t="s">
        <v>159</v>
      </c>
      <c r="BZ47" t="s">
        <v>36</v>
      </c>
    </row>
    <row r="48" spans="2:78" x14ac:dyDescent="0.25">
      <c r="B48" t="str">
        <f>XPlan_raw7[[#This Row],[EKA_kode]]</f>
        <v>T340069402</v>
      </c>
      <c r="C48" t="str">
        <f>XPlan_raw7[[#This Row],[eka_langtnavn]]</f>
        <v>Dynamics</v>
      </c>
      <c r="D48" t="str">
        <f>IF(XPlan_raw7[[#This Row],[Interne-kode]]&lt;&gt;"(tom)",XPlan_raw7[[#This Row],[Interne-kode]],"")</f>
        <v>MC-MECH2</v>
      </c>
      <c r="E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06-06-2025 - 17-06-2025</v>
      </c>
      <c r="G48" t="str">
        <f>IF(XPlan_raw7[[#This Row],[Campus]]&lt;&gt;"(tom)",XPlan_raw7[[#This Row],[Campus]],"")</f>
        <v>Sønderborg</v>
      </c>
      <c r="H48" t="str">
        <f>IF(XPlan_raw7[[#This Row],[Prøveform]]&lt;&gt;"(tom)",XPlan_raw7[[#This Row],[Prøveform]],"")</f>
        <v>Oral examination</v>
      </c>
      <c r="I48" t="str">
        <f>IF(XPlan_raw7[[#This Row],[Eksaminator_samlet]]&lt;&gt;"",XPlan_raw7[[#This Row],[Eksaminator_samlet]],"")</f>
        <v>Bjarne Schmidt</v>
      </c>
      <c r="J48" t="str">
        <f>IF(XPlan_raw7[[#This Row],[Censur]]&lt;&gt;"(tom)",XPlan_raw7[[#This Row],[Censur]],"")</f>
        <v>Second examiner: Internal</v>
      </c>
      <c r="K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8" s="29" t="s">
        <v>365</v>
      </c>
      <c r="S48" s="29" t="s">
        <v>366</v>
      </c>
      <c r="T48" s="36" t="s">
        <v>367</v>
      </c>
      <c r="U48" s="29" t="s">
        <v>158</v>
      </c>
      <c r="V48" s="36" t="s">
        <v>159</v>
      </c>
      <c r="W48" s="40">
        <v>45814</v>
      </c>
      <c r="X48" s="41">
        <v>45825</v>
      </c>
      <c r="Y48" s="41" t="s">
        <v>633</v>
      </c>
      <c r="Z48" s="29" t="s">
        <v>368</v>
      </c>
      <c r="AA48" s="36" t="s">
        <v>188</v>
      </c>
      <c r="AB48" s="29" t="s">
        <v>162</v>
      </c>
      <c r="AC48" s="41">
        <v>45894</v>
      </c>
      <c r="AD48" s="40"/>
      <c r="AE48" s="36" t="s">
        <v>163</v>
      </c>
      <c r="AF48" t="s">
        <v>22</v>
      </c>
      <c r="AG48" s="29" t="s">
        <v>159</v>
      </c>
      <c r="AH48" s="36" t="s">
        <v>23</v>
      </c>
      <c r="AI48" s="29" t="s">
        <v>24</v>
      </c>
      <c r="AJ48" s="36" t="s">
        <v>159</v>
      </c>
      <c r="AK48" s="29" t="s">
        <v>646</v>
      </c>
      <c r="AL48" s="36" t="s">
        <v>159</v>
      </c>
      <c r="AM48" s="29" t="s">
        <v>28</v>
      </c>
      <c r="AN48" s="36" t="s">
        <v>29</v>
      </c>
      <c r="AO48" s="36" t="s">
        <v>159</v>
      </c>
      <c r="AP48" s="36" t="s">
        <v>159</v>
      </c>
      <c r="AQ48" s="36" t="s">
        <v>159</v>
      </c>
      <c r="AR48" s="36" t="s">
        <v>159</v>
      </c>
      <c r="AS48" s="36" t="s">
        <v>159</v>
      </c>
      <c r="AT48" s="36" t="s">
        <v>159</v>
      </c>
      <c r="AU48" s="36" t="s">
        <v>159</v>
      </c>
      <c r="AW48" t="s">
        <v>479</v>
      </c>
      <c r="AX48" t="s">
        <v>480</v>
      </c>
      <c r="AY48" t="s">
        <v>481</v>
      </c>
      <c r="AZ48" t="s">
        <v>159</v>
      </c>
      <c r="BA48" t="s">
        <v>159</v>
      </c>
      <c r="BB48">
        <v>45827</v>
      </c>
      <c r="BC48">
        <v>45828</v>
      </c>
      <c r="BF48" t="s">
        <v>592</v>
      </c>
      <c r="BG48" t="s">
        <v>589</v>
      </c>
      <c r="BH48" t="s">
        <v>159</v>
      </c>
      <c r="BK48" t="s">
        <v>22</v>
      </c>
      <c r="BL48" t="s">
        <v>159</v>
      </c>
      <c r="BM48" t="s">
        <v>23</v>
      </c>
      <c r="BN48" t="s">
        <v>159</v>
      </c>
      <c r="BO48" t="s">
        <v>159</v>
      </c>
      <c r="BP48" t="s">
        <v>26</v>
      </c>
      <c r="BQ48" t="s">
        <v>159</v>
      </c>
      <c r="BR48" t="s">
        <v>28</v>
      </c>
      <c r="BS48" t="s">
        <v>159</v>
      </c>
      <c r="BT48" t="s">
        <v>159</v>
      </c>
      <c r="BU48" t="s">
        <v>159</v>
      </c>
      <c r="BV48" t="s">
        <v>159</v>
      </c>
      <c r="BW48" t="s">
        <v>159</v>
      </c>
      <c r="BX48" t="s">
        <v>159</v>
      </c>
      <c r="BY48" t="s">
        <v>159</v>
      </c>
      <c r="BZ48" t="s">
        <v>36</v>
      </c>
    </row>
    <row r="49" spans="2:78" x14ac:dyDescent="0.25">
      <c r="B49" t="str">
        <f>XPlan_raw7[[#This Row],[EKA_kode]]</f>
        <v>T340077402</v>
      </c>
      <c r="C49" t="str">
        <f>XPlan_raw7[[#This Row],[eka_langtnavn]]</f>
        <v>Mechanical Design</v>
      </c>
      <c r="D49" t="str">
        <f>IF(XPlan_raw7[[#This Row],[Interne-kode]]&lt;&gt;"(tom)",XPlan_raw7[[#This Row],[Interne-kode]],"")</f>
        <v>DES</v>
      </c>
      <c r="E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49" t="str">
        <f>IF(XPlan_raw7[[#This Row],[Campus]]&lt;&gt;"(tom)",XPlan_raw7[[#This Row],[Campus]],"")</f>
        <v>Sønderborg</v>
      </c>
      <c r="H49" t="str">
        <f>IF(XPlan_raw7[[#This Row],[Prøveform]]&lt;&gt;"(tom)",XPlan_raw7[[#This Row],[Prøveform]],"")</f>
        <v>Written examination</v>
      </c>
      <c r="I49" t="str">
        <f>IF(XPlan_raw7[[#This Row],[Eksaminator_samlet]]&lt;&gt;"",XPlan_raw7[[#This Row],[Eksaminator_samlet]],"")</f>
        <v>Andrei-Alexandru Popa</v>
      </c>
      <c r="J49">
        <f>IF(XPlan_raw7[[#This Row],[Censur]]&lt;&gt;"(tom)",XPlan_raw7[[#This Row],[Censur]],"")</f>
        <v>0</v>
      </c>
      <c r="K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9" t="s">
        <v>559</v>
      </c>
      <c r="S49" t="s">
        <v>560</v>
      </c>
      <c r="T49" t="s">
        <v>561</v>
      </c>
      <c r="U49" t="s">
        <v>167</v>
      </c>
      <c r="V49" t="s">
        <v>159</v>
      </c>
      <c r="W49" s="4">
        <v>45784</v>
      </c>
      <c r="Y49" t="s">
        <v>635</v>
      </c>
      <c r="Z49" t="s">
        <v>289</v>
      </c>
      <c r="AA49" s="36" t="s">
        <v>161</v>
      </c>
      <c r="AC49" s="4" t="s">
        <v>159</v>
      </c>
      <c r="AF49" t="s">
        <v>22</v>
      </c>
      <c r="AG49" t="s">
        <v>159</v>
      </c>
      <c r="AH49" t="s">
        <v>23</v>
      </c>
      <c r="AI49" t="s">
        <v>24</v>
      </c>
      <c r="AJ49" t="s">
        <v>159</v>
      </c>
      <c r="AK49" t="s">
        <v>646</v>
      </c>
      <c r="AL49" t="s">
        <v>159</v>
      </c>
      <c r="AM49" t="s">
        <v>28</v>
      </c>
      <c r="AN49" t="s">
        <v>29</v>
      </c>
      <c r="AO49" t="s">
        <v>159</v>
      </c>
      <c r="AP49" t="s">
        <v>159</v>
      </c>
      <c r="AQ49" t="s">
        <v>159</v>
      </c>
      <c r="AR49" t="s">
        <v>159</v>
      </c>
      <c r="AS49" t="s">
        <v>159</v>
      </c>
      <c r="AT49" t="s">
        <v>159</v>
      </c>
      <c r="AU49" t="s">
        <v>159</v>
      </c>
      <c r="AW49" t="s">
        <v>489</v>
      </c>
      <c r="AX49" t="s">
        <v>490</v>
      </c>
      <c r="AY49" t="s">
        <v>491</v>
      </c>
      <c r="AZ49" t="s">
        <v>205</v>
      </c>
      <c r="BA49" t="s">
        <v>159</v>
      </c>
      <c r="BB49">
        <v>45828</v>
      </c>
      <c r="BF49" t="s">
        <v>588</v>
      </c>
      <c r="BG49" t="s">
        <v>591</v>
      </c>
      <c r="BH49" t="s">
        <v>159</v>
      </c>
      <c r="BK49" t="s">
        <v>22</v>
      </c>
      <c r="BL49" t="s">
        <v>159</v>
      </c>
      <c r="BM49" t="s">
        <v>159</v>
      </c>
      <c r="BN49" t="s">
        <v>159</v>
      </c>
      <c r="BO49" t="s">
        <v>159</v>
      </c>
      <c r="BP49" t="s">
        <v>159</v>
      </c>
      <c r="BQ49" t="s">
        <v>159</v>
      </c>
      <c r="BR49" t="s">
        <v>28</v>
      </c>
      <c r="BS49" t="s">
        <v>159</v>
      </c>
      <c r="BT49" t="s">
        <v>159</v>
      </c>
      <c r="BU49" t="s">
        <v>159</v>
      </c>
      <c r="BV49" t="s">
        <v>159</v>
      </c>
      <c r="BW49" t="s">
        <v>159</v>
      </c>
      <c r="BX49" t="s">
        <v>159</v>
      </c>
      <c r="BY49" t="s">
        <v>159</v>
      </c>
      <c r="BZ49" t="s">
        <v>159</v>
      </c>
    </row>
    <row r="50" spans="2:78" x14ac:dyDescent="0.25">
      <c r="B50" t="str">
        <f>XPlan_raw7[[#This Row],[EKA_kode]]</f>
        <v>T630013402</v>
      </c>
      <c r="C50" t="str">
        <f>XPlan_raw7[[#This Row],[eka_langtnavn]]</f>
        <v>Artificial Intelligence</v>
      </c>
      <c r="D50" t="str">
        <f>IF(XPlan_raw7[[#This Row],[Interne-kode]]&lt;&gt;"(tom)",XPlan_raw7[[#This Row],[Interne-kode]],"")</f>
        <v>SE4-AI</v>
      </c>
      <c r="E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0" t="str">
        <f>IF(XPlan_raw7[[#This Row],[Campus]]&lt;&gt;"(tom)",XPlan_raw7[[#This Row],[Campus]],"")</f>
        <v>Sønderborg</v>
      </c>
      <c r="H50" t="str">
        <f>IF(XPlan_raw7[[#This Row],[Prøveform]]&lt;&gt;"(tom)",XPlan_raw7[[#This Row],[Prøveform]],"")</f>
        <v>Written examination</v>
      </c>
      <c r="I50" t="str">
        <f>IF(XPlan_raw7[[#This Row],[Eksaminator_samlet]]&lt;&gt;"",XPlan_raw7[[#This Row],[Eksaminator_samlet]],"")</f>
        <v>Serkan Ayvaz</v>
      </c>
      <c r="J50" t="str">
        <f>IF(XPlan_raw7[[#This Row],[Censur]]&lt;&gt;"(tom)",XPlan_raw7[[#This Row],[Censur]],"")</f>
        <v>Second examiner: Internal</v>
      </c>
      <c r="K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Sdb.,BSc in Software Engineering -. Sdb.,(tom),(tom),(tom),(tom),(tom),(tom),(tom),(tom),(tom)</v>
      </c>
      <c r="R50" t="s">
        <v>348</v>
      </c>
      <c r="S50" t="s">
        <v>349</v>
      </c>
      <c r="T50" t="s">
        <v>350</v>
      </c>
      <c r="U50" t="s">
        <v>205</v>
      </c>
      <c r="V50" t="s">
        <v>159</v>
      </c>
      <c r="W50" s="4">
        <v>45814</v>
      </c>
      <c r="Y50" t="s">
        <v>633</v>
      </c>
      <c r="Z50" t="s">
        <v>351</v>
      </c>
      <c r="AA50" t="s">
        <v>161</v>
      </c>
      <c r="AB50" t="s">
        <v>162</v>
      </c>
      <c r="AC50" s="4">
        <v>45881</v>
      </c>
      <c r="AF50" t="s">
        <v>22</v>
      </c>
      <c r="AG50" t="s">
        <v>159</v>
      </c>
      <c r="AH50" t="s">
        <v>159</v>
      </c>
      <c r="AI50" t="s">
        <v>159</v>
      </c>
      <c r="AJ50" t="s">
        <v>159</v>
      </c>
      <c r="AK50" t="s">
        <v>646</v>
      </c>
      <c r="AL50" t="s">
        <v>27</v>
      </c>
      <c r="AM50" t="s">
        <v>159</v>
      </c>
      <c r="AN50" t="s">
        <v>159</v>
      </c>
      <c r="AO50" t="s">
        <v>159</v>
      </c>
      <c r="AP50" t="s">
        <v>159</v>
      </c>
      <c r="AQ50" t="s">
        <v>159</v>
      </c>
      <c r="AR50" t="s">
        <v>159</v>
      </c>
      <c r="AS50" t="s">
        <v>159</v>
      </c>
      <c r="AT50" t="s">
        <v>159</v>
      </c>
      <c r="AU50" t="s">
        <v>159</v>
      </c>
      <c r="AW50" t="s">
        <v>493</v>
      </c>
      <c r="AX50" t="s">
        <v>494</v>
      </c>
      <c r="AY50" t="s">
        <v>495</v>
      </c>
      <c r="AZ50" t="s">
        <v>159</v>
      </c>
      <c r="BA50" t="s">
        <v>159</v>
      </c>
      <c r="BB50">
        <v>45831</v>
      </c>
      <c r="BF50" t="s">
        <v>592</v>
      </c>
      <c r="BG50" t="s">
        <v>589</v>
      </c>
      <c r="BH50" t="s">
        <v>159</v>
      </c>
      <c r="BK50" t="s">
        <v>22</v>
      </c>
      <c r="BL50" t="s">
        <v>159</v>
      </c>
      <c r="BM50" t="s">
        <v>159</v>
      </c>
      <c r="BN50" t="s">
        <v>24</v>
      </c>
      <c r="BO50" t="s">
        <v>25</v>
      </c>
      <c r="BP50" t="s">
        <v>26</v>
      </c>
      <c r="BQ50" t="s">
        <v>159</v>
      </c>
      <c r="BR50" t="s">
        <v>159</v>
      </c>
      <c r="BS50" t="s">
        <v>29</v>
      </c>
      <c r="BT50" t="s">
        <v>159</v>
      </c>
      <c r="BU50" t="s">
        <v>159</v>
      </c>
      <c r="BV50" t="s">
        <v>159</v>
      </c>
      <c r="BW50" t="s">
        <v>159</v>
      </c>
      <c r="BX50" t="s">
        <v>159</v>
      </c>
      <c r="BY50" t="s">
        <v>159</v>
      </c>
      <c r="BZ50" t="s">
        <v>36</v>
      </c>
    </row>
    <row r="51" spans="2:78" x14ac:dyDescent="0.25">
      <c r="B51" t="str">
        <f>XPlan_raw7[[#This Row],[EKA_kode]]</f>
        <v>T340057402</v>
      </c>
      <c r="C51" t="str">
        <f>XPlan_raw7[[#This Row],[eka_langtnavn]]</f>
        <v>Optics for Engineers</v>
      </c>
      <c r="D51" t="str">
        <f>IF(XPlan_raw7[[#This Row],[Interne-kode]]&lt;&gt;"(tom)",XPlan_raw7[[#This Row],[Interne-kode]],"")</f>
        <v>MC-OPE</v>
      </c>
      <c r="E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51" t="str">
        <f>IF(XPlan_raw7[[#This Row],[Campus]]&lt;&gt;"(tom)",XPlan_raw7[[#This Row],[Campus]],"")</f>
        <v>Sønderborg</v>
      </c>
      <c r="H51" t="str">
        <f>IF(XPlan_raw7[[#This Row],[Prøveform]]&lt;&gt;"(tom)",XPlan_raw7[[#This Row],[Prøveform]],"")</f>
        <v>Oral examination</v>
      </c>
      <c r="I51" t="str">
        <f>IF(XPlan_raw7[[#This Row],[Eksaminator_samlet]]&lt;&gt;"",XPlan_raw7[[#This Row],[Eksaminator_samlet]],"")</f>
        <v>Jacek Fiutowski</v>
      </c>
      <c r="J51" t="str">
        <f>IF(XPlan_raw7[[#This Row],[Censur]]&lt;&gt;"(tom)",XPlan_raw7[[#This Row],[Censur]],"")</f>
        <v>Second examiner: Internal</v>
      </c>
      <c r="K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Sdb.,(tom),(tom),BSc in Mechatronic Engineering - Sdb.,(tom),(tom),(tom),(tom),(tom),(tom),Exchange students - Sønderborg</v>
      </c>
      <c r="R51" t="s">
        <v>471</v>
      </c>
      <c r="S51" t="s">
        <v>472</v>
      </c>
      <c r="T51" t="s">
        <v>473</v>
      </c>
      <c r="U51" t="s">
        <v>205</v>
      </c>
      <c r="V51" t="s">
        <v>210</v>
      </c>
      <c r="W51" s="4">
        <v>45827</v>
      </c>
      <c r="Y51" t="s">
        <v>634</v>
      </c>
      <c r="Z51" t="s">
        <v>474</v>
      </c>
      <c r="AA51" t="s">
        <v>188</v>
      </c>
      <c r="AB51" t="s">
        <v>162</v>
      </c>
      <c r="AC51" s="4">
        <v>45891</v>
      </c>
      <c r="AF51" t="s">
        <v>22</v>
      </c>
      <c r="AG51" t="s">
        <v>159</v>
      </c>
      <c r="AH51" t="s">
        <v>159</v>
      </c>
      <c r="AI51" t="s">
        <v>159</v>
      </c>
      <c r="AJ51" t="s">
        <v>25</v>
      </c>
      <c r="AK51" t="s">
        <v>646</v>
      </c>
      <c r="AL51" t="s">
        <v>159</v>
      </c>
      <c r="AM51" t="s">
        <v>159</v>
      </c>
      <c r="AN51" t="s">
        <v>29</v>
      </c>
      <c r="AO51" t="s">
        <v>159</v>
      </c>
      <c r="AP51" t="s">
        <v>159</v>
      </c>
      <c r="AQ51" t="s">
        <v>159</v>
      </c>
      <c r="AR51" t="s">
        <v>159</v>
      </c>
      <c r="AS51" t="s">
        <v>159</v>
      </c>
      <c r="AT51" t="s">
        <v>159</v>
      </c>
      <c r="AU51" t="s">
        <v>82</v>
      </c>
      <c r="AW51" t="s">
        <v>496</v>
      </c>
      <c r="AX51" t="s">
        <v>497</v>
      </c>
      <c r="AY51" t="s">
        <v>498</v>
      </c>
      <c r="AZ51" t="s">
        <v>205</v>
      </c>
      <c r="BA51" t="s">
        <v>159</v>
      </c>
      <c r="BB51">
        <v>45831</v>
      </c>
      <c r="BC51">
        <v>45838</v>
      </c>
      <c r="BF51" t="s">
        <v>592</v>
      </c>
      <c r="BG51" t="s">
        <v>591</v>
      </c>
      <c r="BH51" t="s">
        <v>159</v>
      </c>
      <c r="BK51" t="s">
        <v>22</v>
      </c>
      <c r="BL51" t="s">
        <v>159</v>
      </c>
      <c r="BM51" t="s">
        <v>23</v>
      </c>
      <c r="BN51" t="s">
        <v>24</v>
      </c>
      <c r="BO51" t="s">
        <v>159</v>
      </c>
      <c r="BP51" t="s">
        <v>26</v>
      </c>
      <c r="BQ51" t="s">
        <v>159</v>
      </c>
      <c r="BR51" t="s">
        <v>28</v>
      </c>
      <c r="BS51" t="s">
        <v>29</v>
      </c>
      <c r="BT51" t="s">
        <v>159</v>
      </c>
      <c r="BU51" t="s">
        <v>159</v>
      </c>
      <c r="BV51" t="s">
        <v>159</v>
      </c>
      <c r="BW51" t="s">
        <v>159</v>
      </c>
      <c r="BX51" t="s">
        <v>159</v>
      </c>
      <c r="BY51" t="s">
        <v>159</v>
      </c>
      <c r="BZ51" t="s">
        <v>36</v>
      </c>
    </row>
    <row r="52" spans="2:78" x14ac:dyDescent="0.25">
      <c r="B52" t="str">
        <f>XPlan_raw7[[#This Row],[EKA_kode]]</f>
        <v>T340068402</v>
      </c>
      <c r="C52" t="str">
        <f>XPlan_raw7[[#This Row],[eka_langtnavn]]</f>
        <v>Introduction to Machine Learning</v>
      </c>
      <c r="D52" t="str">
        <f>IF(XPlan_raw7[[#This Row],[Interne-kode]]&lt;&gt;"(tom)",XPlan_raw7[[#This Row],[Interne-kode]],"")</f>
        <v>MC-IML</v>
      </c>
      <c r="E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2" t="str">
        <f>IF(XPlan_raw7[[#This Row],[Campus]]&lt;&gt;"(tom)",XPlan_raw7[[#This Row],[Campus]],"")</f>
        <v>Sønderborg</v>
      </c>
      <c r="H52" t="str">
        <f>IF(XPlan_raw7[[#This Row],[Prøveform]]&lt;&gt;"(tom)",XPlan_raw7[[#This Row],[Prøveform]],"")</f>
        <v>Written examination</v>
      </c>
      <c r="I52" t="str">
        <f>IF(XPlan_raw7[[#This Row],[Eksaminator_samlet]]&lt;&gt;"",XPlan_raw7[[#This Row],[Eksaminator_samlet]],"")</f>
        <v>Benaoumeur Senouci</v>
      </c>
      <c r="J52" t="str">
        <f>IF(XPlan_raw7[[#This Row],[Censur]]&lt;&gt;"(tom)",XPlan_raw7[[#This Row],[Censur]],"")</f>
        <v>Second examiner: Internal</v>
      </c>
      <c r="K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Sdb.,(tom),BSc in Mechanical Engineering - Sdb.,BSc in Mechatronic Engineering - Sdb.,(tom),(tom),(tom),(tom),(tom),(tom),Exchange students - Sønderborg</v>
      </c>
      <c r="R52" t="s">
        <v>352</v>
      </c>
      <c r="S52" t="s">
        <v>353</v>
      </c>
      <c r="T52" t="s">
        <v>354</v>
      </c>
      <c r="U52" t="s">
        <v>205</v>
      </c>
      <c r="V52" t="s">
        <v>210</v>
      </c>
      <c r="W52" s="4">
        <v>45814</v>
      </c>
      <c r="Y52" t="s">
        <v>633</v>
      </c>
      <c r="Z52" t="s">
        <v>355</v>
      </c>
      <c r="AA52" t="s">
        <v>161</v>
      </c>
      <c r="AB52" t="s">
        <v>162</v>
      </c>
      <c r="AC52" s="4">
        <v>45883</v>
      </c>
      <c r="AF52" t="s">
        <v>22</v>
      </c>
      <c r="AG52" t="s">
        <v>159</v>
      </c>
      <c r="AH52" t="s">
        <v>159</v>
      </c>
      <c r="AI52" t="s">
        <v>24</v>
      </c>
      <c r="AJ52" t="s">
        <v>25</v>
      </c>
      <c r="AK52" t="s">
        <v>646</v>
      </c>
      <c r="AL52" t="s">
        <v>159</v>
      </c>
      <c r="AM52" t="s">
        <v>28</v>
      </c>
      <c r="AN52" t="s">
        <v>29</v>
      </c>
      <c r="AO52" t="s">
        <v>159</v>
      </c>
      <c r="AP52" t="s">
        <v>159</v>
      </c>
      <c r="AQ52" t="s">
        <v>159</v>
      </c>
      <c r="AR52" t="s">
        <v>159</v>
      </c>
      <c r="AS52" t="s">
        <v>159</v>
      </c>
      <c r="AT52" t="s">
        <v>159</v>
      </c>
      <c r="AU52" t="s">
        <v>82</v>
      </c>
      <c r="AW52" t="s">
        <v>502</v>
      </c>
      <c r="AX52" t="s">
        <v>503</v>
      </c>
      <c r="AY52" t="s">
        <v>504</v>
      </c>
      <c r="AZ52" t="s">
        <v>210</v>
      </c>
      <c r="BA52" t="s">
        <v>159</v>
      </c>
      <c r="BB52">
        <v>45832</v>
      </c>
      <c r="BF52" t="s">
        <v>592</v>
      </c>
      <c r="BG52" t="s">
        <v>589</v>
      </c>
      <c r="BH52" t="s">
        <v>159</v>
      </c>
      <c r="BK52" t="s">
        <v>22</v>
      </c>
      <c r="BL52" t="s">
        <v>159</v>
      </c>
      <c r="BM52" t="s">
        <v>159</v>
      </c>
      <c r="BN52" t="s">
        <v>159</v>
      </c>
      <c r="BO52" t="s">
        <v>25</v>
      </c>
      <c r="BP52" t="s">
        <v>159</v>
      </c>
      <c r="BQ52" t="s">
        <v>159</v>
      </c>
      <c r="BR52" t="s">
        <v>159</v>
      </c>
      <c r="BS52" t="s">
        <v>29</v>
      </c>
      <c r="BT52" t="s">
        <v>159</v>
      </c>
      <c r="BU52" t="s">
        <v>159</v>
      </c>
      <c r="BV52" t="s">
        <v>159</v>
      </c>
      <c r="BW52" t="s">
        <v>159</v>
      </c>
      <c r="BX52" t="s">
        <v>159</v>
      </c>
      <c r="BY52" t="s">
        <v>159</v>
      </c>
      <c r="BZ52" t="s">
        <v>159</v>
      </c>
    </row>
    <row r="53" spans="2:78" x14ac:dyDescent="0.25">
      <c r="B53" t="str">
        <f>XPlan_raw7[[#This Row],[EKA_kode]]</f>
        <v>T340081402</v>
      </c>
      <c r="C53" t="str">
        <f>XPlan_raw7[[#This Row],[eka_langtnavn]]</f>
        <v>Embedded Systems 1</v>
      </c>
      <c r="D53" t="str">
        <f>IF(XPlan_raw7[[#This Row],[Interne-kode]]&lt;&gt;"(tom)",XPlan_raw7[[#This Row],[Interne-kode]],"")</f>
        <v>EMB1</v>
      </c>
      <c r="E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02-05-2025</v>
      </c>
      <c r="G53" t="str">
        <f>IF(XPlan_raw7[[#This Row],[Campus]]&lt;&gt;"(tom)",XPlan_raw7[[#This Row],[Campus]],"")</f>
        <v>Sønderborg</v>
      </c>
      <c r="H53" t="str">
        <f>IF(XPlan_raw7[[#This Row],[Prøveform]]&lt;&gt;"(tom)",XPlan_raw7[[#This Row],[Prøveform]],"")</f>
        <v>Written examination</v>
      </c>
      <c r="I53" t="str">
        <f>IF(XPlan_raw7[[#This Row],[Eksaminator_samlet]]&lt;&gt;"",XPlan_raw7[[#This Row],[Eksaminator_samlet]],"")</f>
        <v>Alin Marian Drimus</v>
      </c>
      <c r="J53" t="str">
        <f>IF(XPlan_raw7[[#This Row],[Censur]]&lt;&gt;"(tom)",XPlan_raw7[[#This Row],[Censur]],"")</f>
        <v>Second examiner: Internal</v>
      </c>
      <c r="K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Sdb.,BSc in Electronics Engineering - Sdb.,BSc in Engineering, Innovation and Business - Sdb.,(tom),BSc in Mechanical Engineering - Sdb.,BSc in Mechatronic Engineering - Sdb.,(tom),(tom),(tom),(tom),(tom),(tom),(tom)</v>
      </c>
      <c r="R53" t="s">
        <v>546</v>
      </c>
      <c r="S53" s="29" t="s">
        <v>547</v>
      </c>
      <c r="T53" s="36" t="s">
        <v>548</v>
      </c>
      <c r="U53" s="29" t="s">
        <v>167</v>
      </c>
      <c r="V53" s="36" t="s">
        <v>159</v>
      </c>
      <c r="W53" s="40">
        <v>45779</v>
      </c>
      <c r="X53" s="41"/>
      <c r="Y53" s="41" t="s">
        <v>635</v>
      </c>
      <c r="Z53" s="29" t="s">
        <v>306</v>
      </c>
      <c r="AA53" s="36" t="s">
        <v>161</v>
      </c>
      <c r="AB53" s="29" t="s">
        <v>162</v>
      </c>
      <c r="AC53" s="41" t="s">
        <v>159</v>
      </c>
      <c r="AD53" s="40"/>
      <c r="AE53" s="36"/>
      <c r="AF53" t="s">
        <v>22</v>
      </c>
      <c r="AG53" s="29" t="s">
        <v>21</v>
      </c>
      <c r="AH53" s="36" t="s">
        <v>23</v>
      </c>
      <c r="AI53" s="29" t="s">
        <v>24</v>
      </c>
      <c r="AJ53" s="36" t="s">
        <v>25</v>
      </c>
      <c r="AK53" s="29" t="s">
        <v>646</v>
      </c>
      <c r="AL53" s="36" t="s">
        <v>159</v>
      </c>
      <c r="AM53" s="29" t="s">
        <v>28</v>
      </c>
      <c r="AN53" s="36" t="s">
        <v>29</v>
      </c>
      <c r="AO53" s="36" t="s">
        <v>159</v>
      </c>
      <c r="AP53" s="36" t="s">
        <v>159</v>
      </c>
      <c r="AQ53" s="36" t="s">
        <v>159</v>
      </c>
      <c r="AR53" s="36" t="s">
        <v>159</v>
      </c>
      <c r="AS53" s="36" t="s">
        <v>159</v>
      </c>
      <c r="AT53" s="36" t="s">
        <v>159</v>
      </c>
      <c r="AU53" s="36" t="s">
        <v>159</v>
      </c>
      <c r="AW53" t="s">
        <v>518</v>
      </c>
      <c r="AX53" t="s">
        <v>519</v>
      </c>
      <c r="AY53" t="s">
        <v>520</v>
      </c>
      <c r="AZ53" t="s">
        <v>412</v>
      </c>
      <c r="BA53" t="s">
        <v>205</v>
      </c>
      <c r="BB53">
        <v>45833</v>
      </c>
      <c r="BC53">
        <v>45834</v>
      </c>
      <c r="BF53" t="s">
        <v>592</v>
      </c>
      <c r="BG53" t="s">
        <v>589</v>
      </c>
      <c r="BH53" t="s">
        <v>159</v>
      </c>
      <c r="BK53" t="s">
        <v>22</v>
      </c>
      <c r="BL53" t="s">
        <v>21</v>
      </c>
      <c r="BM53" t="s">
        <v>159</v>
      </c>
      <c r="BN53" t="s">
        <v>24</v>
      </c>
      <c r="BO53" t="s">
        <v>25</v>
      </c>
      <c r="BP53" t="s">
        <v>159</v>
      </c>
      <c r="BQ53" t="s">
        <v>159</v>
      </c>
      <c r="BR53" t="s">
        <v>159</v>
      </c>
      <c r="BS53" t="s">
        <v>29</v>
      </c>
      <c r="BT53" t="s">
        <v>159</v>
      </c>
      <c r="BU53" t="s">
        <v>159</v>
      </c>
      <c r="BV53" t="s">
        <v>159</v>
      </c>
      <c r="BW53" t="s">
        <v>159</v>
      </c>
      <c r="BX53" t="s">
        <v>159</v>
      </c>
      <c r="BY53" t="s">
        <v>159</v>
      </c>
      <c r="BZ53" t="s">
        <v>159</v>
      </c>
    </row>
    <row r="54" spans="2:78" x14ac:dyDescent="0.25">
      <c r="B54" t="str">
        <f>XPlan_raw7[[#This Row],[EKA_kode]]</f>
        <v>T340084402</v>
      </c>
      <c r="C54" t="str">
        <f>XPlan_raw7[[#This Row],[eka_langtnavn]]</f>
        <v>Embedded Systems 2</v>
      </c>
      <c r="D54" t="str">
        <f>IF(XPlan_raw7[[#This Row],[Interne-kode]]&lt;&gt;"(tom)",XPlan_raw7[[#This Row],[Interne-kode]],"")</f>
        <v>MC-EMB2</v>
      </c>
      <c r="E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54" t="str">
        <f>IF(XPlan_raw7[[#This Row],[Campus]]&lt;&gt;"(tom)",XPlan_raw7[[#This Row],[Campus]],"")</f>
        <v>Sønderborg</v>
      </c>
      <c r="H54" t="str">
        <f>IF(XPlan_raw7[[#This Row],[Prøveform]]&lt;&gt;"(tom)",XPlan_raw7[[#This Row],[Prøveform]],"")</f>
        <v>Written examination</v>
      </c>
      <c r="I54" t="str">
        <f>IF(XPlan_raw7[[#This Row],[Eksaminator_samlet]]&lt;&gt;"",XPlan_raw7[[#This Row],[Eksaminator_samlet]],"")</f>
        <v>Alin Marian Drimus</v>
      </c>
      <c r="J54" t="str">
        <f>IF(XPlan_raw7[[#This Row],[Censur]]&lt;&gt;"(tom)",XPlan_raw7[[#This Row],[Censur]],"")</f>
        <v>Second examiner: Internal</v>
      </c>
      <c r="K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Sdb.,(tom),(tom),(tom),(tom),(tom),(tom),(tom)</v>
      </c>
      <c r="R54" t="s">
        <v>321</v>
      </c>
      <c r="S54" t="s">
        <v>322</v>
      </c>
      <c r="T54" t="s">
        <v>323</v>
      </c>
      <c r="U54" t="s">
        <v>158</v>
      </c>
      <c r="V54" t="s">
        <v>159</v>
      </c>
      <c r="W54" s="4">
        <v>45811</v>
      </c>
      <c r="Y54" t="s">
        <v>633</v>
      </c>
      <c r="Z54" t="s">
        <v>306</v>
      </c>
      <c r="AA54" t="s">
        <v>161</v>
      </c>
      <c r="AB54" t="s">
        <v>162</v>
      </c>
      <c r="AC54" s="4">
        <v>45887</v>
      </c>
      <c r="AF54" t="s">
        <v>22</v>
      </c>
      <c r="AG54" t="s">
        <v>21</v>
      </c>
      <c r="AH54" t="s">
        <v>159</v>
      </c>
      <c r="AI54" t="s">
        <v>24</v>
      </c>
      <c r="AJ54" t="s">
        <v>25</v>
      </c>
      <c r="AK54" t="s">
        <v>646</v>
      </c>
      <c r="AL54" t="s">
        <v>159</v>
      </c>
      <c r="AM54" t="s">
        <v>159</v>
      </c>
      <c r="AN54" t="s">
        <v>29</v>
      </c>
      <c r="AO54" t="s">
        <v>159</v>
      </c>
      <c r="AP54" t="s">
        <v>159</v>
      </c>
      <c r="AQ54" t="s">
        <v>159</v>
      </c>
      <c r="AR54" t="s">
        <v>159</v>
      </c>
      <c r="AS54" t="s">
        <v>159</v>
      </c>
      <c r="AT54" t="s">
        <v>159</v>
      </c>
      <c r="AU54" t="s">
        <v>159</v>
      </c>
      <c r="AW54" t="s">
        <v>198</v>
      </c>
      <c r="AX54" t="s">
        <v>199</v>
      </c>
      <c r="AY54" t="s">
        <v>200</v>
      </c>
      <c r="AZ54" t="s">
        <v>158</v>
      </c>
      <c r="BA54" t="s">
        <v>159</v>
      </c>
      <c r="BB54" t="s">
        <v>159</v>
      </c>
      <c r="BF54" t="s">
        <v>588</v>
      </c>
      <c r="BG54" t="s">
        <v>589</v>
      </c>
      <c r="BH54" t="s">
        <v>159</v>
      </c>
      <c r="BK54" t="s">
        <v>22</v>
      </c>
      <c r="BL54" t="s">
        <v>159</v>
      </c>
      <c r="BM54" t="s">
        <v>159</v>
      </c>
      <c r="BN54" t="s">
        <v>159</v>
      </c>
      <c r="BO54" t="s">
        <v>159</v>
      </c>
      <c r="BP54" t="s">
        <v>159</v>
      </c>
      <c r="BQ54" t="s">
        <v>159</v>
      </c>
      <c r="BR54" t="s">
        <v>159</v>
      </c>
      <c r="BS54" t="s">
        <v>159</v>
      </c>
      <c r="BT54" t="s">
        <v>159</v>
      </c>
      <c r="BU54" t="s">
        <v>159</v>
      </c>
      <c r="BV54" t="s">
        <v>32</v>
      </c>
      <c r="BW54" t="s">
        <v>159</v>
      </c>
      <c r="BX54" t="s">
        <v>159</v>
      </c>
      <c r="BY54" t="s">
        <v>159</v>
      </c>
      <c r="BZ54" t="s">
        <v>159</v>
      </c>
    </row>
    <row r="55" spans="2:78" x14ac:dyDescent="0.25">
      <c r="B55" t="str">
        <f>XPlan_raw7[[#This Row],[EKA_kode]]</f>
        <v>T340094402</v>
      </c>
      <c r="C55" t="str">
        <f>XPlan_raw7[[#This Row],[eka_langtnavn]]</f>
        <v>Mathematics for Science 1</v>
      </c>
      <c r="D55" t="str">
        <f>IF(XPlan_raw7[[#This Row],[Interne-kode]]&lt;&gt;"(tom)",XPlan_raw7[[#This Row],[Interne-kode]],"")</f>
        <v>MATH1-SC</v>
      </c>
      <c r="E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55" t="str">
        <f>IF(XPlan_raw7[[#This Row],[Campus]]&lt;&gt;"(tom)",XPlan_raw7[[#This Row],[Campus]],"")</f>
        <v>Sønderborg</v>
      </c>
      <c r="H55" t="str">
        <f>IF(XPlan_raw7[[#This Row],[Prøveform]]&lt;&gt;"(tom)",XPlan_raw7[[#This Row],[Prøveform]],"")</f>
        <v>Written examination</v>
      </c>
      <c r="I55" t="str">
        <f>IF(XPlan_raw7[[#This Row],[Eksaminator_samlet]]&lt;&gt;"",XPlan_raw7[[#This Row],[Eksaminator_samlet]],"")</f>
        <v>Bjarne Schmidt</v>
      </c>
      <c r="J55" t="str">
        <f>IF(XPlan_raw7[[#This Row],[Censur]]&lt;&gt;"(tom)",XPlan_raw7[[#This Row],[Censur]],"")</f>
        <v>Second examiner: Internal</v>
      </c>
      <c r="K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5" t="s">
        <v>562</v>
      </c>
      <c r="S55" t="s">
        <v>563</v>
      </c>
      <c r="T55" t="s">
        <v>564</v>
      </c>
      <c r="U55" t="s">
        <v>167</v>
      </c>
      <c r="V55" t="s">
        <v>159</v>
      </c>
      <c r="W55" s="4">
        <v>45793</v>
      </c>
      <c r="Y55" t="s">
        <v>635</v>
      </c>
      <c r="Z55" t="s">
        <v>368</v>
      </c>
      <c r="AA55" s="36" t="s">
        <v>161</v>
      </c>
      <c r="AB55" t="s">
        <v>162</v>
      </c>
      <c r="AC55" s="4" t="s">
        <v>159</v>
      </c>
      <c r="AF55" t="s">
        <v>22</v>
      </c>
      <c r="AG55" t="s">
        <v>159</v>
      </c>
      <c r="AH55" t="s">
        <v>159</v>
      </c>
      <c r="AI55" t="s">
        <v>159</v>
      </c>
      <c r="AJ55" t="s">
        <v>25</v>
      </c>
      <c r="AK55" t="s">
        <v>646</v>
      </c>
      <c r="AL55" t="s">
        <v>27</v>
      </c>
      <c r="AM55" t="s">
        <v>28</v>
      </c>
      <c r="AN55" t="s">
        <v>29</v>
      </c>
      <c r="AO55" t="s">
        <v>159</v>
      </c>
      <c r="AP55" t="s">
        <v>159</v>
      </c>
      <c r="AQ55" t="s">
        <v>159</v>
      </c>
      <c r="AR55" t="s">
        <v>159</v>
      </c>
      <c r="AS55" t="s">
        <v>159</v>
      </c>
      <c r="AT55" t="s">
        <v>159</v>
      </c>
      <c r="AU55" t="s">
        <v>159</v>
      </c>
      <c r="AW55" t="s">
        <v>423</v>
      </c>
      <c r="AX55" t="s">
        <v>424</v>
      </c>
      <c r="AY55" t="s">
        <v>425</v>
      </c>
      <c r="AZ55" t="s">
        <v>158</v>
      </c>
      <c r="BA55" t="s">
        <v>159</v>
      </c>
      <c r="BB55" t="s">
        <v>159</v>
      </c>
      <c r="BF55" t="s">
        <v>426</v>
      </c>
      <c r="BG55" t="s">
        <v>589</v>
      </c>
      <c r="BH55" t="s">
        <v>159</v>
      </c>
      <c r="BK55" t="s">
        <v>22</v>
      </c>
      <c r="BL55" t="s">
        <v>159</v>
      </c>
      <c r="BM55" t="s">
        <v>159</v>
      </c>
      <c r="BN55" t="s">
        <v>159</v>
      </c>
      <c r="BO55" t="s">
        <v>159</v>
      </c>
      <c r="BP55" t="s">
        <v>159</v>
      </c>
      <c r="BQ55" t="s">
        <v>159</v>
      </c>
      <c r="BR55" t="s">
        <v>159</v>
      </c>
      <c r="BS55" t="s">
        <v>159</v>
      </c>
      <c r="BT55" t="s">
        <v>159</v>
      </c>
      <c r="BU55" t="s">
        <v>159</v>
      </c>
      <c r="BV55" t="s">
        <v>159</v>
      </c>
      <c r="BW55" t="s">
        <v>159</v>
      </c>
      <c r="BX55" t="s">
        <v>34</v>
      </c>
      <c r="BY55" t="s">
        <v>159</v>
      </c>
      <c r="BZ55" t="s">
        <v>36</v>
      </c>
    </row>
    <row r="56" spans="2:78" x14ac:dyDescent="0.25">
      <c r="B56" t="str">
        <f>XPlan_raw7[[#This Row],[EKA_kode]]</f>
        <v>T340095402</v>
      </c>
      <c r="C56" t="str">
        <f>XPlan_raw7[[#This Row],[eka_langtnavn]]</f>
        <v>Mathematics for Science 2</v>
      </c>
      <c r="D56" t="str">
        <f>IF(XPlan_raw7[[#This Row],[Interne-kode]]&lt;&gt;"(tom)",XPlan_raw7[[#This Row],[Interne-kode]],"")</f>
        <v>MC-MATH2-Sc</v>
      </c>
      <c r="E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56" t="str">
        <f>IF(XPlan_raw7[[#This Row],[Campus]]&lt;&gt;"(tom)",XPlan_raw7[[#This Row],[Campus]],"")</f>
        <v>Sønderborg</v>
      </c>
      <c r="H56" t="str">
        <f>IF(XPlan_raw7[[#This Row],[Prøveform]]&lt;&gt;"(tom)",XPlan_raw7[[#This Row],[Prøveform]],"")</f>
        <v>Written examination</v>
      </c>
      <c r="I56" t="str">
        <f>IF(XPlan_raw7[[#This Row],[Eksaminator_samlet]]&lt;&gt;"",XPlan_raw7[[#This Row],[Eksaminator_samlet]],"")</f>
        <v>Dorthe Wildt Nielsen</v>
      </c>
      <c r="J56" t="str">
        <f>IF(XPlan_raw7[[#This Row],[Censur]]&lt;&gt;"(tom)",XPlan_raw7[[#This Row],[Censur]],"")</f>
        <v>Second examiner: Internal</v>
      </c>
      <c r="K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6" s="29" t="s">
        <v>174</v>
      </c>
      <c r="S56" s="29" t="s">
        <v>175</v>
      </c>
      <c r="T56" s="36" t="s">
        <v>176</v>
      </c>
      <c r="U56" s="29" t="s">
        <v>158</v>
      </c>
      <c r="V56" s="36" t="s">
        <v>159</v>
      </c>
      <c r="W56" s="40">
        <v>45786</v>
      </c>
      <c r="X56" s="41"/>
      <c r="Y56" s="41" t="s">
        <v>633</v>
      </c>
      <c r="Z56" s="29" t="s">
        <v>173</v>
      </c>
      <c r="AA56" s="36" t="s">
        <v>161</v>
      </c>
      <c r="AB56" s="29" t="s">
        <v>162</v>
      </c>
      <c r="AC56" s="41">
        <v>45883</v>
      </c>
      <c r="AD56" s="40"/>
      <c r="AE56" s="36"/>
      <c r="AF56" t="s">
        <v>22</v>
      </c>
      <c r="AG56" s="29" t="s">
        <v>159</v>
      </c>
      <c r="AH56" s="36" t="s">
        <v>159</v>
      </c>
      <c r="AI56" s="29" t="s">
        <v>159</v>
      </c>
      <c r="AJ56" s="36" t="s">
        <v>25</v>
      </c>
      <c r="AK56" s="29" t="s">
        <v>646</v>
      </c>
      <c r="AL56" s="36" t="s">
        <v>27</v>
      </c>
      <c r="AM56" s="29" t="s">
        <v>28</v>
      </c>
      <c r="AN56" s="36" t="s">
        <v>29</v>
      </c>
      <c r="AO56" s="36" t="s">
        <v>159</v>
      </c>
      <c r="AP56" s="36" t="s">
        <v>159</v>
      </c>
      <c r="AQ56" s="36" t="s">
        <v>159</v>
      </c>
      <c r="AR56" s="36" t="s">
        <v>159</v>
      </c>
      <c r="AS56" s="36" t="s">
        <v>159</v>
      </c>
      <c r="AT56" s="36" t="s">
        <v>159</v>
      </c>
      <c r="AU56" s="36" t="s">
        <v>159</v>
      </c>
      <c r="AW56" t="s">
        <v>427</v>
      </c>
      <c r="AX56" t="s">
        <v>428</v>
      </c>
      <c r="AY56" t="s">
        <v>429</v>
      </c>
      <c r="AZ56" t="s">
        <v>158</v>
      </c>
      <c r="BA56" t="s">
        <v>159</v>
      </c>
      <c r="BB56" t="s">
        <v>159</v>
      </c>
      <c r="BF56" t="s">
        <v>588</v>
      </c>
      <c r="BG56" t="s">
        <v>589</v>
      </c>
      <c r="BH56" t="s">
        <v>159</v>
      </c>
      <c r="BK56" t="s">
        <v>22</v>
      </c>
      <c r="BL56" t="s">
        <v>159</v>
      </c>
      <c r="BM56" t="s">
        <v>159</v>
      </c>
      <c r="BN56" t="s">
        <v>159</v>
      </c>
      <c r="BO56" t="s">
        <v>159</v>
      </c>
      <c r="BP56" t="s">
        <v>159</v>
      </c>
      <c r="BQ56" t="s">
        <v>159</v>
      </c>
      <c r="BR56" t="s">
        <v>159</v>
      </c>
      <c r="BS56" t="s">
        <v>159</v>
      </c>
      <c r="BT56" t="s">
        <v>159</v>
      </c>
      <c r="BU56" t="s">
        <v>159</v>
      </c>
      <c r="BV56" t="s">
        <v>32</v>
      </c>
      <c r="BW56" t="s">
        <v>159</v>
      </c>
      <c r="BX56" t="s">
        <v>159</v>
      </c>
      <c r="BY56" t="s">
        <v>159</v>
      </c>
      <c r="BZ56" t="s">
        <v>159</v>
      </c>
    </row>
    <row r="57" spans="2:78" x14ac:dyDescent="0.25">
      <c r="B57" t="str">
        <f>XPlan_raw7[[#This Row],[EKA_kode]]</f>
        <v>T370036402</v>
      </c>
      <c r="C57" t="str">
        <f>XPlan_raw7[[#This Row],[eka_langtnavn]]</f>
        <v>Cleanroom Microfabrication</v>
      </c>
      <c r="D57" t="str">
        <f>IF(XPlan_raw7[[#This Row],[Interne-kode]]&lt;&gt;"(tom)",XPlan_raw7[[#This Row],[Interne-kode]],"")</f>
        <v>EE-CLM</v>
      </c>
      <c r="E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</v>
      </c>
      <c r="G57" t="str">
        <f>IF(XPlan_raw7[[#This Row],[Campus]]&lt;&gt;"(tom)",XPlan_raw7[[#This Row],[Campus]],"")</f>
        <v>Sønderborg</v>
      </c>
      <c r="H57" t="str">
        <f>IF(XPlan_raw7[[#This Row],[Prøveform]]&lt;&gt;"(tom)",XPlan_raw7[[#This Row],[Prøveform]],"")</f>
        <v>Oral examination</v>
      </c>
      <c r="I57" t="str">
        <f>IF(XPlan_raw7[[#This Row],[Eksaminator_samlet]]&lt;&gt;"",XPlan_raw7[[#This Row],[Eksaminator_samlet]],"")</f>
        <v>Jakob Kjelstrup-Hansen</v>
      </c>
      <c r="J57" t="str">
        <f>IF(XPlan_raw7[[#This Row],[Censur]]&lt;&gt;"(tom)",XPlan_raw7[[#This Row],[Censur]],"")</f>
        <v>Second examiner: Internal</v>
      </c>
      <c r="K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Sdb.,(tom),(tom),BSc in Mechatronic Engineering - Sdb.,(tom),(tom),(tom),(tom),(tom),(tom),Exchange students - Sønderborg</v>
      </c>
      <c r="R57" s="29" t="s">
        <v>493</v>
      </c>
      <c r="S57" s="29" t="s">
        <v>494</v>
      </c>
      <c r="T57" s="36" t="s">
        <v>495</v>
      </c>
      <c r="U57" s="29" t="s">
        <v>205</v>
      </c>
      <c r="V57" s="36" t="s">
        <v>210</v>
      </c>
      <c r="W57" s="40">
        <v>45831</v>
      </c>
      <c r="X57" s="41"/>
      <c r="Y57" s="41" t="s">
        <v>634</v>
      </c>
      <c r="Z57" s="29" t="s">
        <v>460</v>
      </c>
      <c r="AA57" s="36" t="s">
        <v>188</v>
      </c>
      <c r="AB57" s="29" t="s">
        <v>162</v>
      </c>
      <c r="AC57" s="41">
        <v>45896</v>
      </c>
      <c r="AD57" s="40"/>
      <c r="AE57" s="36"/>
      <c r="AF57" t="s">
        <v>22</v>
      </c>
      <c r="AG57" s="29" t="s">
        <v>159</v>
      </c>
      <c r="AH57" s="36" t="s">
        <v>159</v>
      </c>
      <c r="AI57" s="29" t="s">
        <v>24</v>
      </c>
      <c r="AJ57" s="36" t="s">
        <v>25</v>
      </c>
      <c r="AK57" s="29" t="s">
        <v>646</v>
      </c>
      <c r="AL57" s="36" t="s">
        <v>159</v>
      </c>
      <c r="AM57" s="29" t="s">
        <v>159</v>
      </c>
      <c r="AN57" s="36" t="s">
        <v>29</v>
      </c>
      <c r="AO57" s="36" t="s">
        <v>159</v>
      </c>
      <c r="AP57" s="36" t="s">
        <v>159</v>
      </c>
      <c r="AQ57" s="36" t="s">
        <v>159</v>
      </c>
      <c r="AR57" s="36" t="s">
        <v>159</v>
      </c>
      <c r="AS57" s="36" t="s">
        <v>159</v>
      </c>
      <c r="AT57" s="36" t="s">
        <v>159</v>
      </c>
      <c r="AU57" s="36" t="s">
        <v>82</v>
      </c>
      <c r="AW57" t="s">
        <v>303</v>
      </c>
      <c r="AX57" t="s">
        <v>304</v>
      </c>
      <c r="AY57" t="s">
        <v>305</v>
      </c>
      <c r="AZ57" t="s">
        <v>158</v>
      </c>
      <c r="BA57" t="s">
        <v>159</v>
      </c>
      <c r="BB57" t="s">
        <v>159</v>
      </c>
      <c r="BF57" t="s">
        <v>596</v>
      </c>
      <c r="BG57" t="s">
        <v>589</v>
      </c>
      <c r="BH57" t="s">
        <v>159</v>
      </c>
      <c r="BK57" t="s">
        <v>22</v>
      </c>
      <c r="BL57" t="s">
        <v>159</v>
      </c>
      <c r="BM57" t="s">
        <v>159</v>
      </c>
      <c r="BN57" t="s">
        <v>159</v>
      </c>
      <c r="BO57" t="s">
        <v>159</v>
      </c>
      <c r="BP57" t="s">
        <v>159</v>
      </c>
      <c r="BQ57" t="s">
        <v>159</v>
      </c>
      <c r="BR57" t="s">
        <v>159</v>
      </c>
      <c r="BS57" t="s">
        <v>159</v>
      </c>
      <c r="BT57" t="s">
        <v>159</v>
      </c>
      <c r="BU57" t="s">
        <v>31</v>
      </c>
      <c r="BV57" t="s">
        <v>159</v>
      </c>
      <c r="BW57" t="s">
        <v>159</v>
      </c>
      <c r="BX57" t="s">
        <v>34</v>
      </c>
      <c r="BY57" t="s">
        <v>35</v>
      </c>
      <c r="BZ57" t="s">
        <v>159</v>
      </c>
    </row>
    <row r="58" spans="2:78" x14ac:dyDescent="0.25">
      <c r="B58" t="str">
        <f>XPlan_raw7[[#This Row],[EKA_kode]]</f>
        <v>T370053402</v>
      </c>
      <c r="C58" t="str">
        <f>XPlan_raw7[[#This Row],[eka_langtnavn]]</f>
        <v>Digital Design and Signal Processing</v>
      </c>
      <c r="D58" t="str">
        <f>IF(XPlan_raw7[[#This Row],[Interne-kode]]&lt;&gt;"(tom)",XPlan_raw7[[#This Row],[Interne-kode]],"")</f>
        <v>EE-DDS</v>
      </c>
      <c r="E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58" t="str">
        <f>IF(XPlan_raw7[[#This Row],[Campus]]&lt;&gt;"(tom)",XPlan_raw7[[#This Row],[Campus]],"")</f>
        <v>Sønderborg</v>
      </c>
      <c r="H58" t="str">
        <f>IF(XPlan_raw7[[#This Row],[Prøveform]]&lt;&gt;"(tom)",XPlan_raw7[[#This Row],[Prøveform]],"")</f>
        <v>Oral examination</v>
      </c>
      <c r="I58" t="str">
        <f>IF(XPlan_raw7[[#This Row],[Eksaminator_samlet]]&lt;&gt;"",XPlan_raw7[[#This Row],[Eksaminator_samlet]],"")</f>
        <v>Mohammed Ali Khan</v>
      </c>
      <c r="J58" t="str">
        <f>IF(XPlan_raw7[[#This Row],[Censur]]&lt;&gt;"(tom)",XPlan_raw7[[#This Row],[Censur]],"")</f>
        <v>Second examiner: External</v>
      </c>
      <c r="K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Sdb.,(tom),(tom),(tom),(tom),(tom),(tom),Exchange students - Sønderborg</v>
      </c>
      <c r="R58" t="s">
        <v>401</v>
      </c>
      <c r="S58" t="s">
        <v>402</v>
      </c>
      <c r="T58" t="s">
        <v>403</v>
      </c>
      <c r="U58" t="s">
        <v>205</v>
      </c>
      <c r="V58" t="s">
        <v>159</v>
      </c>
      <c r="W58" s="4">
        <v>45820</v>
      </c>
      <c r="X58" s="4">
        <v>45821</v>
      </c>
      <c r="Y58" t="s">
        <v>634</v>
      </c>
      <c r="Z58" t="s">
        <v>404</v>
      </c>
      <c r="AA58" s="36" t="s">
        <v>188</v>
      </c>
      <c r="AB58" t="s">
        <v>189</v>
      </c>
      <c r="AC58" s="4">
        <v>45895</v>
      </c>
      <c r="AF58" t="s">
        <v>22</v>
      </c>
      <c r="AG58" t="s">
        <v>21</v>
      </c>
      <c r="AH58" t="s">
        <v>159</v>
      </c>
      <c r="AI58" t="s">
        <v>24</v>
      </c>
      <c r="AJ58" t="s">
        <v>25</v>
      </c>
      <c r="AK58" t="s">
        <v>646</v>
      </c>
      <c r="AL58" t="s">
        <v>159</v>
      </c>
      <c r="AM58" t="s">
        <v>159</v>
      </c>
      <c r="AN58" t="s">
        <v>29</v>
      </c>
      <c r="AO58" t="s">
        <v>159</v>
      </c>
      <c r="AP58" t="s">
        <v>159</v>
      </c>
      <c r="AQ58" t="s">
        <v>159</v>
      </c>
      <c r="AR58" t="s">
        <v>159</v>
      </c>
      <c r="AS58" t="s">
        <v>159</v>
      </c>
      <c r="AT58" t="s">
        <v>159</v>
      </c>
      <c r="AU58" t="s">
        <v>82</v>
      </c>
      <c r="AW58" t="s">
        <v>435</v>
      </c>
      <c r="AX58" t="s">
        <v>436</v>
      </c>
      <c r="AY58" t="s">
        <v>437</v>
      </c>
      <c r="AZ58" t="s">
        <v>158</v>
      </c>
      <c r="BA58" t="s">
        <v>159</v>
      </c>
      <c r="BB58" t="s">
        <v>159</v>
      </c>
      <c r="BF58" t="s">
        <v>592</v>
      </c>
      <c r="BG58" t="s">
        <v>589</v>
      </c>
      <c r="BH58" t="s">
        <v>159</v>
      </c>
      <c r="BK58" t="s">
        <v>22</v>
      </c>
      <c r="BL58" t="s">
        <v>159</v>
      </c>
      <c r="BM58" t="s">
        <v>159</v>
      </c>
      <c r="BN58" t="s">
        <v>159</v>
      </c>
      <c r="BO58" t="s">
        <v>159</v>
      </c>
      <c r="BP58" t="s">
        <v>159</v>
      </c>
      <c r="BQ58" t="s">
        <v>159</v>
      </c>
      <c r="BR58" t="s">
        <v>159</v>
      </c>
      <c r="BS58" t="s">
        <v>159</v>
      </c>
      <c r="BT58" t="s">
        <v>30</v>
      </c>
      <c r="BU58" t="s">
        <v>159</v>
      </c>
      <c r="BV58" t="s">
        <v>159</v>
      </c>
      <c r="BW58" t="s">
        <v>159</v>
      </c>
      <c r="BX58" t="s">
        <v>159</v>
      </c>
      <c r="BY58" t="s">
        <v>159</v>
      </c>
      <c r="BZ58" t="s">
        <v>159</v>
      </c>
    </row>
    <row r="59" spans="2:78" x14ac:dyDescent="0.25">
      <c r="B59" t="str">
        <f>XPlan_raw7[[#This Row],[EKA_kode]]</f>
        <v>T320009402</v>
      </c>
      <c r="C59" t="str">
        <f>XPlan_raw7[[#This Row],[eka_langtnavn]]</f>
        <v>Introduction to Programming</v>
      </c>
      <c r="D59" t="str">
        <f>IF(XPlan_raw7[[#This Row],[Interne-kode]]&lt;&gt;"(tom)",XPlan_raw7[[#This Row],[Interne-kode]],"")</f>
        <v>ME-PROG</v>
      </c>
      <c r="E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14-05-2025</v>
      </c>
      <c r="G59" t="str">
        <f>IF(XPlan_raw7[[#This Row],[Campus]]&lt;&gt;"(tom)",XPlan_raw7[[#This Row],[Campus]],"")</f>
        <v>Sønderborg</v>
      </c>
      <c r="H59" t="str">
        <f>IF(XPlan_raw7[[#This Row],[Prøveform]]&lt;&gt;"(tom)",XPlan_raw7[[#This Row],[Prøveform]],"")</f>
        <v>Written examination</v>
      </c>
      <c r="I59" t="str">
        <f>IF(XPlan_raw7[[#This Row],[Eksaminator_samlet]]&lt;&gt;"",XPlan_raw7[[#This Row],[Eksaminator_samlet]],"")</f>
        <v>Till Leissner</v>
      </c>
      <c r="J59" t="str">
        <f>IF(XPlan_raw7[[#This Row],[Censur]]&lt;&gt;"(tom)",XPlan_raw7[[#This Row],[Censur]],"")</f>
        <v>Second examiner: Internal</v>
      </c>
      <c r="K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Sdb.,(tom),(tom),(tom),(tom),(tom),(tom),(tom),(tom)</v>
      </c>
      <c r="R59" t="s">
        <v>531</v>
      </c>
      <c r="S59" t="s">
        <v>532</v>
      </c>
      <c r="T59" t="s">
        <v>533</v>
      </c>
      <c r="U59" t="s">
        <v>167</v>
      </c>
      <c r="V59" t="s">
        <v>159</v>
      </c>
      <c r="W59" s="4">
        <v>45791</v>
      </c>
      <c r="Y59" t="s">
        <v>635</v>
      </c>
      <c r="Z59" t="s">
        <v>505</v>
      </c>
      <c r="AA59" s="36" t="s">
        <v>161</v>
      </c>
      <c r="AB59" t="s">
        <v>162</v>
      </c>
      <c r="AC59" s="4" t="s">
        <v>159</v>
      </c>
      <c r="AF59" t="s">
        <v>22</v>
      </c>
      <c r="AG59" t="s">
        <v>159</v>
      </c>
      <c r="AH59" t="s">
        <v>23</v>
      </c>
      <c r="AI59" t="s">
        <v>159</v>
      </c>
      <c r="AJ59" t="s">
        <v>159</v>
      </c>
      <c r="AK59" t="s">
        <v>159</v>
      </c>
      <c r="AL59" t="s">
        <v>159</v>
      </c>
      <c r="AM59" t="s">
        <v>28</v>
      </c>
      <c r="AN59" t="s">
        <v>159</v>
      </c>
      <c r="AO59" t="s">
        <v>159</v>
      </c>
      <c r="AP59" t="s">
        <v>159</v>
      </c>
      <c r="AQ59" t="s">
        <v>159</v>
      </c>
      <c r="AR59" t="s">
        <v>159</v>
      </c>
      <c r="AS59" t="s">
        <v>159</v>
      </c>
      <c r="AT59" t="s">
        <v>159</v>
      </c>
      <c r="AU59" t="s">
        <v>159</v>
      </c>
      <c r="AW59" t="s">
        <v>510</v>
      </c>
      <c r="AX59" t="s">
        <v>511</v>
      </c>
      <c r="AY59" t="s">
        <v>512</v>
      </c>
      <c r="AZ59" t="s">
        <v>158</v>
      </c>
      <c r="BA59" t="s">
        <v>159</v>
      </c>
      <c r="BB59" t="s">
        <v>159</v>
      </c>
      <c r="BF59" t="s">
        <v>592</v>
      </c>
      <c r="BG59" t="s">
        <v>591</v>
      </c>
      <c r="BH59" t="s">
        <v>159</v>
      </c>
      <c r="BK59" t="s">
        <v>22</v>
      </c>
      <c r="BL59" t="s">
        <v>159</v>
      </c>
      <c r="BM59" t="s">
        <v>159</v>
      </c>
      <c r="BN59" t="s">
        <v>159</v>
      </c>
      <c r="BO59" t="s">
        <v>159</v>
      </c>
      <c r="BP59" t="s">
        <v>159</v>
      </c>
      <c r="BQ59" t="s">
        <v>159</v>
      </c>
      <c r="BR59" t="s">
        <v>159</v>
      </c>
      <c r="BS59" t="s">
        <v>159</v>
      </c>
      <c r="BT59" t="s">
        <v>30</v>
      </c>
      <c r="BU59" t="s">
        <v>159</v>
      </c>
      <c r="BV59" t="s">
        <v>159</v>
      </c>
      <c r="BW59" t="s">
        <v>159</v>
      </c>
      <c r="BX59" t="s">
        <v>159</v>
      </c>
      <c r="BY59" t="s">
        <v>159</v>
      </c>
      <c r="BZ59" t="s">
        <v>159</v>
      </c>
    </row>
    <row r="60" spans="2:78" x14ac:dyDescent="0.25">
      <c r="B60" t="str">
        <f>XPlan_raw7[[#This Row],[EKA_kode]]</f>
        <v>T320012412</v>
      </c>
      <c r="C60" t="str">
        <f>XPlan_raw7[[#This Row],[eka_langtnavn]]</f>
        <v>Mechanical Engineering  Semester Project 1 C</v>
      </c>
      <c r="D60" t="str">
        <f>IF(XPlan_raw7[[#This Row],[Interne-kode]]&lt;&gt;"(tom)",XPlan_raw7[[#This Row],[Interne-kode]],"")</f>
        <v>ME-SPRO1-SC</v>
      </c>
      <c r="E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60" t="str">
        <f>IF(XPlan_raw7[[#This Row],[Campus]]&lt;&gt;"(tom)",XPlan_raw7[[#This Row],[Campus]],"")</f>
        <v>Sønderborg</v>
      </c>
      <c r="H60">
        <f>IF(XPlan_raw7[[#This Row],[Prøveform]]&lt;&gt;"(tom)",XPlan_raw7[[#This Row],[Prøveform]],"")</f>
        <v>0</v>
      </c>
      <c r="I60" t="str">
        <f>IF(XPlan_raw7[[#This Row],[Eksaminator_samlet]]&lt;&gt;"",XPlan_raw7[[#This Row],[Eksaminator_samlet]],"")</f>
        <v>Morten Hartvig Hansen</v>
      </c>
      <c r="J60" t="str">
        <f>IF(XPlan_raw7[[#This Row],[Censur]]&lt;&gt;"(tom)",XPlan_raw7[[#This Row],[Censur]],"")</f>
        <v>Second examiner: Internal</v>
      </c>
      <c r="K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0" t="s">
        <v>537</v>
      </c>
      <c r="S60" t="s">
        <v>538</v>
      </c>
      <c r="T60" t="s">
        <v>539</v>
      </c>
      <c r="U60" t="s">
        <v>167</v>
      </c>
      <c r="V60" t="s">
        <v>159</v>
      </c>
      <c r="W60" s="4"/>
      <c r="Y60" t="s">
        <v>635</v>
      </c>
      <c r="Z60" t="s">
        <v>254</v>
      </c>
      <c r="AB60" t="s">
        <v>162</v>
      </c>
      <c r="AC60" s="4" t="s">
        <v>159</v>
      </c>
      <c r="AF60" t="s">
        <v>22</v>
      </c>
      <c r="AG60" t="s">
        <v>159</v>
      </c>
      <c r="AH60" t="s">
        <v>159</v>
      </c>
      <c r="AI60" t="s">
        <v>159</v>
      </c>
      <c r="AJ60" t="s">
        <v>159</v>
      </c>
      <c r="AK60" t="s">
        <v>159</v>
      </c>
      <c r="AL60" t="s">
        <v>159</v>
      </c>
      <c r="AM60" t="s">
        <v>28</v>
      </c>
      <c r="AN60" t="s">
        <v>159</v>
      </c>
      <c r="AO60" t="s">
        <v>159</v>
      </c>
      <c r="AP60" t="s">
        <v>159</v>
      </c>
      <c r="AQ60" t="s">
        <v>159</v>
      </c>
      <c r="AR60" t="s">
        <v>159</v>
      </c>
      <c r="AS60" t="s">
        <v>159</v>
      </c>
      <c r="AT60" t="s">
        <v>159</v>
      </c>
      <c r="AU60" t="s">
        <v>159</v>
      </c>
      <c r="AW60" t="s">
        <v>597</v>
      </c>
      <c r="AX60" t="s">
        <v>598</v>
      </c>
      <c r="AY60" t="s">
        <v>599</v>
      </c>
      <c r="AZ60" t="s">
        <v>159</v>
      </c>
      <c r="BA60" t="s">
        <v>159</v>
      </c>
      <c r="BB60" t="s">
        <v>159</v>
      </c>
      <c r="BF60" t="s">
        <v>592</v>
      </c>
      <c r="BG60" t="s">
        <v>591</v>
      </c>
      <c r="BH60" t="s">
        <v>159</v>
      </c>
      <c r="BK60" t="s">
        <v>22</v>
      </c>
      <c r="BL60" t="s">
        <v>159</v>
      </c>
      <c r="BM60" t="s">
        <v>159</v>
      </c>
      <c r="BN60" t="s">
        <v>159</v>
      </c>
      <c r="BO60" t="s">
        <v>159</v>
      </c>
      <c r="BP60" t="s">
        <v>26</v>
      </c>
      <c r="BQ60" t="s">
        <v>159</v>
      </c>
      <c r="BR60" t="s">
        <v>159</v>
      </c>
      <c r="BS60" t="s">
        <v>159</v>
      </c>
      <c r="BT60" t="s">
        <v>159</v>
      </c>
      <c r="BU60" t="s">
        <v>159</v>
      </c>
      <c r="BV60" t="s">
        <v>159</v>
      </c>
      <c r="BW60" t="s">
        <v>159</v>
      </c>
      <c r="BX60" t="s">
        <v>159</v>
      </c>
      <c r="BY60" t="s">
        <v>159</v>
      </c>
      <c r="BZ60" t="s">
        <v>159</v>
      </c>
    </row>
    <row r="61" spans="2:78" x14ac:dyDescent="0.25">
      <c r="B61" t="str">
        <f>XPlan_raw7[[#This Row],[EKA_kode]]</f>
        <v>T320012412</v>
      </c>
      <c r="C61" t="str">
        <f>XPlan_raw7[[#This Row],[eka_langtnavn]]</f>
        <v>Mechanical Engineering  Semester Project 1 C</v>
      </c>
      <c r="D61" t="str">
        <f>IF(XPlan_raw7[[#This Row],[Interne-kode]]&lt;&gt;"(tom)",XPlan_raw7[[#This Row],[Interne-kode]],"")</f>
        <v>ME-SPRO1-SC</v>
      </c>
      <c r="E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61" t="str">
        <f>IF(XPlan_raw7[[#This Row],[Campus]]&lt;&gt;"(tom)",XPlan_raw7[[#This Row],[Campus]],"")</f>
        <v>Sønderborg</v>
      </c>
      <c r="H61" t="str">
        <f>IF(XPlan_raw7[[#This Row],[Prøveform]]&lt;&gt;"(tom)",XPlan_raw7[[#This Row],[Prøveform]],"")</f>
        <v>Hand-In</v>
      </c>
      <c r="I61" t="str">
        <f>IF(XPlan_raw7[[#This Row],[Eksaminator_samlet]]&lt;&gt;"",XPlan_raw7[[#This Row],[Eksaminator_samlet]],"")</f>
        <v>Morten Hartvig Hansen</v>
      </c>
      <c r="J61" t="str">
        <f>IF(XPlan_raw7[[#This Row],[Censur]]&lt;&gt;"(tom)",XPlan_raw7[[#This Row],[Censur]],"")</f>
        <v>Second examiner: Internal</v>
      </c>
      <c r="K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1" t="s">
        <v>537</v>
      </c>
      <c r="S61" t="s">
        <v>538</v>
      </c>
      <c r="T61" t="s">
        <v>539</v>
      </c>
      <c r="U61" t="s">
        <v>167</v>
      </c>
      <c r="V61" t="s">
        <v>159</v>
      </c>
      <c r="W61" s="4">
        <v>45793</v>
      </c>
      <c r="Y61" t="s">
        <v>635</v>
      </c>
      <c r="Z61" t="s">
        <v>254</v>
      </c>
      <c r="AA61" t="s">
        <v>639</v>
      </c>
      <c r="AB61" t="s">
        <v>162</v>
      </c>
      <c r="AC61" s="4">
        <v>45793</v>
      </c>
      <c r="AF61" t="s">
        <v>22</v>
      </c>
      <c r="AG61" t="s">
        <v>159</v>
      </c>
      <c r="AH61" t="s">
        <v>159</v>
      </c>
      <c r="AI61" t="s">
        <v>159</v>
      </c>
      <c r="AJ61" t="s">
        <v>159</v>
      </c>
      <c r="AK61" t="s">
        <v>159</v>
      </c>
      <c r="AL61" t="s">
        <v>159</v>
      </c>
      <c r="AM61" t="s">
        <v>28</v>
      </c>
      <c r="AN61" t="s">
        <v>159</v>
      </c>
      <c r="AO61" t="s">
        <v>159</v>
      </c>
      <c r="AP61" t="s">
        <v>159</v>
      </c>
      <c r="AQ61" t="s">
        <v>159</v>
      </c>
      <c r="AR61" t="s">
        <v>159</v>
      </c>
      <c r="AS61" t="s">
        <v>159</v>
      </c>
      <c r="AT61" t="s">
        <v>159</v>
      </c>
      <c r="AU61" t="s">
        <v>159</v>
      </c>
      <c r="AW61" t="s">
        <v>409</v>
      </c>
      <c r="AX61" t="s">
        <v>410</v>
      </c>
      <c r="AY61" t="s">
        <v>411</v>
      </c>
      <c r="AZ61" t="s">
        <v>158</v>
      </c>
      <c r="BA61" t="s">
        <v>412</v>
      </c>
      <c r="BB61" t="s">
        <v>159</v>
      </c>
      <c r="BF61" t="s">
        <v>592</v>
      </c>
      <c r="BG61" t="s">
        <v>589</v>
      </c>
      <c r="BH61" t="s">
        <v>159</v>
      </c>
      <c r="BK61" t="s">
        <v>22</v>
      </c>
      <c r="BL61" t="s">
        <v>159</v>
      </c>
      <c r="BM61" t="s">
        <v>159</v>
      </c>
      <c r="BN61" t="s">
        <v>159</v>
      </c>
      <c r="BO61" t="s">
        <v>159</v>
      </c>
      <c r="BP61" t="s">
        <v>159</v>
      </c>
      <c r="BQ61" t="s">
        <v>159</v>
      </c>
      <c r="BR61" t="s">
        <v>159</v>
      </c>
      <c r="BS61" t="s">
        <v>159</v>
      </c>
      <c r="BT61" t="s">
        <v>159</v>
      </c>
      <c r="BU61" t="s">
        <v>31</v>
      </c>
      <c r="BV61" t="s">
        <v>159</v>
      </c>
      <c r="BW61" t="s">
        <v>159</v>
      </c>
      <c r="BX61" t="s">
        <v>159</v>
      </c>
      <c r="BY61" t="s">
        <v>159</v>
      </c>
      <c r="BZ61" t="s">
        <v>159</v>
      </c>
    </row>
    <row r="62" spans="2:78" x14ac:dyDescent="0.25">
      <c r="B62" t="str">
        <f>XPlan_raw7[[#This Row],[EKA_kode]]</f>
        <v>T320013402</v>
      </c>
      <c r="C62" t="str">
        <f>XPlan_raw7[[#This Row],[eka_langtnavn]]</f>
        <v>Cooling and Heating Systems</v>
      </c>
      <c r="D62" t="str">
        <f>IF(XPlan_raw7[[#This Row],[Interne-kode]]&lt;&gt;"(tom)",XPlan_raw7[[#This Row],[Interne-kode]],"")</f>
        <v>ME-CHS</v>
      </c>
      <c r="E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62" t="str">
        <f>IF(XPlan_raw7[[#This Row],[Campus]]&lt;&gt;"(tom)",XPlan_raw7[[#This Row],[Campus]],"")</f>
        <v>Sønderborg</v>
      </c>
      <c r="H62" t="str">
        <f>IF(XPlan_raw7[[#This Row],[Prøveform]]&lt;&gt;"(tom)",XPlan_raw7[[#This Row],[Prøveform]],"")</f>
        <v>Written examination</v>
      </c>
      <c r="I62" t="str">
        <f>IF(XPlan_raw7[[#This Row],[Eksaminator_samlet]]&lt;&gt;"",XPlan_raw7[[#This Row],[Eksaminator_samlet]],"")</f>
        <v>Paride Gullo</v>
      </c>
      <c r="J62" t="str">
        <f>IF(XPlan_raw7[[#This Row],[Censur]]&lt;&gt;"(tom)",XPlan_raw7[[#This Row],[Censur]],"")</f>
        <v>Second examiner: External</v>
      </c>
      <c r="K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2" t="s">
        <v>418</v>
      </c>
      <c r="S62" t="s">
        <v>419</v>
      </c>
      <c r="T62" t="s">
        <v>420</v>
      </c>
      <c r="U62" t="s">
        <v>205</v>
      </c>
      <c r="V62" t="s">
        <v>159</v>
      </c>
      <c r="W62" s="4">
        <v>45821</v>
      </c>
      <c r="Y62" t="s">
        <v>633</v>
      </c>
      <c r="Z62" t="s">
        <v>421</v>
      </c>
      <c r="AA62" t="s">
        <v>161</v>
      </c>
      <c r="AB62" t="s">
        <v>189</v>
      </c>
      <c r="AC62" s="4">
        <v>45888</v>
      </c>
      <c r="AF62" t="s">
        <v>22</v>
      </c>
      <c r="AG62" t="s">
        <v>159</v>
      </c>
      <c r="AH62" t="s">
        <v>23</v>
      </c>
      <c r="AI62" t="s">
        <v>159</v>
      </c>
      <c r="AJ62" t="s">
        <v>159</v>
      </c>
      <c r="AK62" t="s">
        <v>159</v>
      </c>
      <c r="AL62" t="s">
        <v>159</v>
      </c>
      <c r="AM62" t="s">
        <v>28</v>
      </c>
      <c r="AN62" t="s">
        <v>29</v>
      </c>
      <c r="AO62" t="s">
        <v>159</v>
      </c>
      <c r="AP62" t="s">
        <v>159</v>
      </c>
      <c r="AQ62" t="s">
        <v>159</v>
      </c>
      <c r="AR62" t="s">
        <v>159</v>
      </c>
      <c r="AS62" t="s">
        <v>159</v>
      </c>
      <c r="AT62" t="s">
        <v>159</v>
      </c>
      <c r="AU62" t="s">
        <v>82</v>
      </c>
      <c r="AW62" t="s">
        <v>439</v>
      </c>
      <c r="AX62" t="s">
        <v>440</v>
      </c>
      <c r="AY62" t="s">
        <v>441</v>
      </c>
      <c r="AZ62" t="s">
        <v>205</v>
      </c>
      <c r="BA62" t="s">
        <v>159</v>
      </c>
      <c r="BB62" t="s">
        <v>159</v>
      </c>
      <c r="BF62" t="s">
        <v>588</v>
      </c>
      <c r="BG62" t="s">
        <v>595</v>
      </c>
      <c r="BH62" t="s">
        <v>159</v>
      </c>
      <c r="BK62" t="s">
        <v>22</v>
      </c>
      <c r="BL62" t="s">
        <v>159</v>
      </c>
      <c r="BM62" t="s">
        <v>159</v>
      </c>
      <c r="BN62" t="s">
        <v>159</v>
      </c>
      <c r="BO62" t="s">
        <v>159</v>
      </c>
      <c r="BP62" t="s">
        <v>159</v>
      </c>
      <c r="BQ62" t="s">
        <v>27</v>
      </c>
      <c r="BR62" t="s">
        <v>159</v>
      </c>
      <c r="BS62" t="s">
        <v>159</v>
      </c>
      <c r="BT62" t="s">
        <v>159</v>
      </c>
      <c r="BU62" t="s">
        <v>159</v>
      </c>
      <c r="BV62" t="s">
        <v>159</v>
      </c>
      <c r="BW62" t="s">
        <v>159</v>
      </c>
      <c r="BX62" t="s">
        <v>159</v>
      </c>
      <c r="BY62" t="s">
        <v>159</v>
      </c>
      <c r="BZ62" t="s">
        <v>159</v>
      </c>
    </row>
    <row r="63" spans="2:78" x14ac:dyDescent="0.25">
      <c r="B63" t="str">
        <f>XPlan_raw7[[#This Row],[EKA_kode]]</f>
        <v>T320014402</v>
      </c>
      <c r="C63" t="str">
        <f>XPlan_raw7[[#This Row],[eka_langtnavn]]</f>
        <v>Energy Systems</v>
      </c>
      <c r="D63" t="str">
        <f>IF(XPlan_raw7[[#This Row],[Interne-kode]]&lt;&gt;"(tom)",XPlan_raw7[[#This Row],[Interne-kode]],"")</f>
        <v>ME-ES</v>
      </c>
      <c r="E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63" t="str">
        <f>IF(XPlan_raw7[[#This Row],[Campus]]&lt;&gt;"(tom)",XPlan_raw7[[#This Row],[Campus]],"")</f>
        <v>Sønderborg</v>
      </c>
      <c r="H63" t="str">
        <f>IF(XPlan_raw7[[#This Row],[Prøveform]]&lt;&gt;"(tom)",XPlan_raw7[[#This Row],[Prøveform]],"")</f>
        <v>Written examination</v>
      </c>
      <c r="I63" t="str">
        <f>IF(XPlan_raw7[[#This Row],[Eksaminator_samlet]]&lt;&gt;"",XPlan_raw7[[#This Row],[Eksaminator_samlet]],"")</f>
        <v>Ali  Khosravi</v>
      </c>
      <c r="J63" t="str">
        <f>IF(XPlan_raw7[[#This Row],[Censur]]&lt;&gt;"(tom)",XPlan_raw7[[#This Row],[Censur]],"")</f>
        <v>Second examiner: External</v>
      </c>
      <c r="K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15-08-2025</v>
      </c>
      <c r="L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3" s="29" t="s">
        <v>431</v>
      </c>
      <c r="S63" s="29" t="s">
        <v>432</v>
      </c>
      <c r="T63" s="36" t="s">
        <v>433</v>
      </c>
      <c r="U63" s="29" t="s">
        <v>205</v>
      </c>
      <c r="V63" s="36" t="s">
        <v>159</v>
      </c>
      <c r="W63" s="40">
        <v>45824</v>
      </c>
      <c r="X63" s="41"/>
      <c r="Y63" s="41" t="s">
        <v>633</v>
      </c>
      <c r="Z63" s="29" t="s">
        <v>434</v>
      </c>
      <c r="AA63" t="s">
        <v>161</v>
      </c>
      <c r="AB63" s="29" t="s">
        <v>189</v>
      </c>
      <c r="AC63" s="41">
        <v>45884</v>
      </c>
      <c r="AD63" s="40"/>
      <c r="AE63" s="36"/>
      <c r="AF63" t="s">
        <v>22</v>
      </c>
      <c r="AG63" s="29" t="s">
        <v>159</v>
      </c>
      <c r="AH63" s="36" t="s">
        <v>23</v>
      </c>
      <c r="AI63" s="29" t="s">
        <v>159</v>
      </c>
      <c r="AJ63" s="36" t="s">
        <v>159</v>
      </c>
      <c r="AK63" s="29" t="s">
        <v>159</v>
      </c>
      <c r="AL63" s="36" t="s">
        <v>159</v>
      </c>
      <c r="AM63" s="29" t="s">
        <v>28</v>
      </c>
      <c r="AN63" s="36" t="s">
        <v>29</v>
      </c>
      <c r="AO63" s="36" t="s">
        <v>159</v>
      </c>
      <c r="AP63" s="36" t="s">
        <v>159</v>
      </c>
      <c r="AQ63" s="36" t="s">
        <v>159</v>
      </c>
      <c r="AR63" s="36" t="s">
        <v>159</v>
      </c>
      <c r="AS63" s="36" t="s">
        <v>159</v>
      </c>
      <c r="AT63" s="36" t="s">
        <v>159</v>
      </c>
      <c r="AU63" s="36" t="s">
        <v>82</v>
      </c>
      <c r="AW63" t="s">
        <v>328</v>
      </c>
      <c r="AX63" t="s">
        <v>329</v>
      </c>
      <c r="AY63" t="s">
        <v>330</v>
      </c>
      <c r="AZ63" t="s">
        <v>158</v>
      </c>
      <c r="BA63" t="s">
        <v>159</v>
      </c>
      <c r="BB63" t="s">
        <v>159</v>
      </c>
      <c r="BF63" t="s">
        <v>596</v>
      </c>
      <c r="BG63" t="s">
        <v>589</v>
      </c>
      <c r="BH63" t="s">
        <v>159</v>
      </c>
      <c r="BK63" t="s">
        <v>22</v>
      </c>
      <c r="BL63" t="s">
        <v>159</v>
      </c>
      <c r="BM63" t="s">
        <v>159</v>
      </c>
      <c r="BN63" t="s">
        <v>159</v>
      </c>
      <c r="BO63" t="s">
        <v>159</v>
      </c>
      <c r="BP63" t="s">
        <v>159</v>
      </c>
      <c r="BQ63" t="s">
        <v>159</v>
      </c>
      <c r="BR63" t="s">
        <v>159</v>
      </c>
      <c r="BS63" t="s">
        <v>159</v>
      </c>
      <c r="BT63" t="s">
        <v>159</v>
      </c>
      <c r="BU63" t="s">
        <v>159</v>
      </c>
      <c r="BV63" t="s">
        <v>159</v>
      </c>
      <c r="BW63" t="s">
        <v>33</v>
      </c>
      <c r="BX63" t="s">
        <v>159</v>
      </c>
      <c r="BY63" t="s">
        <v>159</v>
      </c>
      <c r="BZ63" t="s">
        <v>159</v>
      </c>
    </row>
    <row r="64" spans="2:78" x14ac:dyDescent="0.25">
      <c r="B64" t="str">
        <f>XPlan_raw7[[#This Row],[EKA_kode]]</f>
        <v>T320015402</v>
      </c>
      <c r="C64" t="str">
        <f>XPlan_raw7[[#This Row],[eka_langtnavn]]</f>
        <v>Heat Transfer</v>
      </c>
      <c r="D64" t="str">
        <f>IF(XPlan_raw7[[#This Row],[Interne-kode]]&lt;&gt;"(tom)",XPlan_raw7[[#This Row],[Interne-kode]],"")</f>
        <v>ME-HT</v>
      </c>
      <c r="E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64" t="str">
        <f>IF(XPlan_raw7[[#This Row],[Campus]]&lt;&gt;"(tom)",XPlan_raw7[[#This Row],[Campus]],"")</f>
        <v>Sønderborg</v>
      </c>
      <c r="H64" t="str">
        <f>IF(XPlan_raw7[[#This Row],[Prøveform]]&lt;&gt;"(tom)",XPlan_raw7[[#This Row],[Prøveform]],"")</f>
        <v>Written examination</v>
      </c>
      <c r="I64" t="str">
        <f>IF(XPlan_raw7[[#This Row],[Eksaminator_samlet]]&lt;&gt;"",XPlan_raw7[[#This Row],[Eksaminator_samlet]],"")</f>
        <v>Martin Lautenschläger</v>
      </c>
      <c r="J64" t="str">
        <f>IF(XPlan_raw7[[#This Row],[Censur]]&lt;&gt;"(tom)",XPlan_raw7[[#This Row],[Censur]],"")</f>
        <v>Second examiner: Internal</v>
      </c>
      <c r="K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Sdb.,(tom),(tom),(tom),(tom),(tom),(tom),(tom)</v>
      </c>
      <c r="R64" t="s">
        <v>362</v>
      </c>
      <c r="S64" t="s">
        <v>363</v>
      </c>
      <c r="T64" t="s">
        <v>364</v>
      </c>
      <c r="U64" t="s">
        <v>210</v>
      </c>
      <c r="V64" t="s">
        <v>159</v>
      </c>
      <c r="W64" s="4">
        <v>45814</v>
      </c>
      <c r="Y64" t="s">
        <v>634</v>
      </c>
      <c r="Z64" t="s">
        <v>347</v>
      </c>
      <c r="AA64" t="s">
        <v>161</v>
      </c>
      <c r="AB64" t="s">
        <v>162</v>
      </c>
      <c r="AC64" s="4">
        <v>45883</v>
      </c>
      <c r="AF64" t="s">
        <v>22</v>
      </c>
      <c r="AG64" t="s">
        <v>159</v>
      </c>
      <c r="AH64" t="s">
        <v>23</v>
      </c>
      <c r="AI64" t="s">
        <v>159</v>
      </c>
      <c r="AJ64" t="s">
        <v>159</v>
      </c>
      <c r="AK64" t="s">
        <v>159</v>
      </c>
      <c r="AL64" t="s">
        <v>159</v>
      </c>
      <c r="AM64" t="s">
        <v>28</v>
      </c>
      <c r="AN64" t="s">
        <v>29</v>
      </c>
      <c r="AO64" t="s">
        <v>159</v>
      </c>
      <c r="AP64" t="s">
        <v>159</v>
      </c>
      <c r="AQ64" t="s">
        <v>159</v>
      </c>
      <c r="AR64" t="s">
        <v>159</v>
      </c>
      <c r="AS64" t="s">
        <v>159</v>
      </c>
      <c r="AT64" t="s">
        <v>159</v>
      </c>
      <c r="AU64" t="s">
        <v>159</v>
      </c>
      <c r="AW64" t="s">
        <v>381</v>
      </c>
      <c r="AX64" t="s">
        <v>382</v>
      </c>
      <c r="AY64" t="s">
        <v>383</v>
      </c>
      <c r="AZ64" t="s">
        <v>158</v>
      </c>
      <c r="BA64" t="s">
        <v>159</v>
      </c>
      <c r="BB64" t="s">
        <v>159</v>
      </c>
      <c r="BF64" t="s">
        <v>588</v>
      </c>
      <c r="BG64" t="s">
        <v>595</v>
      </c>
      <c r="BH64" t="s">
        <v>159</v>
      </c>
      <c r="BK64" t="s">
        <v>22</v>
      </c>
      <c r="BL64" t="s">
        <v>159</v>
      </c>
      <c r="BM64" t="s">
        <v>159</v>
      </c>
      <c r="BN64" t="s">
        <v>159</v>
      </c>
      <c r="BO64" t="s">
        <v>159</v>
      </c>
      <c r="BP64" t="s">
        <v>26</v>
      </c>
      <c r="BQ64" t="s">
        <v>159</v>
      </c>
      <c r="BR64" t="s">
        <v>159</v>
      </c>
      <c r="BS64" t="s">
        <v>159</v>
      </c>
      <c r="BT64" t="s">
        <v>159</v>
      </c>
      <c r="BU64" t="s">
        <v>159</v>
      </c>
      <c r="BV64" t="s">
        <v>159</v>
      </c>
      <c r="BW64" t="s">
        <v>159</v>
      </c>
      <c r="BX64" t="s">
        <v>159</v>
      </c>
      <c r="BY64" t="s">
        <v>159</v>
      </c>
      <c r="BZ64" t="s">
        <v>159</v>
      </c>
    </row>
    <row r="65" spans="2:78" x14ac:dyDescent="0.25">
      <c r="B65" t="str">
        <f>XPlan_raw7[[#This Row],[EKA_kode]]</f>
        <v>T320016402</v>
      </c>
      <c r="C65" t="str">
        <f>XPlan_raw7[[#This Row],[eka_langtnavn]]</f>
        <v>Mechanical Semester Project 2 C</v>
      </c>
      <c r="D65" t="str">
        <f>IF(XPlan_raw7[[#This Row],[Interne-kode]]&lt;&gt;"(tom)",XPlan_raw7[[#This Row],[Interne-kode]],"")</f>
        <v>ME-SPRO2C</v>
      </c>
      <c r="E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5" t="str">
        <f>IF(XPlan_raw7[[#This Row],[Campus]]&lt;&gt;"(tom)",XPlan_raw7[[#This Row],[Campus]],"")</f>
        <v>Sønderborg</v>
      </c>
      <c r="H65" t="str">
        <f>IF(XPlan_raw7[[#This Row],[Prøveform]]&lt;&gt;"(tom)",XPlan_raw7[[#This Row],[Prøveform]],"")</f>
        <v>Oral examination</v>
      </c>
      <c r="I65" t="str">
        <f>IF(XPlan_raw7[[#This Row],[Eksaminator_samlet]]&lt;&gt;"",XPlan_raw7[[#This Row],[Eksaminator_samlet]],"")</f>
        <v>Andrei-Alexandru Popa</v>
      </c>
      <c r="J65" t="str">
        <f>IF(XPlan_raw7[[#This Row],[Censur]]&lt;&gt;"(tom)",XPlan_raw7[[#This Row],[Censur]],"")</f>
        <v>Second examiner: Internal</v>
      </c>
      <c r="K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5" t="s">
        <v>286</v>
      </c>
      <c r="S65" t="s">
        <v>287</v>
      </c>
      <c r="T65" t="s">
        <v>288</v>
      </c>
      <c r="U65" t="s">
        <v>158</v>
      </c>
      <c r="V65" t="s">
        <v>159</v>
      </c>
      <c r="W65" s="4">
        <v>45831</v>
      </c>
      <c r="X65" s="4">
        <v>45834</v>
      </c>
      <c r="Y65" t="s">
        <v>633</v>
      </c>
      <c r="Z65" t="s">
        <v>289</v>
      </c>
      <c r="AA65" t="s">
        <v>188</v>
      </c>
      <c r="AB65" t="s">
        <v>162</v>
      </c>
      <c r="AC65" s="4">
        <v>45887</v>
      </c>
      <c r="AE65" t="s">
        <v>163</v>
      </c>
      <c r="AF65" t="s">
        <v>22</v>
      </c>
      <c r="AG65" t="s">
        <v>159</v>
      </c>
      <c r="AH65" t="s">
        <v>159</v>
      </c>
      <c r="AI65" t="s">
        <v>159</v>
      </c>
      <c r="AJ65" t="s">
        <v>159</v>
      </c>
      <c r="AK65" t="s">
        <v>159</v>
      </c>
      <c r="AL65" t="s">
        <v>159</v>
      </c>
      <c r="AM65" t="s">
        <v>28</v>
      </c>
      <c r="AN65" t="s">
        <v>159</v>
      </c>
      <c r="AO65" t="s">
        <v>159</v>
      </c>
      <c r="AP65" t="s">
        <v>159</v>
      </c>
      <c r="AQ65" t="s">
        <v>159</v>
      </c>
      <c r="AR65" t="s">
        <v>159</v>
      </c>
      <c r="AS65" t="s">
        <v>159</v>
      </c>
      <c r="AT65" t="s">
        <v>159</v>
      </c>
      <c r="AU65" t="s">
        <v>159</v>
      </c>
      <c r="AW65" t="s">
        <v>600</v>
      </c>
      <c r="AX65" t="s">
        <v>349</v>
      </c>
      <c r="AY65" t="s">
        <v>350</v>
      </c>
      <c r="AZ65" t="s">
        <v>205</v>
      </c>
      <c r="BA65" t="s">
        <v>159</v>
      </c>
      <c r="BB65" t="s">
        <v>159</v>
      </c>
      <c r="BF65" t="s">
        <v>588</v>
      </c>
      <c r="BG65" t="s">
        <v>589</v>
      </c>
      <c r="BH65" t="s">
        <v>159</v>
      </c>
      <c r="BK65" t="s">
        <v>22</v>
      </c>
      <c r="BL65" t="s">
        <v>159</v>
      </c>
      <c r="BM65" t="s">
        <v>159</v>
      </c>
      <c r="BN65" t="s">
        <v>159</v>
      </c>
      <c r="BO65" t="s">
        <v>159</v>
      </c>
      <c r="BP65" t="s">
        <v>159</v>
      </c>
      <c r="BQ65" t="s">
        <v>27</v>
      </c>
      <c r="BR65" t="s">
        <v>159</v>
      </c>
      <c r="BS65" t="s">
        <v>159</v>
      </c>
      <c r="BT65" t="s">
        <v>159</v>
      </c>
      <c r="BU65" t="s">
        <v>159</v>
      </c>
      <c r="BV65" t="s">
        <v>159</v>
      </c>
      <c r="BW65" t="s">
        <v>159</v>
      </c>
      <c r="BX65" t="s">
        <v>159</v>
      </c>
      <c r="BY65" t="s">
        <v>159</v>
      </c>
      <c r="BZ65" t="s">
        <v>159</v>
      </c>
    </row>
    <row r="66" spans="2:78" x14ac:dyDescent="0.25">
      <c r="B66" t="str">
        <f>XPlan_raw7[[#This Row],[EKA_kode]]</f>
        <v>T320016402</v>
      </c>
      <c r="C66" t="str">
        <f>XPlan_raw7[[#This Row],[eka_langtnavn]]</f>
        <v>Mechanical Semester Project 2 C</v>
      </c>
      <c r="D66" t="str">
        <f>IF(XPlan_raw7[[#This Row],[Interne-kode]]&lt;&gt;"(tom)",XPlan_raw7[[#This Row],[Interne-kode]],"")</f>
        <v>ME-SPRO2C</v>
      </c>
      <c r="E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6" t="str">
        <f>IF(XPlan_raw7[[#This Row],[Campus]]&lt;&gt;"(tom)",XPlan_raw7[[#This Row],[Campus]],"")</f>
        <v>Sønderborg</v>
      </c>
      <c r="H66" t="str">
        <f>IF(XPlan_raw7[[#This Row],[Prøveform]]&lt;&gt;"(tom)",XPlan_raw7[[#This Row],[Prøveform]],"")</f>
        <v>Hand-In</v>
      </c>
      <c r="I66" t="str">
        <f>IF(XPlan_raw7[[#This Row],[Eksaminator_samlet]]&lt;&gt;"",XPlan_raw7[[#This Row],[Eksaminator_samlet]],"")</f>
        <v>Andrei-Alexandru Popa</v>
      </c>
      <c r="J66" t="str">
        <f>IF(XPlan_raw7[[#This Row],[Censur]]&lt;&gt;"(tom)",XPlan_raw7[[#This Row],[Censur]],"")</f>
        <v>Second examiner: Internal</v>
      </c>
      <c r="K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6" t="s">
        <v>286</v>
      </c>
      <c r="S66" t="s">
        <v>287</v>
      </c>
      <c r="T66" t="s">
        <v>288</v>
      </c>
      <c r="U66" t="s">
        <v>158</v>
      </c>
      <c r="V66" t="s">
        <v>159</v>
      </c>
      <c r="W66" s="4">
        <v>45810</v>
      </c>
      <c r="Y66" t="s">
        <v>633</v>
      </c>
      <c r="Z66" t="s">
        <v>289</v>
      </c>
      <c r="AA66" t="s">
        <v>639</v>
      </c>
      <c r="AB66" t="s">
        <v>162</v>
      </c>
      <c r="AC66" s="4">
        <v>45880</v>
      </c>
      <c r="AE66" t="s">
        <v>163</v>
      </c>
      <c r="AF66" t="s">
        <v>22</v>
      </c>
      <c r="AG66" t="s">
        <v>159</v>
      </c>
      <c r="AH66" t="s">
        <v>159</v>
      </c>
      <c r="AI66" t="s">
        <v>159</v>
      </c>
      <c r="AJ66" t="s">
        <v>159</v>
      </c>
      <c r="AK66" t="s">
        <v>159</v>
      </c>
      <c r="AL66" t="s">
        <v>159</v>
      </c>
      <c r="AM66" t="s">
        <v>28</v>
      </c>
      <c r="AN66" t="s">
        <v>159</v>
      </c>
      <c r="AO66" t="s">
        <v>159</v>
      </c>
      <c r="AP66" t="s">
        <v>159</v>
      </c>
      <c r="AQ66" t="s">
        <v>159</v>
      </c>
      <c r="AR66" t="s">
        <v>159</v>
      </c>
      <c r="AS66" t="s">
        <v>159</v>
      </c>
      <c r="AT66" t="s">
        <v>159</v>
      </c>
      <c r="AU66" t="s">
        <v>159</v>
      </c>
      <c r="AW66" t="s">
        <v>601</v>
      </c>
      <c r="AX66" t="s">
        <v>349</v>
      </c>
      <c r="AY66" t="s">
        <v>350</v>
      </c>
      <c r="AZ66" t="s">
        <v>205</v>
      </c>
      <c r="BA66" t="s">
        <v>159</v>
      </c>
      <c r="BB66" t="s">
        <v>159</v>
      </c>
      <c r="BF66" t="s">
        <v>602</v>
      </c>
      <c r="BG66" t="s">
        <v>595</v>
      </c>
      <c r="BH66" t="s">
        <v>159</v>
      </c>
      <c r="BK66" t="s">
        <v>22</v>
      </c>
      <c r="BL66" t="s">
        <v>159</v>
      </c>
      <c r="BM66" t="s">
        <v>159</v>
      </c>
      <c r="BN66" t="s">
        <v>159</v>
      </c>
      <c r="BO66" t="s">
        <v>159</v>
      </c>
      <c r="BP66" t="s">
        <v>159</v>
      </c>
      <c r="BQ66" t="s">
        <v>27</v>
      </c>
      <c r="BR66" t="s">
        <v>159</v>
      </c>
      <c r="BS66" t="s">
        <v>159</v>
      </c>
      <c r="BT66" t="s">
        <v>159</v>
      </c>
      <c r="BU66" t="s">
        <v>159</v>
      </c>
      <c r="BV66" t="s">
        <v>159</v>
      </c>
      <c r="BW66" t="s">
        <v>159</v>
      </c>
      <c r="BX66" t="s">
        <v>159</v>
      </c>
      <c r="BY66" t="s">
        <v>159</v>
      </c>
      <c r="BZ66" t="s">
        <v>159</v>
      </c>
    </row>
    <row r="67" spans="2:78" x14ac:dyDescent="0.25">
      <c r="B67" t="str">
        <f>XPlan_raw7[[#This Row],[EKA_kode]]</f>
        <v>T320019402</v>
      </c>
      <c r="C67" t="str">
        <f>XPlan_raw7[[#This Row],[eka_langtnavn]]</f>
        <v>Mechanical Semester Project 4 C - Hydraulic Power Systems</v>
      </c>
      <c r="D67" t="str">
        <f>IF(XPlan_raw7[[#This Row],[Interne-kode]]&lt;&gt;"(tom)",XPlan_raw7[[#This Row],[Interne-kode]],"")</f>
        <v xml:space="preserve">ME-SPRO4C </v>
      </c>
      <c r="E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67" t="str">
        <f>IF(XPlan_raw7[[#This Row],[Campus]]&lt;&gt;"(tom)",XPlan_raw7[[#This Row],[Campus]],"")</f>
        <v>Sønderborg</v>
      </c>
      <c r="H67" t="str">
        <f>IF(XPlan_raw7[[#This Row],[Prøveform]]&lt;&gt;"(tom)",XPlan_raw7[[#This Row],[Prøveform]],"")</f>
        <v>Combined test</v>
      </c>
      <c r="I67" t="str">
        <f>IF(XPlan_raw7[[#This Row],[Eksaminator_samlet]]&lt;&gt;"",XPlan_raw7[[#This Row],[Eksaminator_samlet]],"")</f>
        <v>Yingguang Chu</v>
      </c>
      <c r="J67" t="str">
        <f>IF(XPlan_raw7[[#This Row],[Censur]]&lt;&gt;"(tom)",XPlan_raw7[[#This Row],[Censur]],"")</f>
        <v>Second examiner: External</v>
      </c>
      <c r="K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7" t="s">
        <v>283</v>
      </c>
      <c r="S67" t="s">
        <v>284</v>
      </c>
      <c r="T67" t="s">
        <v>285</v>
      </c>
      <c r="U67" t="s">
        <v>205</v>
      </c>
      <c r="V67" t="s">
        <v>159</v>
      </c>
      <c r="W67" s="4">
        <v>45831</v>
      </c>
      <c r="X67" s="4">
        <v>45833</v>
      </c>
      <c r="Y67" t="s">
        <v>633</v>
      </c>
      <c r="Z67" t="s">
        <v>206</v>
      </c>
      <c r="AA67" t="s">
        <v>448</v>
      </c>
      <c r="AB67" t="s">
        <v>189</v>
      </c>
      <c r="AC67" s="4">
        <v>45896</v>
      </c>
      <c r="AE67" t="s">
        <v>163</v>
      </c>
      <c r="AF67" t="s">
        <v>22</v>
      </c>
      <c r="AG67" t="s">
        <v>159</v>
      </c>
      <c r="AH67" t="s">
        <v>159</v>
      </c>
      <c r="AI67" t="s">
        <v>159</v>
      </c>
      <c r="AJ67" t="s">
        <v>159</v>
      </c>
      <c r="AK67" t="s">
        <v>159</v>
      </c>
      <c r="AL67" t="s">
        <v>159</v>
      </c>
      <c r="AM67" t="s">
        <v>28</v>
      </c>
      <c r="AN67" t="s">
        <v>159</v>
      </c>
      <c r="AO67" t="s">
        <v>159</v>
      </c>
      <c r="AP67" t="s">
        <v>159</v>
      </c>
      <c r="AQ67" t="s">
        <v>159</v>
      </c>
      <c r="AR67" t="s">
        <v>159</v>
      </c>
      <c r="AS67" t="s">
        <v>159</v>
      </c>
      <c r="AT67" t="s">
        <v>159</v>
      </c>
      <c r="AU67" t="s">
        <v>159</v>
      </c>
      <c r="AW67" t="s">
        <v>217</v>
      </c>
      <c r="AX67" t="s">
        <v>208</v>
      </c>
      <c r="AY67" t="s">
        <v>218</v>
      </c>
      <c r="AZ67" t="s">
        <v>210</v>
      </c>
      <c r="BA67" t="s">
        <v>159</v>
      </c>
      <c r="BB67" t="s">
        <v>159</v>
      </c>
      <c r="BF67" t="s">
        <v>590</v>
      </c>
      <c r="BG67" t="s">
        <v>591</v>
      </c>
      <c r="BH67" t="s">
        <v>159</v>
      </c>
      <c r="BK67" t="s">
        <v>22</v>
      </c>
      <c r="BL67" t="s">
        <v>159</v>
      </c>
      <c r="BM67" t="s">
        <v>159</v>
      </c>
      <c r="BN67" t="s">
        <v>159</v>
      </c>
      <c r="BO67" t="s">
        <v>159</v>
      </c>
      <c r="BP67" t="s">
        <v>26</v>
      </c>
      <c r="BQ67" t="s">
        <v>159</v>
      </c>
      <c r="BR67" t="s">
        <v>159</v>
      </c>
      <c r="BS67" t="s">
        <v>159</v>
      </c>
      <c r="BT67" t="s">
        <v>159</v>
      </c>
      <c r="BU67" t="s">
        <v>159</v>
      </c>
      <c r="BV67" t="s">
        <v>159</v>
      </c>
      <c r="BW67" t="s">
        <v>159</v>
      </c>
      <c r="BX67" t="s">
        <v>159</v>
      </c>
      <c r="BY67" t="s">
        <v>159</v>
      </c>
      <c r="BZ67" t="s">
        <v>159</v>
      </c>
    </row>
    <row r="68" spans="2:78" x14ac:dyDescent="0.25">
      <c r="B68" t="str">
        <f>XPlan_raw7[[#This Row],[EKA_kode]]</f>
        <v>T320019402</v>
      </c>
      <c r="C68" t="str">
        <f>XPlan_raw7[[#This Row],[eka_langtnavn]]</f>
        <v>Mechanical Semester Project 4 C - Hydraulic Power Systems</v>
      </c>
      <c r="D68" t="str">
        <f>IF(XPlan_raw7[[#This Row],[Interne-kode]]&lt;&gt;"(tom)",XPlan_raw7[[#This Row],[Interne-kode]],"")</f>
        <v xml:space="preserve">ME-SPRO4C </v>
      </c>
      <c r="E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8" t="str">
        <f>IF(XPlan_raw7[[#This Row],[Campus]]&lt;&gt;"(tom)",XPlan_raw7[[#This Row],[Campus]],"")</f>
        <v>Sønderborg</v>
      </c>
      <c r="H68" t="str">
        <f>IF(XPlan_raw7[[#This Row],[Prøveform]]&lt;&gt;"(tom)",XPlan_raw7[[#This Row],[Prøveform]],"")</f>
        <v>Hand-In</v>
      </c>
      <c r="I68" t="str">
        <f>IF(XPlan_raw7[[#This Row],[Eksaminator_samlet]]&lt;&gt;"",XPlan_raw7[[#This Row],[Eksaminator_samlet]],"")</f>
        <v>Yingguang Chu</v>
      </c>
      <c r="J68" t="str">
        <f>IF(XPlan_raw7[[#This Row],[Censur]]&lt;&gt;"(tom)",XPlan_raw7[[#This Row],[Censur]],"")</f>
        <v>Second examiner: External</v>
      </c>
      <c r="K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8" s="5" t="s">
        <v>283</v>
      </c>
      <c r="S68" s="5" t="s">
        <v>284</v>
      </c>
      <c r="T68" t="s">
        <v>285</v>
      </c>
      <c r="U68" s="5" t="s">
        <v>205</v>
      </c>
      <c r="V68" t="s">
        <v>159</v>
      </c>
      <c r="W68" s="46">
        <v>45810</v>
      </c>
      <c r="Y68" s="4" t="s">
        <v>633</v>
      </c>
      <c r="Z68" s="5" t="s">
        <v>206</v>
      </c>
      <c r="AA68" t="s">
        <v>639</v>
      </c>
      <c r="AB68" s="5" t="s">
        <v>189</v>
      </c>
      <c r="AC68" s="4">
        <v>45880</v>
      </c>
      <c r="AD68" s="46"/>
      <c r="AE68" t="s">
        <v>163</v>
      </c>
      <c r="AF68" t="s">
        <v>22</v>
      </c>
      <c r="AG68" s="5" t="s">
        <v>159</v>
      </c>
      <c r="AH68" t="s">
        <v>159</v>
      </c>
      <c r="AI68" s="5" t="s">
        <v>159</v>
      </c>
      <c r="AJ68" t="s">
        <v>159</v>
      </c>
      <c r="AK68" s="5" t="s">
        <v>159</v>
      </c>
      <c r="AL68" t="s">
        <v>159</v>
      </c>
      <c r="AM68" s="5" t="s">
        <v>28</v>
      </c>
      <c r="AN68" t="s">
        <v>159</v>
      </c>
      <c r="AO68" t="s">
        <v>159</v>
      </c>
      <c r="AP68" t="s">
        <v>159</v>
      </c>
      <c r="AQ68" t="s">
        <v>159</v>
      </c>
      <c r="AR68" t="s">
        <v>159</v>
      </c>
      <c r="AS68" t="s">
        <v>159</v>
      </c>
      <c r="AT68" t="s">
        <v>159</v>
      </c>
      <c r="AU68" t="s">
        <v>159</v>
      </c>
      <c r="AW68" t="s">
        <v>603</v>
      </c>
      <c r="AX68" t="s">
        <v>604</v>
      </c>
      <c r="AY68" t="s">
        <v>605</v>
      </c>
      <c r="AZ68" t="s">
        <v>205</v>
      </c>
      <c r="BA68" t="s">
        <v>159</v>
      </c>
      <c r="BB68" t="s">
        <v>159</v>
      </c>
      <c r="BF68" t="s">
        <v>594</v>
      </c>
      <c r="BG68" t="s">
        <v>591</v>
      </c>
      <c r="BH68" t="s">
        <v>159</v>
      </c>
      <c r="BK68" t="s">
        <v>22</v>
      </c>
      <c r="BL68" t="s">
        <v>159</v>
      </c>
      <c r="BM68" t="s">
        <v>159</v>
      </c>
      <c r="BN68" t="s">
        <v>159</v>
      </c>
      <c r="BO68" t="s">
        <v>159</v>
      </c>
      <c r="BP68" t="s">
        <v>26</v>
      </c>
      <c r="BQ68" t="s">
        <v>159</v>
      </c>
      <c r="BR68" t="s">
        <v>159</v>
      </c>
      <c r="BS68" t="s">
        <v>159</v>
      </c>
      <c r="BT68" t="s">
        <v>159</v>
      </c>
      <c r="BU68" t="s">
        <v>159</v>
      </c>
      <c r="BV68" t="s">
        <v>159</v>
      </c>
      <c r="BW68" t="s">
        <v>159</v>
      </c>
      <c r="BX68" t="s">
        <v>159</v>
      </c>
      <c r="BY68" t="s">
        <v>159</v>
      </c>
      <c r="BZ68" t="s">
        <v>159</v>
      </c>
    </row>
    <row r="69" spans="2:78" x14ac:dyDescent="0.25">
      <c r="B69" t="str">
        <f>XPlan_raw7[[#This Row],[EKA_kode]]</f>
        <v>T320021402</v>
      </c>
      <c r="C69" t="str">
        <f>XPlan_raw7[[#This Row],[eka_langtnavn]]</f>
        <v>Mechanical Semester Project 2 D</v>
      </c>
      <c r="D69" t="str">
        <f>IF(XPlan_raw7[[#This Row],[Interne-kode]]&lt;&gt;"(tom)",XPlan_raw7[[#This Row],[Interne-kode]],"")</f>
        <v>ME-SPRO2D</v>
      </c>
      <c r="E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9" t="str">
        <f>IF(XPlan_raw7[[#This Row],[Campus]]&lt;&gt;"(tom)",XPlan_raw7[[#This Row],[Campus]],"")</f>
        <v>Sønderborg</v>
      </c>
      <c r="H69" t="str">
        <f>IF(XPlan_raw7[[#This Row],[Prøveform]]&lt;&gt;"(tom)",XPlan_raw7[[#This Row],[Prøveform]],"")</f>
        <v>Oral examination</v>
      </c>
      <c r="I69" t="str">
        <f>IF(XPlan_raw7[[#This Row],[Eksaminator_samlet]]&lt;&gt;"",XPlan_raw7[[#This Row],[Eksaminator_samlet]],"")</f>
        <v>Andrei-Alexandru Popa</v>
      </c>
      <c r="J69" t="str">
        <f>IF(XPlan_raw7[[#This Row],[Censur]]&lt;&gt;"(tom)",XPlan_raw7[[#This Row],[Censur]],"")</f>
        <v>Second examiner: Internal</v>
      </c>
      <c r="K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69" t="s">
        <v>290</v>
      </c>
      <c r="S69" t="s">
        <v>291</v>
      </c>
      <c r="T69" t="s">
        <v>292</v>
      </c>
      <c r="U69" t="s">
        <v>158</v>
      </c>
      <c r="V69" t="s">
        <v>159</v>
      </c>
      <c r="W69" s="4">
        <v>45831</v>
      </c>
      <c r="X69" s="4">
        <v>45834</v>
      </c>
      <c r="Y69" t="s">
        <v>633</v>
      </c>
      <c r="Z69" t="s">
        <v>289</v>
      </c>
      <c r="AA69" t="s">
        <v>188</v>
      </c>
      <c r="AB69" t="s">
        <v>162</v>
      </c>
      <c r="AC69" s="4">
        <v>45887</v>
      </c>
      <c r="AE69" t="s">
        <v>163</v>
      </c>
      <c r="AF69" t="s">
        <v>22</v>
      </c>
      <c r="AG69" t="s">
        <v>159</v>
      </c>
      <c r="AH69" t="s">
        <v>23</v>
      </c>
      <c r="AI69" t="s">
        <v>159</v>
      </c>
      <c r="AJ69" t="s">
        <v>159</v>
      </c>
      <c r="AK69" t="s">
        <v>159</v>
      </c>
      <c r="AL69" t="s">
        <v>159</v>
      </c>
      <c r="AM69" t="s">
        <v>159</v>
      </c>
      <c r="AN69" t="s">
        <v>159</v>
      </c>
      <c r="AO69" t="s">
        <v>159</v>
      </c>
      <c r="AP69" t="s">
        <v>159</v>
      </c>
      <c r="AQ69" t="s">
        <v>159</v>
      </c>
      <c r="AR69" t="s">
        <v>159</v>
      </c>
      <c r="AS69" t="s">
        <v>159</v>
      </c>
      <c r="AT69" t="s">
        <v>159</v>
      </c>
      <c r="AU69" t="s">
        <v>159</v>
      </c>
      <c r="AW69" t="s">
        <v>606</v>
      </c>
      <c r="AX69" t="s">
        <v>607</v>
      </c>
      <c r="AY69" t="s">
        <v>608</v>
      </c>
      <c r="AZ69" t="s">
        <v>205</v>
      </c>
      <c r="BA69" t="s">
        <v>159</v>
      </c>
      <c r="BB69" t="s">
        <v>159</v>
      </c>
      <c r="BF69" t="s">
        <v>588</v>
      </c>
      <c r="BG69" t="s">
        <v>589</v>
      </c>
      <c r="BH69" t="s">
        <v>159</v>
      </c>
      <c r="BK69" t="s">
        <v>22</v>
      </c>
      <c r="BL69" t="s">
        <v>159</v>
      </c>
      <c r="BM69" t="s">
        <v>159</v>
      </c>
      <c r="BN69" t="s">
        <v>159</v>
      </c>
      <c r="BO69" t="s">
        <v>159</v>
      </c>
      <c r="BP69" t="s">
        <v>26</v>
      </c>
      <c r="BQ69" t="s">
        <v>159</v>
      </c>
      <c r="BR69" t="s">
        <v>159</v>
      </c>
      <c r="BS69" t="s">
        <v>159</v>
      </c>
      <c r="BT69" t="s">
        <v>159</v>
      </c>
      <c r="BU69" t="s">
        <v>159</v>
      </c>
      <c r="BV69" t="s">
        <v>159</v>
      </c>
      <c r="BW69" t="s">
        <v>159</v>
      </c>
      <c r="BX69" t="s">
        <v>159</v>
      </c>
      <c r="BY69" t="s">
        <v>159</v>
      </c>
      <c r="BZ69" t="s">
        <v>159</v>
      </c>
    </row>
    <row r="70" spans="2:78" x14ac:dyDescent="0.25">
      <c r="B70" t="str">
        <f>XPlan_raw7[[#This Row],[EKA_kode]]</f>
        <v>T320021402</v>
      </c>
      <c r="C70" t="str">
        <f>XPlan_raw7[[#This Row],[eka_langtnavn]]</f>
        <v>Mechanical Semester Project 2 D</v>
      </c>
      <c r="D70" t="str">
        <f>IF(XPlan_raw7[[#This Row],[Interne-kode]]&lt;&gt;"(tom)",XPlan_raw7[[#This Row],[Interne-kode]],"")</f>
        <v>ME-SPRO2D</v>
      </c>
      <c r="E7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0" t="str">
        <f>IF(XPlan_raw7[[#This Row],[Campus]]&lt;&gt;"(tom)",XPlan_raw7[[#This Row],[Campus]],"")</f>
        <v>Sønderborg</v>
      </c>
      <c r="H70" t="str">
        <f>IF(XPlan_raw7[[#This Row],[Prøveform]]&lt;&gt;"(tom)",XPlan_raw7[[#This Row],[Prøveform]],"")</f>
        <v>Hand-In</v>
      </c>
      <c r="I70" t="str">
        <f>IF(XPlan_raw7[[#This Row],[Eksaminator_samlet]]&lt;&gt;"",XPlan_raw7[[#This Row],[Eksaminator_samlet]],"")</f>
        <v>Andrei-Alexandru Popa</v>
      </c>
      <c r="J70" t="str">
        <f>IF(XPlan_raw7[[#This Row],[Censur]]&lt;&gt;"(tom)",XPlan_raw7[[#This Row],[Censur]],"")</f>
        <v>Second examiner: Internal</v>
      </c>
      <c r="K7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0" t="s">
        <v>290</v>
      </c>
      <c r="S70" t="s">
        <v>291</v>
      </c>
      <c r="T70" t="s">
        <v>292</v>
      </c>
      <c r="U70" t="s">
        <v>158</v>
      </c>
      <c r="V70" t="s">
        <v>159</v>
      </c>
      <c r="W70" s="4">
        <v>45810</v>
      </c>
      <c r="Y70" t="s">
        <v>633</v>
      </c>
      <c r="Z70" t="s">
        <v>289</v>
      </c>
      <c r="AA70" t="s">
        <v>639</v>
      </c>
      <c r="AB70" t="s">
        <v>162</v>
      </c>
      <c r="AC70" s="4">
        <v>45880</v>
      </c>
      <c r="AE70" t="s">
        <v>163</v>
      </c>
      <c r="AF70" t="s">
        <v>22</v>
      </c>
      <c r="AG70" t="s">
        <v>159</v>
      </c>
      <c r="AH70" t="s">
        <v>23</v>
      </c>
      <c r="AI70" t="s">
        <v>159</v>
      </c>
      <c r="AJ70" t="s">
        <v>159</v>
      </c>
      <c r="AK70" t="s">
        <v>159</v>
      </c>
      <c r="AL70" t="s">
        <v>159</v>
      </c>
      <c r="AM70" t="s">
        <v>159</v>
      </c>
      <c r="AN70" t="s">
        <v>159</v>
      </c>
      <c r="AO70" t="s">
        <v>159</v>
      </c>
      <c r="AP70" t="s">
        <v>159</v>
      </c>
      <c r="AQ70" t="s">
        <v>159</v>
      </c>
      <c r="AR70" t="s">
        <v>159</v>
      </c>
      <c r="AS70" t="s">
        <v>159</v>
      </c>
      <c r="AT70" t="s">
        <v>159</v>
      </c>
      <c r="AU70" t="s">
        <v>159</v>
      </c>
      <c r="AW70" t="s">
        <v>514</v>
      </c>
      <c r="AX70" t="s">
        <v>515</v>
      </c>
      <c r="AY70" t="s">
        <v>516</v>
      </c>
      <c r="AZ70" t="s">
        <v>159</v>
      </c>
      <c r="BA70" t="s">
        <v>159</v>
      </c>
      <c r="BB70" t="s">
        <v>159</v>
      </c>
      <c r="BF70" t="s">
        <v>594</v>
      </c>
      <c r="BG70" t="s">
        <v>589</v>
      </c>
      <c r="BH70" t="s">
        <v>159</v>
      </c>
      <c r="BK70" t="s">
        <v>22</v>
      </c>
      <c r="BL70" t="s">
        <v>159</v>
      </c>
      <c r="BM70" t="s">
        <v>159</v>
      </c>
      <c r="BN70" t="s">
        <v>159</v>
      </c>
      <c r="BO70" t="s">
        <v>159</v>
      </c>
      <c r="BP70" t="s">
        <v>159</v>
      </c>
      <c r="BQ70" t="s">
        <v>159</v>
      </c>
      <c r="BR70" t="s">
        <v>159</v>
      </c>
      <c r="BS70" t="s">
        <v>159</v>
      </c>
      <c r="BT70" t="s">
        <v>159</v>
      </c>
      <c r="BU70" t="s">
        <v>159</v>
      </c>
      <c r="BV70" t="s">
        <v>159</v>
      </c>
      <c r="BW70" t="s">
        <v>159</v>
      </c>
      <c r="BX70" t="s">
        <v>159</v>
      </c>
      <c r="BY70" t="s">
        <v>159</v>
      </c>
      <c r="BZ70" t="s">
        <v>36</v>
      </c>
    </row>
    <row r="71" spans="2:78" x14ac:dyDescent="0.25">
      <c r="B71" t="str">
        <f>XPlan_raw7[[#This Row],[EKA_kode]]</f>
        <v>T320022402</v>
      </c>
      <c r="C71" t="str">
        <f>XPlan_raw7[[#This Row],[eka_langtnavn]]</f>
        <v xml:space="preserve">Mechanical Semester Project 4 D - Hydraulic Power Systems </v>
      </c>
      <c r="D71" t="str">
        <f>IF(XPlan_raw7[[#This Row],[Interne-kode]]&lt;&gt;"(tom)",XPlan_raw7[[#This Row],[Interne-kode]],"")</f>
        <v xml:space="preserve">ME-SPRO4D </v>
      </c>
      <c r="E7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71" t="str">
        <f>IF(XPlan_raw7[[#This Row],[Campus]]&lt;&gt;"(tom)",XPlan_raw7[[#This Row],[Campus]],"")</f>
        <v>Sønderborg</v>
      </c>
      <c r="H71" t="str">
        <f>IF(XPlan_raw7[[#This Row],[Prøveform]]&lt;&gt;"(tom)",XPlan_raw7[[#This Row],[Prøveform]],"")</f>
        <v>Combined test</v>
      </c>
      <c r="I71" t="str">
        <f>IF(XPlan_raw7[[#This Row],[Eksaminator_samlet]]&lt;&gt;"",XPlan_raw7[[#This Row],[Eksaminator_samlet]],"")</f>
        <v>Yingguang Chu</v>
      </c>
      <c r="J71" t="str">
        <f>IF(XPlan_raw7[[#This Row],[Censur]]&lt;&gt;"(tom)",XPlan_raw7[[#This Row],[Censur]],"")</f>
        <v>Second examiner: External</v>
      </c>
      <c r="K7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7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1" t="s">
        <v>202</v>
      </c>
      <c r="S71" t="s">
        <v>203</v>
      </c>
      <c r="T71" t="s">
        <v>204</v>
      </c>
      <c r="U71" t="s">
        <v>205</v>
      </c>
      <c r="V71" t="s">
        <v>159</v>
      </c>
      <c r="W71" s="4">
        <v>45831</v>
      </c>
      <c r="X71" s="4">
        <v>45833</v>
      </c>
      <c r="Y71" t="s">
        <v>633</v>
      </c>
      <c r="Z71" t="s">
        <v>206</v>
      </c>
      <c r="AA71" s="36" t="s">
        <v>448</v>
      </c>
      <c r="AB71" t="s">
        <v>189</v>
      </c>
      <c r="AC71" s="4">
        <v>45896</v>
      </c>
      <c r="AE71" t="s">
        <v>163</v>
      </c>
      <c r="AF71" t="s">
        <v>22</v>
      </c>
      <c r="AG71" t="s">
        <v>159</v>
      </c>
      <c r="AH71" t="s">
        <v>23</v>
      </c>
      <c r="AI71" t="s">
        <v>159</v>
      </c>
      <c r="AJ71" t="s">
        <v>159</v>
      </c>
      <c r="AK71" t="s">
        <v>159</v>
      </c>
      <c r="AL71" t="s">
        <v>159</v>
      </c>
      <c r="AM71" t="s">
        <v>159</v>
      </c>
      <c r="AN71" t="s">
        <v>159</v>
      </c>
      <c r="AO71" t="s">
        <v>159</v>
      </c>
      <c r="AP71" t="s">
        <v>159</v>
      </c>
      <c r="AQ71" t="s">
        <v>159</v>
      </c>
      <c r="AR71" t="s">
        <v>159</v>
      </c>
      <c r="AS71" t="s">
        <v>159</v>
      </c>
      <c r="AT71" t="s">
        <v>159</v>
      </c>
      <c r="AU71" t="s">
        <v>82</v>
      </c>
      <c r="AW71" t="s">
        <v>397</v>
      </c>
      <c r="AX71" t="s">
        <v>398</v>
      </c>
      <c r="AY71" t="s">
        <v>399</v>
      </c>
      <c r="AZ71" t="s">
        <v>205</v>
      </c>
      <c r="BA71" t="s">
        <v>159</v>
      </c>
      <c r="BB71" t="s">
        <v>159</v>
      </c>
      <c r="BF71" t="s">
        <v>588</v>
      </c>
      <c r="BG71" t="s">
        <v>595</v>
      </c>
      <c r="BH71" t="s">
        <v>159</v>
      </c>
      <c r="BK71" t="s">
        <v>22</v>
      </c>
      <c r="BL71" t="s">
        <v>159</v>
      </c>
      <c r="BM71" t="s">
        <v>159</v>
      </c>
      <c r="BN71" t="s">
        <v>159</v>
      </c>
      <c r="BO71" t="s">
        <v>159</v>
      </c>
      <c r="BP71" t="s">
        <v>159</v>
      </c>
      <c r="BQ71" t="s">
        <v>27</v>
      </c>
      <c r="BR71" t="s">
        <v>159</v>
      </c>
      <c r="BS71" t="s">
        <v>159</v>
      </c>
      <c r="BT71" t="s">
        <v>159</v>
      </c>
      <c r="BU71" t="s">
        <v>159</v>
      </c>
      <c r="BV71" t="s">
        <v>159</v>
      </c>
      <c r="BW71" t="s">
        <v>159</v>
      </c>
      <c r="BX71" t="s">
        <v>159</v>
      </c>
      <c r="BY71" t="s">
        <v>159</v>
      </c>
      <c r="BZ71" t="s">
        <v>159</v>
      </c>
    </row>
    <row r="72" spans="2:78" x14ac:dyDescent="0.25">
      <c r="B72" t="str">
        <f>XPlan_raw7[[#This Row],[EKA_kode]]</f>
        <v>T320022402</v>
      </c>
      <c r="C72" t="str">
        <f>XPlan_raw7[[#This Row],[eka_langtnavn]]</f>
        <v xml:space="preserve">Mechanical Semester Project 4 D - Hydraulic Power Systems </v>
      </c>
      <c r="D72" t="str">
        <f>IF(XPlan_raw7[[#This Row],[Interne-kode]]&lt;&gt;"(tom)",XPlan_raw7[[#This Row],[Interne-kode]],"")</f>
        <v xml:space="preserve">ME-SPRO4D </v>
      </c>
      <c r="E7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2" t="str">
        <f>IF(XPlan_raw7[[#This Row],[Campus]]&lt;&gt;"(tom)",XPlan_raw7[[#This Row],[Campus]],"")</f>
        <v>Sønderborg</v>
      </c>
      <c r="H72" t="str">
        <f>IF(XPlan_raw7[[#This Row],[Prøveform]]&lt;&gt;"(tom)",XPlan_raw7[[#This Row],[Prøveform]],"")</f>
        <v>Hand-In</v>
      </c>
      <c r="I72" t="str">
        <f>IF(XPlan_raw7[[#This Row],[Eksaminator_samlet]]&lt;&gt;"",XPlan_raw7[[#This Row],[Eksaminator_samlet]],"")</f>
        <v>Yingguang Chu</v>
      </c>
      <c r="J72" t="str">
        <f>IF(XPlan_raw7[[#This Row],[Censur]]&lt;&gt;"(tom)",XPlan_raw7[[#This Row],[Censur]],"")</f>
        <v>Second examiner: External</v>
      </c>
      <c r="K7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2" t="s">
        <v>202</v>
      </c>
      <c r="S72" t="s">
        <v>203</v>
      </c>
      <c r="T72" t="s">
        <v>204</v>
      </c>
      <c r="U72" t="s">
        <v>205</v>
      </c>
      <c r="V72" t="s">
        <v>159</v>
      </c>
      <c r="W72" s="4">
        <v>45810</v>
      </c>
      <c r="Y72" t="s">
        <v>633</v>
      </c>
      <c r="Z72" t="s">
        <v>206</v>
      </c>
      <c r="AA72" t="s">
        <v>639</v>
      </c>
      <c r="AB72" t="s">
        <v>189</v>
      </c>
      <c r="AC72" s="4">
        <v>45880</v>
      </c>
      <c r="AE72" t="s">
        <v>163</v>
      </c>
      <c r="AF72" t="s">
        <v>22</v>
      </c>
      <c r="AG72" t="s">
        <v>159</v>
      </c>
      <c r="AH72" t="s">
        <v>23</v>
      </c>
      <c r="AI72" t="s">
        <v>159</v>
      </c>
      <c r="AJ72" t="s">
        <v>159</v>
      </c>
      <c r="AK72" t="s">
        <v>159</v>
      </c>
      <c r="AL72" t="s">
        <v>159</v>
      </c>
      <c r="AM72" t="s">
        <v>159</v>
      </c>
      <c r="AN72" t="s">
        <v>159</v>
      </c>
      <c r="AO72" t="s">
        <v>159</v>
      </c>
      <c r="AP72" t="s">
        <v>159</v>
      </c>
      <c r="AQ72" t="s">
        <v>159</v>
      </c>
      <c r="AR72" t="s">
        <v>159</v>
      </c>
      <c r="AS72" t="s">
        <v>159</v>
      </c>
      <c r="AT72" t="s">
        <v>159</v>
      </c>
      <c r="AU72" t="s">
        <v>82</v>
      </c>
      <c r="AW72" t="s">
        <v>344</v>
      </c>
      <c r="AX72" t="s">
        <v>345</v>
      </c>
      <c r="AY72" t="s">
        <v>346</v>
      </c>
      <c r="AZ72" t="s">
        <v>158</v>
      </c>
      <c r="BA72" t="s">
        <v>159</v>
      </c>
      <c r="BB72" t="s">
        <v>159</v>
      </c>
      <c r="BF72" t="s">
        <v>592</v>
      </c>
      <c r="BG72" t="s">
        <v>589</v>
      </c>
      <c r="BH72" t="s">
        <v>159</v>
      </c>
      <c r="BK72" t="s">
        <v>22</v>
      </c>
      <c r="BL72" t="s">
        <v>159</v>
      </c>
      <c r="BM72" t="s">
        <v>159</v>
      </c>
      <c r="BN72" t="s">
        <v>159</v>
      </c>
      <c r="BO72" t="s">
        <v>159</v>
      </c>
      <c r="BP72" t="s">
        <v>159</v>
      </c>
      <c r="BQ72" t="s">
        <v>159</v>
      </c>
      <c r="BR72" t="s">
        <v>159</v>
      </c>
      <c r="BS72" t="s">
        <v>159</v>
      </c>
      <c r="BT72" t="s">
        <v>159</v>
      </c>
      <c r="BU72" t="s">
        <v>159</v>
      </c>
      <c r="BV72" t="s">
        <v>159</v>
      </c>
      <c r="BW72" t="s">
        <v>159</v>
      </c>
      <c r="BX72" t="s">
        <v>34</v>
      </c>
      <c r="BY72" t="s">
        <v>159</v>
      </c>
      <c r="BZ72" t="s">
        <v>36</v>
      </c>
    </row>
    <row r="73" spans="2:78" x14ac:dyDescent="0.25">
      <c r="B73" t="str">
        <f>XPlan_raw7[[#This Row],[EKA_kode]]</f>
        <v>T320024402</v>
      </c>
      <c r="C73" t="str">
        <f>XPlan_raw7[[#This Row],[eka_langtnavn]]</f>
        <v>Special course in Mechanical Engineering</v>
      </c>
      <c r="D73" t="str">
        <f>IF(XPlan_raw7[[#This Row],[Interne-kode]]&lt;&gt;"(tom)",XPlan_raw7[[#This Row],[Interne-kode]],"")</f>
        <v>ME-SCME</v>
      </c>
      <c r="E7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10-06-2025 - 25-06-2025</v>
      </c>
      <c r="G73" t="str">
        <f>IF(XPlan_raw7[[#This Row],[Campus]]&lt;&gt;"(tom)",XPlan_raw7[[#This Row],[Campus]],"")</f>
        <v>Sønderborg</v>
      </c>
      <c r="H73" t="str">
        <f>IF(XPlan_raw7[[#This Row],[Prøveform]]&lt;&gt;"(tom)",XPlan_raw7[[#This Row],[Prøveform]],"")</f>
        <v>Oral examination</v>
      </c>
      <c r="I73" t="str">
        <f>IF(XPlan_raw7[[#This Row],[Eksaminator_samlet]]&lt;&gt;"",XPlan_raw7[[#This Row],[Eksaminator_samlet]],"")</f>
        <v>Andrei-Alexandru Popa</v>
      </c>
      <c r="J73" t="str">
        <f>IF(XPlan_raw7[[#This Row],[Censur]]&lt;&gt;"(tom)",XPlan_raw7[[#This Row],[Censur]],"")</f>
        <v>Second examiner: Internal</v>
      </c>
      <c r="K7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3" t="s">
        <v>341</v>
      </c>
      <c r="S73" t="s">
        <v>342</v>
      </c>
      <c r="T73" t="s">
        <v>343</v>
      </c>
      <c r="U73" t="s">
        <v>205</v>
      </c>
      <c r="V73" t="s">
        <v>210</v>
      </c>
      <c r="W73" s="4">
        <v>45818</v>
      </c>
      <c r="X73" s="4">
        <v>45833</v>
      </c>
      <c r="Y73" t="s">
        <v>634</v>
      </c>
      <c r="Z73" t="s">
        <v>289</v>
      </c>
      <c r="AA73" t="s">
        <v>188</v>
      </c>
      <c r="AB73" t="s">
        <v>162</v>
      </c>
      <c r="AC73" s="4" t="s">
        <v>159</v>
      </c>
      <c r="AE73" t="s">
        <v>163</v>
      </c>
      <c r="AF73" t="s">
        <v>22</v>
      </c>
      <c r="AG73" t="s">
        <v>159</v>
      </c>
      <c r="AH73" t="s">
        <v>159</v>
      </c>
      <c r="AI73" t="s">
        <v>159</v>
      </c>
      <c r="AJ73" t="s">
        <v>159</v>
      </c>
      <c r="AK73" t="s">
        <v>159</v>
      </c>
      <c r="AL73" t="s">
        <v>159</v>
      </c>
      <c r="AM73" t="s">
        <v>28</v>
      </c>
      <c r="AN73" t="s">
        <v>159</v>
      </c>
      <c r="AO73" t="s">
        <v>159</v>
      </c>
      <c r="AP73" t="s">
        <v>159</v>
      </c>
      <c r="AQ73" t="s">
        <v>159</v>
      </c>
      <c r="AR73" t="s">
        <v>159</v>
      </c>
      <c r="AS73" t="s">
        <v>159</v>
      </c>
      <c r="AT73" t="s">
        <v>159</v>
      </c>
      <c r="AU73" t="s">
        <v>159</v>
      </c>
      <c r="AW73" t="s">
        <v>377</v>
      </c>
      <c r="AX73" t="s">
        <v>378</v>
      </c>
      <c r="AY73" t="s">
        <v>379</v>
      </c>
      <c r="AZ73" t="s">
        <v>158</v>
      </c>
      <c r="BA73" t="s">
        <v>159</v>
      </c>
      <c r="BB73" t="s">
        <v>159</v>
      </c>
      <c r="BF73" t="s">
        <v>592</v>
      </c>
      <c r="BG73" t="s">
        <v>589</v>
      </c>
      <c r="BH73" t="s">
        <v>159</v>
      </c>
      <c r="BK73" t="s">
        <v>22</v>
      </c>
      <c r="BL73" t="s">
        <v>159</v>
      </c>
      <c r="BM73" t="s">
        <v>159</v>
      </c>
      <c r="BN73" t="s">
        <v>159</v>
      </c>
      <c r="BO73" t="s">
        <v>159</v>
      </c>
      <c r="BP73" t="s">
        <v>159</v>
      </c>
      <c r="BQ73" t="s">
        <v>159</v>
      </c>
      <c r="BR73" t="s">
        <v>159</v>
      </c>
      <c r="BS73" t="s">
        <v>159</v>
      </c>
      <c r="BT73" t="s">
        <v>159</v>
      </c>
      <c r="BU73" t="s">
        <v>159</v>
      </c>
      <c r="BV73" t="s">
        <v>159</v>
      </c>
      <c r="BW73" t="s">
        <v>33</v>
      </c>
      <c r="BX73" t="s">
        <v>34</v>
      </c>
      <c r="BY73" t="s">
        <v>35</v>
      </c>
      <c r="BZ73" t="s">
        <v>36</v>
      </c>
    </row>
    <row r="74" spans="2:78" x14ac:dyDescent="0.25">
      <c r="B74" t="str">
        <f>XPlan_raw7[[#This Row],[EKA_kode]]</f>
        <v>T320024402</v>
      </c>
      <c r="C74" t="str">
        <f>XPlan_raw7[[#This Row],[eka_langtnavn]]</f>
        <v>Special course in Mechanical Engineering</v>
      </c>
      <c r="D74" t="str">
        <f>IF(XPlan_raw7[[#This Row],[Interne-kode]]&lt;&gt;"(tom)",XPlan_raw7[[#This Row],[Interne-kode]],"")</f>
        <v>ME-SCME</v>
      </c>
      <c r="E7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74" t="str">
        <f>IF(XPlan_raw7[[#This Row],[Campus]]&lt;&gt;"(tom)",XPlan_raw7[[#This Row],[Campus]],"")</f>
        <v>Sønderborg</v>
      </c>
      <c r="H74" t="str">
        <f>IF(XPlan_raw7[[#This Row],[Prøveform]]&lt;&gt;"(tom)",XPlan_raw7[[#This Row],[Prøveform]],"")</f>
        <v>Hand-In</v>
      </c>
      <c r="I74" t="str">
        <f>IF(XPlan_raw7[[#This Row],[Eksaminator_samlet]]&lt;&gt;"",XPlan_raw7[[#This Row],[Eksaminator_samlet]],"")</f>
        <v>Andrei-Alexandru Popa</v>
      </c>
      <c r="J74" t="str">
        <f>IF(XPlan_raw7[[#This Row],[Censur]]&lt;&gt;"(tom)",XPlan_raw7[[#This Row],[Censur]],"")</f>
        <v>Second examiner: Internal</v>
      </c>
      <c r="K7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7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4" t="s">
        <v>341</v>
      </c>
      <c r="S74" t="s">
        <v>342</v>
      </c>
      <c r="T74" t="s">
        <v>343</v>
      </c>
      <c r="U74" t="s">
        <v>205</v>
      </c>
      <c r="V74" t="s">
        <v>210</v>
      </c>
      <c r="W74" s="4">
        <v>45812</v>
      </c>
      <c r="Y74" t="s">
        <v>634</v>
      </c>
      <c r="Z74" t="s">
        <v>289</v>
      </c>
      <c r="AA74" t="s">
        <v>639</v>
      </c>
      <c r="AB74" t="s">
        <v>162</v>
      </c>
      <c r="AC74" s="4">
        <v>45883</v>
      </c>
      <c r="AE74" t="s">
        <v>163</v>
      </c>
      <c r="AF74" t="s">
        <v>22</v>
      </c>
      <c r="AG74" t="s">
        <v>159</v>
      </c>
      <c r="AH74" t="s">
        <v>159</v>
      </c>
      <c r="AI74" t="s">
        <v>159</v>
      </c>
      <c r="AJ74" t="s">
        <v>159</v>
      </c>
      <c r="AK74" t="s">
        <v>159</v>
      </c>
      <c r="AL74" t="s">
        <v>159</v>
      </c>
      <c r="AM74" t="s">
        <v>28</v>
      </c>
      <c r="AN74" t="s">
        <v>159</v>
      </c>
      <c r="AO74" t="s">
        <v>159</v>
      </c>
      <c r="AP74" t="s">
        <v>159</v>
      </c>
      <c r="AQ74" t="s">
        <v>159</v>
      </c>
      <c r="AR74" t="s">
        <v>159</v>
      </c>
      <c r="AS74" t="s">
        <v>159</v>
      </c>
      <c r="AT74" t="s">
        <v>159</v>
      </c>
      <c r="AU74" t="s">
        <v>159</v>
      </c>
      <c r="AW74" t="s">
        <v>359</v>
      </c>
      <c r="AX74" t="s">
        <v>360</v>
      </c>
      <c r="AY74" t="s">
        <v>361</v>
      </c>
      <c r="AZ74" t="s">
        <v>158</v>
      </c>
      <c r="BA74" t="s">
        <v>159</v>
      </c>
      <c r="BB74" t="s">
        <v>159</v>
      </c>
      <c r="BF74" t="s">
        <v>588</v>
      </c>
      <c r="BG74" t="s">
        <v>589</v>
      </c>
      <c r="BH74" t="s">
        <v>159</v>
      </c>
      <c r="BK74" t="s">
        <v>22</v>
      </c>
      <c r="BL74" t="s">
        <v>159</v>
      </c>
      <c r="BM74" t="s">
        <v>159</v>
      </c>
      <c r="BN74" t="s">
        <v>159</v>
      </c>
      <c r="BO74" t="s">
        <v>159</v>
      </c>
      <c r="BP74" t="s">
        <v>159</v>
      </c>
      <c r="BQ74" t="s">
        <v>159</v>
      </c>
      <c r="BR74" t="s">
        <v>159</v>
      </c>
      <c r="BS74" t="s">
        <v>159</v>
      </c>
      <c r="BT74" t="s">
        <v>30</v>
      </c>
      <c r="BU74" t="s">
        <v>159</v>
      </c>
      <c r="BV74" t="s">
        <v>159</v>
      </c>
      <c r="BW74" t="s">
        <v>159</v>
      </c>
      <c r="BX74" t="s">
        <v>159</v>
      </c>
      <c r="BY74" t="s">
        <v>159</v>
      </c>
      <c r="BZ74" t="s">
        <v>159</v>
      </c>
    </row>
    <row r="75" spans="2:78" x14ac:dyDescent="0.25">
      <c r="B75" t="str">
        <f>XPlan_raw7[[#This Row],[EKA_kode]]</f>
        <v>T320027412</v>
      </c>
      <c r="C75" t="str">
        <f>XPlan_raw7[[#This Row],[eka_langtnavn]]</f>
        <v>Mechanical Engineering Semester Project 1 D</v>
      </c>
      <c r="D75" t="str">
        <f>IF(XPlan_raw7[[#This Row],[Interne-kode]]&lt;&gt;"(tom)",XPlan_raw7[[#This Row],[Interne-kode]],"")</f>
        <v>ME-SPRO1-ENG</v>
      </c>
      <c r="E7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7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75" t="str">
        <f>IF(XPlan_raw7[[#This Row],[Campus]]&lt;&gt;"(tom)",XPlan_raw7[[#This Row],[Campus]],"")</f>
        <v>Sønderborg</v>
      </c>
      <c r="H75" t="str">
        <f>IF(XPlan_raw7[[#This Row],[Prøveform]]&lt;&gt;"(tom)",XPlan_raw7[[#This Row],[Prøveform]],"")</f>
        <v>Written examination</v>
      </c>
      <c r="I75" t="str">
        <f>IF(XPlan_raw7[[#This Row],[Eksaminator_samlet]]&lt;&gt;"",XPlan_raw7[[#This Row],[Eksaminator_samlet]],"")</f>
        <v>Morten Hartvig Hansen</v>
      </c>
      <c r="J75" t="str">
        <f>IF(XPlan_raw7[[#This Row],[Censur]]&lt;&gt;"(tom)",XPlan_raw7[[#This Row],[Censur]],"")</f>
        <v>Second examiner: Internal</v>
      </c>
      <c r="K7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5" t="s">
        <v>543</v>
      </c>
      <c r="S75" t="s">
        <v>544</v>
      </c>
      <c r="T75" t="s">
        <v>545</v>
      </c>
      <c r="U75" t="s">
        <v>167</v>
      </c>
      <c r="V75" t="s">
        <v>159</v>
      </c>
      <c r="W75" s="4">
        <v>45793</v>
      </c>
      <c r="Y75" t="s">
        <v>635</v>
      </c>
      <c r="Z75" t="s">
        <v>254</v>
      </c>
      <c r="AA75" t="s">
        <v>161</v>
      </c>
      <c r="AB75" t="s">
        <v>162</v>
      </c>
      <c r="AC75" s="4" t="s">
        <v>159</v>
      </c>
      <c r="AF75" t="s">
        <v>22</v>
      </c>
      <c r="AG75" t="s">
        <v>159</v>
      </c>
      <c r="AH75" t="s">
        <v>23</v>
      </c>
      <c r="AI75" t="s">
        <v>159</v>
      </c>
      <c r="AJ75" t="s">
        <v>159</v>
      </c>
      <c r="AK75" t="s">
        <v>159</v>
      </c>
      <c r="AL75" t="s">
        <v>159</v>
      </c>
      <c r="AM75" t="s">
        <v>159</v>
      </c>
      <c r="AN75" t="s">
        <v>159</v>
      </c>
      <c r="AO75" t="s">
        <v>159</v>
      </c>
      <c r="AP75" t="s">
        <v>159</v>
      </c>
      <c r="AQ75" t="s">
        <v>159</v>
      </c>
      <c r="AR75" t="s">
        <v>159</v>
      </c>
      <c r="AS75" t="s">
        <v>159</v>
      </c>
      <c r="AT75" t="s">
        <v>159</v>
      </c>
      <c r="AU75" t="s">
        <v>159</v>
      </c>
      <c r="AW75" t="s">
        <v>465</v>
      </c>
      <c r="AX75" t="s">
        <v>466</v>
      </c>
      <c r="AY75" t="s">
        <v>467</v>
      </c>
      <c r="AZ75" t="s">
        <v>205</v>
      </c>
      <c r="BA75" t="s">
        <v>159</v>
      </c>
      <c r="BB75" t="s">
        <v>159</v>
      </c>
      <c r="BF75" t="s">
        <v>588</v>
      </c>
      <c r="BG75" t="s">
        <v>595</v>
      </c>
      <c r="BH75" t="s">
        <v>159</v>
      </c>
      <c r="BK75" t="s">
        <v>22</v>
      </c>
      <c r="BL75" t="s">
        <v>159</v>
      </c>
      <c r="BM75" t="s">
        <v>159</v>
      </c>
      <c r="BN75" t="s">
        <v>159</v>
      </c>
      <c r="BO75" t="s">
        <v>159</v>
      </c>
      <c r="BP75" t="s">
        <v>159</v>
      </c>
      <c r="BQ75" t="s">
        <v>27</v>
      </c>
      <c r="BR75" t="s">
        <v>159</v>
      </c>
      <c r="BS75" t="s">
        <v>159</v>
      </c>
      <c r="BT75" t="s">
        <v>159</v>
      </c>
      <c r="BU75" t="s">
        <v>159</v>
      </c>
      <c r="BV75" t="s">
        <v>159</v>
      </c>
      <c r="BW75" t="s">
        <v>159</v>
      </c>
      <c r="BX75" t="s">
        <v>159</v>
      </c>
      <c r="BY75" t="s">
        <v>159</v>
      </c>
      <c r="BZ75" t="s">
        <v>159</v>
      </c>
    </row>
    <row r="76" spans="2:78" x14ac:dyDescent="0.25">
      <c r="B76" t="str">
        <f>XPlan_raw7[[#This Row],[EKA_kode]]</f>
        <v>T320028402</v>
      </c>
      <c r="C76" t="str">
        <f>XPlan_raw7[[#This Row],[eka_langtnavn]]</f>
        <v>Mechanics of Materials 1</v>
      </c>
      <c r="D76" t="str">
        <f>IF(XPlan_raw7[[#This Row],[Interne-kode]]&lt;&gt;"(tom)",XPlan_raw7[[#This Row],[Interne-kode]],"")</f>
        <v>ME-MoM1</v>
      </c>
      <c r="E7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76" t="str">
        <f>IF(XPlan_raw7[[#This Row],[Campus]]&lt;&gt;"(tom)",XPlan_raw7[[#This Row],[Campus]],"")</f>
        <v>Sønderborg</v>
      </c>
      <c r="H76" t="str">
        <f>IF(XPlan_raw7[[#This Row],[Prøveform]]&lt;&gt;"(tom)",XPlan_raw7[[#This Row],[Prøveform]],"")</f>
        <v>Written examination</v>
      </c>
      <c r="I76" t="str">
        <f>IF(XPlan_raw7[[#This Row],[Eksaminator_samlet]]&lt;&gt;"",XPlan_raw7[[#This Row],[Eksaminator_samlet]],"")</f>
        <v>Lars Duggen, Pei Li</v>
      </c>
      <c r="J76" t="str">
        <f>IF(XPlan_raw7[[#This Row],[Censur]]&lt;&gt;"(tom)",XPlan_raw7[[#This Row],[Censur]],"")</f>
        <v>Second examiner: Internal</v>
      </c>
      <c r="K7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7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6" s="29" t="s">
        <v>155</v>
      </c>
      <c r="S76" s="29" t="s">
        <v>388</v>
      </c>
      <c r="T76" s="36" t="s">
        <v>157</v>
      </c>
      <c r="U76" s="29" t="s">
        <v>158</v>
      </c>
      <c r="V76" s="36" t="s">
        <v>159</v>
      </c>
      <c r="W76" s="40">
        <v>45818</v>
      </c>
      <c r="X76" s="41"/>
      <c r="Y76" s="41" t="s">
        <v>634</v>
      </c>
      <c r="Z76" s="29" t="s">
        <v>160</v>
      </c>
      <c r="AA76" s="36" t="s">
        <v>161</v>
      </c>
      <c r="AB76" s="29" t="s">
        <v>162</v>
      </c>
      <c r="AC76" s="41">
        <v>45890</v>
      </c>
      <c r="AD76" s="40"/>
      <c r="AE76" s="36"/>
      <c r="AF76" t="s">
        <v>22</v>
      </c>
      <c r="AG76" s="29" t="s">
        <v>159</v>
      </c>
      <c r="AH76" s="36" t="s">
        <v>23</v>
      </c>
      <c r="AI76" s="29" t="s">
        <v>24</v>
      </c>
      <c r="AJ76" s="36" t="s">
        <v>159</v>
      </c>
      <c r="AK76" s="29" t="s">
        <v>159</v>
      </c>
      <c r="AL76" s="36" t="s">
        <v>159</v>
      </c>
      <c r="AM76" s="29" t="s">
        <v>28</v>
      </c>
      <c r="AN76" s="36" t="s">
        <v>29</v>
      </c>
      <c r="AO76" s="36" t="s">
        <v>159</v>
      </c>
      <c r="AP76" s="36" t="s">
        <v>159</v>
      </c>
      <c r="AQ76" s="36" t="s">
        <v>159</v>
      </c>
      <c r="AR76" s="36" t="s">
        <v>159</v>
      </c>
      <c r="AS76" s="36" t="s">
        <v>159</v>
      </c>
      <c r="AT76" s="36" t="s">
        <v>159</v>
      </c>
      <c r="AU76" s="36" t="s">
        <v>159</v>
      </c>
      <c r="AW76" t="s">
        <v>219</v>
      </c>
      <c r="AX76" t="s">
        <v>220</v>
      </c>
      <c r="AY76" t="s">
        <v>221</v>
      </c>
      <c r="AZ76" t="s">
        <v>158</v>
      </c>
      <c r="BA76" t="s">
        <v>159</v>
      </c>
      <c r="BB76" t="s">
        <v>159</v>
      </c>
      <c r="BF76" t="s">
        <v>592</v>
      </c>
      <c r="BG76" t="s">
        <v>591</v>
      </c>
      <c r="BH76" t="s">
        <v>159</v>
      </c>
      <c r="BK76" t="s">
        <v>22</v>
      </c>
      <c r="BL76" t="s">
        <v>159</v>
      </c>
      <c r="BM76" t="s">
        <v>159</v>
      </c>
      <c r="BN76" t="s">
        <v>159</v>
      </c>
      <c r="BO76" t="s">
        <v>159</v>
      </c>
      <c r="BP76" t="s">
        <v>26</v>
      </c>
      <c r="BQ76" t="s">
        <v>159</v>
      </c>
      <c r="BR76" t="s">
        <v>159</v>
      </c>
      <c r="BS76" t="s">
        <v>159</v>
      </c>
      <c r="BT76" t="s">
        <v>159</v>
      </c>
      <c r="BU76" t="s">
        <v>159</v>
      </c>
      <c r="BV76" t="s">
        <v>159</v>
      </c>
      <c r="BW76" t="s">
        <v>159</v>
      </c>
      <c r="BX76" t="s">
        <v>159</v>
      </c>
      <c r="BY76" t="s">
        <v>159</v>
      </c>
      <c r="BZ76" t="s">
        <v>159</v>
      </c>
    </row>
    <row r="77" spans="2:78" x14ac:dyDescent="0.25">
      <c r="B77" t="str">
        <f>XPlan_raw7[[#This Row],[EKA_kode]]</f>
        <v>T320028402</v>
      </c>
      <c r="C77" t="str">
        <f>XPlan_raw7[[#This Row],[eka_langtnavn]]</f>
        <v>Mechanics of Materials 1 - mid-term</v>
      </c>
      <c r="D77" t="str">
        <f>IF(XPlan_raw7[[#This Row],[Interne-kode]]&lt;&gt;"(tom)",XPlan_raw7[[#This Row],[Interne-kode]],"")</f>
        <v>ME-MoM1</v>
      </c>
      <c r="E7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26-03-2025 - 05-01-1900</v>
      </c>
      <c r="G77" t="str">
        <f>IF(XPlan_raw7[[#This Row],[Campus]]&lt;&gt;"(tom)",XPlan_raw7[[#This Row],[Campus]],"")</f>
        <v>Sønderborg</v>
      </c>
      <c r="H77" t="str">
        <f>IF(XPlan_raw7[[#This Row],[Prøveform]]&lt;&gt;"(tom)",XPlan_raw7[[#This Row],[Prøveform]],"")</f>
        <v>Written examination</v>
      </c>
      <c r="I77" t="str">
        <f>IF(XPlan_raw7[[#This Row],[Eksaminator_samlet]]&lt;&gt;"",XPlan_raw7[[#This Row],[Eksaminator_samlet]],"")</f>
        <v>Lars Duggen, Pei Li</v>
      </c>
      <c r="J77" t="str">
        <f>IF(XPlan_raw7[[#This Row],[Censur]]&lt;&gt;"(tom)",XPlan_raw7[[#This Row],[Censur]],"")</f>
        <v>Second examiner: Internal</v>
      </c>
      <c r="K7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7" t="s">
        <v>155</v>
      </c>
      <c r="S77" t="s">
        <v>156</v>
      </c>
      <c r="T77" t="s">
        <v>157</v>
      </c>
      <c r="U77" t="s">
        <v>158</v>
      </c>
      <c r="V77" t="s">
        <v>159</v>
      </c>
      <c r="W77" s="4">
        <v>45742</v>
      </c>
      <c r="X77" s="4">
        <v>5</v>
      </c>
      <c r="Y77" t="s">
        <v>634</v>
      </c>
      <c r="Z77" t="s">
        <v>160</v>
      </c>
      <c r="AA77" t="s">
        <v>161</v>
      </c>
      <c r="AB77" t="s">
        <v>162</v>
      </c>
      <c r="AC77" s="4" t="s">
        <v>159</v>
      </c>
      <c r="AE77" t="s">
        <v>163</v>
      </c>
      <c r="AF77" t="s">
        <v>22</v>
      </c>
      <c r="AG77" t="s">
        <v>159</v>
      </c>
      <c r="AH77" t="s">
        <v>23</v>
      </c>
      <c r="AI77" t="s">
        <v>24</v>
      </c>
      <c r="AJ77" t="s">
        <v>159</v>
      </c>
      <c r="AK77" t="s">
        <v>159</v>
      </c>
      <c r="AL77" t="s">
        <v>159</v>
      </c>
      <c r="AM77" t="s">
        <v>28</v>
      </c>
      <c r="AN77" t="s">
        <v>29</v>
      </c>
      <c r="AO77" t="s">
        <v>159</v>
      </c>
      <c r="AP77" t="s">
        <v>159</v>
      </c>
      <c r="AQ77" t="s">
        <v>159</v>
      </c>
      <c r="AR77" t="s">
        <v>159</v>
      </c>
      <c r="AS77" t="s">
        <v>159</v>
      </c>
      <c r="AT77" t="s">
        <v>159</v>
      </c>
      <c r="AU77" t="s">
        <v>159</v>
      </c>
      <c r="AW77" t="s">
        <v>227</v>
      </c>
      <c r="AX77" t="s">
        <v>228</v>
      </c>
      <c r="AY77" t="s">
        <v>229</v>
      </c>
      <c r="AZ77" t="s">
        <v>205</v>
      </c>
      <c r="BA77" t="s">
        <v>159</v>
      </c>
      <c r="BB77" t="s">
        <v>159</v>
      </c>
      <c r="BF77" t="s">
        <v>592</v>
      </c>
      <c r="BG77" t="s">
        <v>591</v>
      </c>
      <c r="BH77" t="s">
        <v>159</v>
      </c>
      <c r="BK77" t="s">
        <v>22</v>
      </c>
      <c r="BL77" t="s">
        <v>159</v>
      </c>
      <c r="BM77" t="s">
        <v>159</v>
      </c>
      <c r="BN77" t="s">
        <v>159</v>
      </c>
      <c r="BO77" t="s">
        <v>159</v>
      </c>
      <c r="BP77" t="s">
        <v>26</v>
      </c>
      <c r="BQ77" t="s">
        <v>159</v>
      </c>
      <c r="BR77" t="s">
        <v>159</v>
      </c>
      <c r="BS77" t="s">
        <v>159</v>
      </c>
      <c r="BT77" t="s">
        <v>159</v>
      </c>
      <c r="BU77" t="s">
        <v>159</v>
      </c>
      <c r="BV77" t="s">
        <v>159</v>
      </c>
      <c r="BW77" t="s">
        <v>159</v>
      </c>
      <c r="BX77" t="s">
        <v>159</v>
      </c>
      <c r="BY77" t="s">
        <v>159</v>
      </c>
      <c r="BZ77" t="s">
        <v>159</v>
      </c>
    </row>
    <row r="78" spans="2:78" x14ac:dyDescent="0.25">
      <c r="B78" t="str">
        <f>XPlan_raw7[[#This Row],[EKA_kode]]</f>
        <v>T320030402</v>
      </c>
      <c r="C78" t="str">
        <f>XPlan_raw7[[#This Row],[eka_langtnavn]]</f>
        <v>Mechanics of Materials 2</v>
      </c>
      <c r="D78" t="str">
        <f>IF(XPlan_raw7[[#This Row],[Interne-kode]]&lt;&gt;"(tom)",XPlan_raw7[[#This Row],[Interne-kode]],"")</f>
        <v>ME-MoM2</v>
      </c>
      <c r="E7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8" t="str">
        <f>IF(XPlan_raw7[[#This Row],[Campus]]&lt;&gt;"(tom)",XPlan_raw7[[#This Row],[Campus]],"")</f>
        <v>Sønderborg</v>
      </c>
      <c r="H78" t="str">
        <f>IF(XPlan_raw7[[#This Row],[Prøveform]]&lt;&gt;"(tom)",XPlan_raw7[[#This Row],[Prøveform]],"")</f>
        <v>Written examination</v>
      </c>
      <c r="I78" t="str">
        <f>IF(XPlan_raw7[[#This Row],[Eksaminator_samlet]]&lt;&gt;"",XPlan_raw7[[#This Row],[Eksaminator_samlet]],"")</f>
        <v>Bijan Mohammadi Sangjouey, Pei Li</v>
      </c>
      <c r="J78" t="str">
        <f>IF(XPlan_raw7[[#This Row],[Censur]]&lt;&gt;"(tom)",XPlan_raw7[[#This Row],[Censur]],"")</f>
        <v>Second examiner: External</v>
      </c>
      <c r="K7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7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7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8" s="29" t="s">
        <v>489</v>
      </c>
      <c r="S78" s="29" t="s">
        <v>490</v>
      </c>
      <c r="T78" s="36" t="s">
        <v>491</v>
      </c>
      <c r="U78" s="29" t="s">
        <v>205</v>
      </c>
      <c r="V78" s="36" t="s">
        <v>159</v>
      </c>
      <c r="W78" s="40">
        <v>45828</v>
      </c>
      <c r="X78" s="41"/>
      <c r="Y78" s="4" t="s">
        <v>633</v>
      </c>
      <c r="Z78" s="29" t="s">
        <v>492</v>
      </c>
      <c r="AA78" t="s">
        <v>161</v>
      </c>
      <c r="AB78" s="29" t="s">
        <v>189</v>
      </c>
      <c r="AC78" s="41">
        <v>45894</v>
      </c>
      <c r="AD78" s="40"/>
      <c r="AE78" s="36"/>
      <c r="AF78" t="s">
        <v>22</v>
      </c>
      <c r="AG78" s="29" t="s">
        <v>159</v>
      </c>
      <c r="AH78" s="36" t="s">
        <v>159</v>
      </c>
      <c r="AI78" s="29" t="s">
        <v>159</v>
      </c>
      <c r="AJ78" s="36" t="s">
        <v>159</v>
      </c>
      <c r="AK78" s="29" t="s">
        <v>159</v>
      </c>
      <c r="AL78" s="36" t="s">
        <v>159</v>
      </c>
      <c r="AM78" s="29" t="s">
        <v>28</v>
      </c>
      <c r="AN78" s="36" t="s">
        <v>159</v>
      </c>
      <c r="AO78" s="36" t="s">
        <v>159</v>
      </c>
      <c r="AP78" s="36" t="s">
        <v>159</v>
      </c>
      <c r="AQ78" s="36" t="s">
        <v>159</v>
      </c>
      <c r="AR78" s="36" t="s">
        <v>159</v>
      </c>
      <c r="AS78" s="36" t="s">
        <v>159</v>
      </c>
      <c r="AT78" s="36" t="s">
        <v>159</v>
      </c>
      <c r="AU78" s="36" t="s">
        <v>159</v>
      </c>
      <c r="AW78" t="s">
        <v>233</v>
      </c>
      <c r="AX78" t="s">
        <v>234</v>
      </c>
      <c r="AY78" t="s">
        <v>235</v>
      </c>
      <c r="AZ78" t="s">
        <v>158</v>
      </c>
      <c r="BA78" t="s">
        <v>159</v>
      </c>
      <c r="BB78" t="s">
        <v>159</v>
      </c>
      <c r="BF78" t="s">
        <v>592</v>
      </c>
      <c r="BG78" t="s">
        <v>591</v>
      </c>
      <c r="BH78" t="s">
        <v>159</v>
      </c>
      <c r="BK78" t="s">
        <v>22</v>
      </c>
      <c r="BL78" t="s">
        <v>159</v>
      </c>
      <c r="BM78" t="s">
        <v>159</v>
      </c>
      <c r="BN78" t="s">
        <v>159</v>
      </c>
      <c r="BO78" t="s">
        <v>159</v>
      </c>
      <c r="BP78" t="s">
        <v>159</v>
      </c>
      <c r="BQ78" t="s">
        <v>159</v>
      </c>
      <c r="BR78" t="s">
        <v>159</v>
      </c>
      <c r="BS78" t="s">
        <v>159</v>
      </c>
      <c r="BT78" t="s">
        <v>30</v>
      </c>
      <c r="BU78" t="s">
        <v>159</v>
      </c>
      <c r="BV78" t="s">
        <v>159</v>
      </c>
      <c r="BW78" t="s">
        <v>159</v>
      </c>
      <c r="BX78" t="s">
        <v>159</v>
      </c>
      <c r="BY78" t="s">
        <v>159</v>
      </c>
      <c r="BZ78" t="s">
        <v>159</v>
      </c>
    </row>
    <row r="79" spans="2:78" x14ac:dyDescent="0.25">
      <c r="B79" t="str">
        <f>XPlan_raw7[[#This Row],[EKA_kode]]</f>
        <v>T330004402</v>
      </c>
      <c r="C79" t="str">
        <f>XPlan_raw7[[#This Row],[eka_langtnavn]]</f>
        <v>Modeling and Simulation of Dynamic Systems</v>
      </c>
      <c r="D79" t="str">
        <f>IF(XPlan_raw7[[#This Row],[Interne-kode]]&lt;&gt;"(tom)",XPlan_raw7[[#This Row],[Interne-kode]],"")</f>
        <v xml:space="preserve">ME-MSDS </v>
      </c>
      <c r="E7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9" t="str">
        <f>IF(XPlan_raw7[[#This Row],[Campus]]&lt;&gt;"(tom)",XPlan_raw7[[#This Row],[Campus]],"")</f>
        <v>Sønderborg</v>
      </c>
      <c r="H79" t="str">
        <f>IF(XPlan_raw7[[#This Row],[Prøveform]]&lt;&gt;"(tom)",XPlan_raw7[[#This Row],[Prøveform]],"")</f>
        <v>Oral examination</v>
      </c>
      <c r="I79" t="str">
        <f>IF(XPlan_raw7[[#This Row],[Eksaminator_samlet]]&lt;&gt;"",XPlan_raw7[[#This Row],[Eksaminator_samlet]],"")</f>
        <v>Yingguang Chu</v>
      </c>
      <c r="J79" t="str">
        <f>IF(XPlan_raw7[[#This Row],[Censur]]&lt;&gt;"(tom)",XPlan_raw7[[#This Row],[Censur]],"")</f>
        <v>Second examiner: Internal</v>
      </c>
      <c r="K7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7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79" s="29" t="s">
        <v>486</v>
      </c>
      <c r="S79" s="29" t="s">
        <v>487</v>
      </c>
      <c r="T79" s="36" t="s">
        <v>488</v>
      </c>
      <c r="U79" s="29" t="s">
        <v>158</v>
      </c>
      <c r="V79" s="36" t="s">
        <v>159</v>
      </c>
      <c r="W79" s="40">
        <v>45828</v>
      </c>
      <c r="X79" s="41"/>
      <c r="Y79" s="41" t="s">
        <v>636</v>
      </c>
      <c r="Z79" s="29" t="s">
        <v>206</v>
      </c>
      <c r="AA79" s="36" t="s">
        <v>188</v>
      </c>
      <c r="AB79" s="29" t="s">
        <v>162</v>
      </c>
      <c r="AC79" s="41">
        <v>45897</v>
      </c>
      <c r="AD79" s="40"/>
      <c r="AE79" s="36"/>
      <c r="AF79" t="s">
        <v>22</v>
      </c>
      <c r="AG79" s="29" t="s">
        <v>159</v>
      </c>
      <c r="AH79" s="36" t="s">
        <v>159</v>
      </c>
      <c r="AI79" s="29" t="s">
        <v>159</v>
      </c>
      <c r="AJ79" s="36" t="s">
        <v>159</v>
      </c>
      <c r="AK79" s="29" t="s">
        <v>159</v>
      </c>
      <c r="AL79" s="36" t="s">
        <v>159</v>
      </c>
      <c r="AM79" s="29" t="s">
        <v>159</v>
      </c>
      <c r="AN79" s="36" t="s">
        <v>159</v>
      </c>
      <c r="AO79" s="36" t="s">
        <v>159</v>
      </c>
      <c r="AP79" s="36" t="s">
        <v>159</v>
      </c>
      <c r="AQ79" s="36" t="s">
        <v>159</v>
      </c>
      <c r="AR79" s="36" t="s">
        <v>159</v>
      </c>
      <c r="AS79" s="36" t="s">
        <v>34</v>
      </c>
      <c r="AT79" s="36" t="s">
        <v>159</v>
      </c>
      <c r="AU79" s="36" t="s">
        <v>82</v>
      </c>
      <c r="AW79" t="s">
        <v>609</v>
      </c>
      <c r="AX79" t="s">
        <v>610</v>
      </c>
      <c r="AY79" t="s">
        <v>611</v>
      </c>
      <c r="AZ79" t="s">
        <v>159</v>
      </c>
      <c r="BA79" t="s">
        <v>159</v>
      </c>
      <c r="BB79" t="s">
        <v>159</v>
      </c>
      <c r="BF79" t="s">
        <v>602</v>
      </c>
      <c r="BG79" t="s">
        <v>589</v>
      </c>
      <c r="BH79" t="s">
        <v>159</v>
      </c>
      <c r="BK79" t="s">
        <v>22</v>
      </c>
      <c r="BL79" t="s">
        <v>159</v>
      </c>
      <c r="BM79" t="s">
        <v>159</v>
      </c>
      <c r="BN79" t="s">
        <v>159</v>
      </c>
      <c r="BO79" t="s">
        <v>159</v>
      </c>
      <c r="BP79" t="s">
        <v>26</v>
      </c>
      <c r="BQ79" t="s">
        <v>159</v>
      </c>
      <c r="BR79" t="s">
        <v>159</v>
      </c>
      <c r="BS79" t="s">
        <v>159</v>
      </c>
      <c r="BT79" t="s">
        <v>159</v>
      </c>
      <c r="BU79" t="s">
        <v>159</v>
      </c>
      <c r="BV79" t="s">
        <v>159</v>
      </c>
      <c r="BW79" t="s">
        <v>159</v>
      </c>
      <c r="BX79" t="s">
        <v>159</v>
      </c>
      <c r="BY79" t="s">
        <v>159</v>
      </c>
      <c r="BZ79" t="s">
        <v>159</v>
      </c>
    </row>
    <row r="80" spans="2:78" x14ac:dyDescent="0.25">
      <c r="B80" t="str">
        <f>XPlan_raw7[[#This Row],[EKA_kode]]</f>
        <v>T330005402</v>
      </c>
      <c r="C80" t="str">
        <f>XPlan_raw7[[#This Row],[eka_langtnavn]]</f>
        <v>Advanced Cooling and Heating Systems</v>
      </c>
      <c r="D80" t="str">
        <f>IF(XPlan_raw7[[#This Row],[Interne-kode]]&lt;&gt;"(tom)",XPlan_raw7[[#This Row],[Interne-kode]],"")</f>
        <v>ME-ACHS</v>
      </c>
      <c r="E8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80" t="str">
        <f>IF(XPlan_raw7[[#This Row],[Campus]]&lt;&gt;"(tom)",XPlan_raw7[[#This Row],[Campus]],"")</f>
        <v>Sønderborg</v>
      </c>
      <c r="H80" t="str">
        <f>IF(XPlan_raw7[[#This Row],[Prøveform]]&lt;&gt;"(tom)",XPlan_raw7[[#This Row],[Prøveform]],"")</f>
        <v>Multiple choice</v>
      </c>
      <c r="I80" t="str">
        <f>IF(XPlan_raw7[[#This Row],[Eksaminator_samlet]]&lt;&gt;"",XPlan_raw7[[#This Row],[Eksaminator_samlet]],"")</f>
        <v>Paride Gullo</v>
      </c>
      <c r="J80" t="str">
        <f>IF(XPlan_raw7[[#This Row],[Censur]]&lt;&gt;"(tom)",XPlan_raw7[[#This Row],[Censur]],"")</f>
        <v>Second examiner: Internal</v>
      </c>
      <c r="K8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8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0" s="29" t="s">
        <v>423</v>
      </c>
      <c r="S80" s="29" t="s">
        <v>424</v>
      </c>
      <c r="T80" s="36" t="s">
        <v>425</v>
      </c>
      <c r="U80" s="29" t="s">
        <v>158</v>
      </c>
      <c r="V80" s="36" t="s">
        <v>159</v>
      </c>
      <c r="W80" s="40">
        <v>45824</v>
      </c>
      <c r="X80" s="41"/>
      <c r="Y80" s="41" t="s">
        <v>636</v>
      </c>
      <c r="Z80" s="29" t="s">
        <v>421</v>
      </c>
      <c r="AA80" s="36" t="s">
        <v>426</v>
      </c>
      <c r="AB80" s="29" t="s">
        <v>162</v>
      </c>
      <c r="AC80" s="41">
        <v>45890</v>
      </c>
      <c r="AD80" s="40"/>
      <c r="AE80" s="36"/>
      <c r="AF80" t="s">
        <v>22</v>
      </c>
      <c r="AG80" s="29" t="s">
        <v>159</v>
      </c>
      <c r="AH80" s="36" t="s">
        <v>159</v>
      </c>
      <c r="AI80" s="29" t="s">
        <v>159</v>
      </c>
      <c r="AJ80" s="36" t="s">
        <v>159</v>
      </c>
      <c r="AK80" s="29" t="s">
        <v>159</v>
      </c>
      <c r="AL80" s="36" t="s">
        <v>159</v>
      </c>
      <c r="AM80" s="29" t="s">
        <v>159</v>
      </c>
      <c r="AN80" s="36" t="s">
        <v>159</v>
      </c>
      <c r="AO80" s="36" t="s">
        <v>159</v>
      </c>
      <c r="AP80" s="36" t="s">
        <v>159</v>
      </c>
      <c r="AQ80" s="36" t="s">
        <v>159</v>
      </c>
      <c r="AR80" s="36" t="s">
        <v>159</v>
      </c>
      <c r="AS80" s="36" t="s">
        <v>34</v>
      </c>
      <c r="AT80" s="36" t="s">
        <v>159</v>
      </c>
      <c r="AU80" s="36" t="s">
        <v>82</v>
      </c>
      <c r="AW80" t="s">
        <v>244</v>
      </c>
      <c r="AX80" t="s">
        <v>245</v>
      </c>
      <c r="AY80" t="s">
        <v>246</v>
      </c>
      <c r="AZ80" t="s">
        <v>158</v>
      </c>
      <c r="BA80" t="s">
        <v>159</v>
      </c>
      <c r="BB80" t="s">
        <v>159</v>
      </c>
      <c r="BF80" t="s">
        <v>592</v>
      </c>
      <c r="BG80" t="s">
        <v>589</v>
      </c>
      <c r="BH80" t="s">
        <v>159</v>
      </c>
      <c r="BK80" t="s">
        <v>22</v>
      </c>
      <c r="BL80" t="s">
        <v>159</v>
      </c>
      <c r="BM80" t="s">
        <v>159</v>
      </c>
      <c r="BN80" t="s">
        <v>159</v>
      </c>
      <c r="BO80" t="s">
        <v>159</v>
      </c>
      <c r="BP80" t="s">
        <v>159</v>
      </c>
      <c r="BQ80" t="s">
        <v>159</v>
      </c>
      <c r="BR80" t="s">
        <v>159</v>
      </c>
      <c r="BS80" t="s">
        <v>159</v>
      </c>
      <c r="BT80" t="s">
        <v>159</v>
      </c>
      <c r="BU80" t="s">
        <v>159</v>
      </c>
      <c r="BV80" t="s">
        <v>159</v>
      </c>
      <c r="BW80" t="s">
        <v>159</v>
      </c>
      <c r="BX80" t="s">
        <v>159</v>
      </c>
      <c r="BY80" t="s">
        <v>35</v>
      </c>
      <c r="BZ80" t="s">
        <v>159</v>
      </c>
    </row>
    <row r="81" spans="2:78" x14ac:dyDescent="0.25">
      <c r="B81" t="str">
        <f>XPlan_raw7[[#This Row],[EKA_kode]]</f>
        <v>T330006402</v>
      </c>
      <c r="C81" t="str">
        <f>XPlan_raw7[[#This Row],[eka_langtnavn]]</f>
        <v>Computational Fluid Dynamics</v>
      </c>
      <c r="D81" t="str">
        <f>IF(XPlan_raw7[[#This Row],[Interne-kode]]&lt;&gt;"(tom)",XPlan_raw7[[#This Row],[Interne-kode]],"")</f>
        <v>ME-CFD</v>
      </c>
      <c r="E8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81" t="str">
        <f>IF(XPlan_raw7[[#This Row],[Campus]]&lt;&gt;"(tom)",XPlan_raw7[[#This Row],[Campus]],"")</f>
        <v>Sønderborg</v>
      </c>
      <c r="H81" t="str">
        <f>IF(XPlan_raw7[[#This Row],[Prøveform]]&lt;&gt;"(tom)",XPlan_raw7[[#This Row],[Prøveform]],"")</f>
        <v>Oral examination</v>
      </c>
      <c r="I81" t="str">
        <f>IF(XPlan_raw7[[#This Row],[Eksaminator_samlet]]&lt;&gt;"",XPlan_raw7[[#This Row],[Eksaminator_samlet]],"")</f>
        <v>Martin Lautenschläger</v>
      </c>
      <c r="J81" t="str">
        <f>IF(XPlan_raw7[[#This Row],[Censur]]&lt;&gt;"(tom)",XPlan_raw7[[#This Row],[Censur]],"")</f>
        <v>Second examiner: Internal</v>
      </c>
      <c r="K8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1" s="29" t="s">
        <v>344</v>
      </c>
      <c r="S81" s="29" t="s">
        <v>345</v>
      </c>
      <c r="T81" s="36" t="s">
        <v>346</v>
      </c>
      <c r="U81" s="29" t="s">
        <v>158</v>
      </c>
      <c r="V81" s="36" t="s">
        <v>159</v>
      </c>
      <c r="W81" s="40">
        <v>45814</v>
      </c>
      <c r="X81" s="41"/>
      <c r="Y81" s="41" t="s">
        <v>636</v>
      </c>
      <c r="Z81" s="29" t="s">
        <v>347</v>
      </c>
      <c r="AA81" t="s">
        <v>188</v>
      </c>
      <c r="AB81" s="29" t="s">
        <v>162</v>
      </c>
      <c r="AC81" s="41">
        <v>45887</v>
      </c>
      <c r="AD81" s="40"/>
      <c r="AE81" s="36"/>
      <c r="AF81" t="s">
        <v>22</v>
      </c>
      <c r="AG81" s="29" t="s">
        <v>159</v>
      </c>
      <c r="AH81" s="36" t="s">
        <v>159</v>
      </c>
      <c r="AI81" s="29" t="s">
        <v>159</v>
      </c>
      <c r="AJ81" s="36" t="s">
        <v>159</v>
      </c>
      <c r="AK81" s="29" t="s">
        <v>159</v>
      </c>
      <c r="AL81" s="36" t="s">
        <v>159</v>
      </c>
      <c r="AM81" s="29" t="s">
        <v>159</v>
      </c>
      <c r="AN81" s="36" t="s">
        <v>159</v>
      </c>
      <c r="AO81" s="36" t="s">
        <v>159</v>
      </c>
      <c r="AP81" s="36" t="s">
        <v>159</v>
      </c>
      <c r="AQ81" s="36" t="s">
        <v>159</v>
      </c>
      <c r="AR81" s="36" t="s">
        <v>159</v>
      </c>
      <c r="AS81" s="36" t="s">
        <v>34</v>
      </c>
      <c r="AT81" s="36" t="s">
        <v>159</v>
      </c>
      <c r="AU81" s="36" t="s">
        <v>82</v>
      </c>
      <c r="AW81" t="s">
        <v>483</v>
      </c>
      <c r="AX81" t="s">
        <v>484</v>
      </c>
      <c r="AY81" t="s">
        <v>485</v>
      </c>
      <c r="AZ81" t="s">
        <v>158</v>
      </c>
      <c r="BA81" t="s">
        <v>159</v>
      </c>
      <c r="BB81" t="s">
        <v>159</v>
      </c>
      <c r="BF81" t="s">
        <v>592</v>
      </c>
      <c r="BG81" t="s">
        <v>589</v>
      </c>
      <c r="BH81" t="s">
        <v>159</v>
      </c>
      <c r="BK81" t="s">
        <v>22</v>
      </c>
      <c r="BL81" t="s">
        <v>159</v>
      </c>
      <c r="BM81" t="s">
        <v>159</v>
      </c>
      <c r="BN81" t="s">
        <v>159</v>
      </c>
      <c r="BO81" t="s">
        <v>159</v>
      </c>
      <c r="BP81" t="s">
        <v>159</v>
      </c>
      <c r="BQ81" t="s">
        <v>159</v>
      </c>
      <c r="BR81" t="s">
        <v>159</v>
      </c>
      <c r="BS81" t="s">
        <v>159</v>
      </c>
      <c r="BT81" t="s">
        <v>159</v>
      </c>
      <c r="BU81" t="s">
        <v>159</v>
      </c>
      <c r="BV81" t="s">
        <v>159</v>
      </c>
      <c r="BW81" t="s">
        <v>33</v>
      </c>
      <c r="BX81" t="s">
        <v>159</v>
      </c>
      <c r="BY81" t="s">
        <v>159</v>
      </c>
      <c r="BZ81" t="s">
        <v>36</v>
      </c>
    </row>
    <row r="82" spans="2:78" x14ac:dyDescent="0.25">
      <c r="B82" t="str">
        <f>XPlan_raw7[[#This Row],[EKA_kode]]</f>
        <v>T330007402</v>
      </c>
      <c r="C82" t="str">
        <f>XPlan_raw7[[#This Row],[eka_langtnavn]]</f>
        <v>Machine Dynamics</v>
      </c>
      <c r="D82" t="str">
        <f>IF(XPlan_raw7[[#This Row],[Interne-kode]]&lt;&gt;"(tom)",XPlan_raw7[[#This Row],[Interne-kode]],"")</f>
        <v>ME-MAD</v>
      </c>
      <c r="E8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82" t="str">
        <f>IF(XPlan_raw7[[#This Row],[Campus]]&lt;&gt;"(tom)",XPlan_raw7[[#This Row],[Campus]],"")</f>
        <v>Sønderborg</v>
      </c>
      <c r="H82" t="str">
        <f>IF(XPlan_raw7[[#This Row],[Prøveform]]&lt;&gt;"(tom)",XPlan_raw7[[#This Row],[Prøveform]],"")</f>
        <v>Oral examination</v>
      </c>
      <c r="I82" t="str">
        <f>IF(XPlan_raw7[[#This Row],[Eksaminator_samlet]]&lt;&gt;"",XPlan_raw7[[#This Row],[Eksaminator_samlet]],"")</f>
        <v>Suraj Jaiswal</v>
      </c>
      <c r="J82" t="str">
        <f>IF(XPlan_raw7[[#This Row],[Censur]]&lt;&gt;"(tom)",XPlan_raw7[[#This Row],[Censur]],"")</f>
        <v>Second examiner: Internal</v>
      </c>
      <c r="K8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8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2" t="s">
        <v>414</v>
      </c>
      <c r="S82" t="s">
        <v>415</v>
      </c>
      <c r="T82" t="s">
        <v>416</v>
      </c>
      <c r="U82" t="s">
        <v>158</v>
      </c>
      <c r="V82" t="s">
        <v>159</v>
      </c>
      <c r="W82" s="4">
        <v>45821</v>
      </c>
      <c r="Y82" t="s">
        <v>636</v>
      </c>
      <c r="Z82" t="s">
        <v>417</v>
      </c>
      <c r="AA82" t="s">
        <v>188</v>
      </c>
      <c r="AB82" t="s">
        <v>162</v>
      </c>
      <c r="AC82" s="4">
        <v>45889</v>
      </c>
      <c r="AF82" t="s">
        <v>22</v>
      </c>
      <c r="AG82" t="s">
        <v>159</v>
      </c>
      <c r="AH82" t="s">
        <v>159</v>
      </c>
      <c r="AI82" t="s">
        <v>159</v>
      </c>
      <c r="AJ82" t="s">
        <v>159</v>
      </c>
      <c r="AK82" t="s">
        <v>159</v>
      </c>
      <c r="AL82" t="s">
        <v>159</v>
      </c>
      <c r="AM82" t="s">
        <v>159</v>
      </c>
      <c r="AN82" t="s">
        <v>159</v>
      </c>
      <c r="AO82" t="s">
        <v>159</v>
      </c>
      <c r="AP82" t="s">
        <v>159</v>
      </c>
      <c r="AQ82" t="s">
        <v>159</v>
      </c>
      <c r="AR82" t="s">
        <v>159</v>
      </c>
      <c r="AS82" t="s">
        <v>34</v>
      </c>
      <c r="AT82" t="s">
        <v>159</v>
      </c>
      <c r="AU82" t="s">
        <v>82</v>
      </c>
      <c r="AW82" t="s">
        <v>475</v>
      </c>
      <c r="AX82" t="s">
        <v>476</v>
      </c>
      <c r="AY82" t="s">
        <v>477</v>
      </c>
      <c r="AZ82" t="s">
        <v>158</v>
      </c>
      <c r="BA82" t="s">
        <v>159</v>
      </c>
      <c r="BB82" t="s">
        <v>159</v>
      </c>
      <c r="BF82" t="s">
        <v>592</v>
      </c>
      <c r="BG82" t="s">
        <v>589</v>
      </c>
      <c r="BH82" t="s">
        <v>159</v>
      </c>
      <c r="BK82" t="s">
        <v>22</v>
      </c>
      <c r="BL82" t="s">
        <v>159</v>
      </c>
      <c r="BM82" t="s">
        <v>159</v>
      </c>
      <c r="BN82" t="s">
        <v>159</v>
      </c>
      <c r="BO82" t="s">
        <v>159</v>
      </c>
      <c r="BP82" t="s">
        <v>159</v>
      </c>
      <c r="BQ82" t="s">
        <v>159</v>
      </c>
      <c r="BR82" t="s">
        <v>159</v>
      </c>
      <c r="BS82" t="s">
        <v>159</v>
      </c>
      <c r="BT82" t="s">
        <v>159</v>
      </c>
      <c r="BU82" t="s">
        <v>159</v>
      </c>
      <c r="BV82" t="s">
        <v>159</v>
      </c>
      <c r="BW82" t="s">
        <v>159</v>
      </c>
      <c r="BX82" t="s">
        <v>159</v>
      </c>
      <c r="BY82" t="s">
        <v>35</v>
      </c>
      <c r="BZ82" t="s">
        <v>159</v>
      </c>
    </row>
    <row r="83" spans="2:78" x14ac:dyDescent="0.25">
      <c r="B83" t="str">
        <f>XPlan_raw7[[#This Row],[EKA_kode]]</f>
        <v>T330008402</v>
      </c>
      <c r="C83" t="str">
        <f>XPlan_raw7[[#This Row],[eka_langtnavn]]</f>
        <v>Wind Turbine Technology</v>
      </c>
      <c r="D83" t="str">
        <f>IF(XPlan_raw7[[#This Row],[Interne-kode]]&lt;&gt;"(tom)",XPlan_raw7[[#This Row],[Interne-kode]],"")</f>
        <v>ME-WTT</v>
      </c>
      <c r="E8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83" t="str">
        <f>IF(XPlan_raw7[[#This Row],[Campus]]&lt;&gt;"(tom)",XPlan_raw7[[#This Row],[Campus]],"")</f>
        <v>Sønderborg</v>
      </c>
      <c r="H83" t="str">
        <f>IF(XPlan_raw7[[#This Row],[Prøveform]]&lt;&gt;"(tom)",XPlan_raw7[[#This Row],[Prøveform]],"")</f>
        <v>Project report with oral defence</v>
      </c>
      <c r="I83" t="str">
        <f>IF(XPlan_raw7[[#This Row],[Eksaminator_samlet]]&lt;&gt;"",XPlan_raw7[[#This Row],[Eksaminator_samlet]],"")</f>
        <v>Morten Hartvig Hansen</v>
      </c>
      <c r="J83" t="str">
        <f>IF(XPlan_raw7[[#This Row],[Censur]]&lt;&gt;"(tom)",XPlan_raw7[[#This Row],[Censur]],"")</f>
        <v>Second examiner: External</v>
      </c>
      <c r="K8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8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3" t="s">
        <v>251</v>
      </c>
      <c r="S83" t="s">
        <v>252</v>
      </c>
      <c r="T83" t="s">
        <v>253</v>
      </c>
      <c r="U83" t="s">
        <v>158</v>
      </c>
      <c r="V83" t="s">
        <v>159</v>
      </c>
      <c r="W83" s="4">
        <v>45825</v>
      </c>
      <c r="Y83" t="s">
        <v>636</v>
      </c>
      <c r="Z83" t="s">
        <v>254</v>
      </c>
      <c r="AA83" t="s">
        <v>443</v>
      </c>
      <c r="AB83" t="s">
        <v>189</v>
      </c>
      <c r="AC83" s="4">
        <v>45891</v>
      </c>
      <c r="AF83" t="s">
        <v>22</v>
      </c>
      <c r="AG83" t="s">
        <v>159</v>
      </c>
      <c r="AH83" t="s">
        <v>159</v>
      </c>
      <c r="AI83" t="s">
        <v>159</v>
      </c>
      <c r="AJ83" t="s">
        <v>159</v>
      </c>
      <c r="AK83" t="s">
        <v>159</v>
      </c>
      <c r="AL83" t="s">
        <v>159</v>
      </c>
      <c r="AM83" t="s">
        <v>159</v>
      </c>
      <c r="AN83" t="s">
        <v>159</v>
      </c>
      <c r="AO83" t="s">
        <v>159</v>
      </c>
      <c r="AP83" t="s">
        <v>159</v>
      </c>
      <c r="AQ83" t="s">
        <v>159</v>
      </c>
      <c r="AR83" t="s">
        <v>159</v>
      </c>
      <c r="AS83" t="s">
        <v>34</v>
      </c>
      <c r="AT83" t="s">
        <v>159</v>
      </c>
      <c r="AU83" t="s">
        <v>159</v>
      </c>
      <c r="AW83" t="s">
        <v>385</v>
      </c>
      <c r="AX83" t="s">
        <v>386</v>
      </c>
      <c r="AY83" t="s">
        <v>387</v>
      </c>
      <c r="AZ83" t="s">
        <v>158</v>
      </c>
      <c r="BA83" t="s">
        <v>159</v>
      </c>
      <c r="BB83" t="s">
        <v>159</v>
      </c>
      <c r="BF83" t="s">
        <v>592</v>
      </c>
      <c r="BG83" t="s">
        <v>589</v>
      </c>
      <c r="BH83" t="s">
        <v>159</v>
      </c>
      <c r="BK83" t="s">
        <v>22</v>
      </c>
      <c r="BL83" t="s">
        <v>159</v>
      </c>
      <c r="BM83" t="s">
        <v>159</v>
      </c>
      <c r="BN83" t="s">
        <v>159</v>
      </c>
      <c r="BO83" t="s">
        <v>159</v>
      </c>
      <c r="BP83" t="s">
        <v>159</v>
      </c>
      <c r="BQ83" t="s">
        <v>159</v>
      </c>
      <c r="BR83" t="s">
        <v>159</v>
      </c>
      <c r="BS83" t="s">
        <v>159</v>
      </c>
      <c r="BT83" t="s">
        <v>30</v>
      </c>
      <c r="BU83" t="s">
        <v>31</v>
      </c>
      <c r="BV83" t="s">
        <v>159</v>
      </c>
      <c r="BW83" t="s">
        <v>159</v>
      </c>
      <c r="BX83" t="s">
        <v>159</v>
      </c>
      <c r="BY83" t="s">
        <v>35</v>
      </c>
      <c r="BZ83" t="s">
        <v>159</v>
      </c>
    </row>
    <row r="84" spans="2:78" x14ac:dyDescent="0.25">
      <c r="B84" t="str">
        <f>XPlan_raw7[[#This Row],[EKA_kode]]</f>
        <v>T330008402</v>
      </c>
      <c r="C84" t="str">
        <f>XPlan_raw7[[#This Row],[eka_langtnavn]]</f>
        <v>Wind Turbine Technology</v>
      </c>
      <c r="D84" t="str">
        <f>IF(XPlan_raw7[[#This Row],[Interne-kode]]&lt;&gt;"(tom)",XPlan_raw7[[#This Row],[Interne-kode]],"")</f>
        <v>ME-WTT</v>
      </c>
      <c r="E8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4" t="str">
        <f>IF(XPlan_raw7[[#This Row],[Campus]]&lt;&gt;"(tom)",XPlan_raw7[[#This Row],[Campus]],"")</f>
        <v>Sønderborg</v>
      </c>
      <c r="H84" t="str">
        <f>IF(XPlan_raw7[[#This Row],[Prøveform]]&lt;&gt;"(tom)",XPlan_raw7[[#This Row],[Prøveform]],"")</f>
        <v>Hand-In</v>
      </c>
      <c r="I84" t="str">
        <f>IF(XPlan_raw7[[#This Row],[Eksaminator_samlet]]&lt;&gt;"",XPlan_raw7[[#This Row],[Eksaminator_samlet]],"")</f>
        <v>Morten Hartvig Hansen</v>
      </c>
      <c r="J84" t="str">
        <f>IF(XPlan_raw7[[#This Row],[Censur]]&lt;&gt;"(tom)",XPlan_raw7[[#This Row],[Censur]],"")</f>
        <v>Second examiner: External</v>
      </c>
      <c r="K8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8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4" s="5" t="s">
        <v>251</v>
      </c>
      <c r="S84" s="5" t="s">
        <v>252</v>
      </c>
      <c r="T84" t="s">
        <v>253</v>
      </c>
      <c r="U84" s="5" t="s">
        <v>158</v>
      </c>
      <c r="V84" t="s">
        <v>159</v>
      </c>
      <c r="W84" s="46">
        <v>45810</v>
      </c>
      <c r="Y84" s="4" t="s">
        <v>636</v>
      </c>
      <c r="Z84" s="5" t="s">
        <v>254</v>
      </c>
      <c r="AA84" t="s">
        <v>639</v>
      </c>
      <c r="AB84" s="5" t="s">
        <v>189</v>
      </c>
      <c r="AC84" s="4">
        <v>45880</v>
      </c>
      <c r="AD84" s="46"/>
      <c r="AF84" t="s">
        <v>22</v>
      </c>
      <c r="AG84" s="5" t="s">
        <v>159</v>
      </c>
      <c r="AH84" t="s">
        <v>159</v>
      </c>
      <c r="AI84" s="5" t="s">
        <v>159</v>
      </c>
      <c r="AJ84" t="s">
        <v>159</v>
      </c>
      <c r="AK84" s="5" t="s">
        <v>159</v>
      </c>
      <c r="AL84" t="s">
        <v>159</v>
      </c>
      <c r="AM84" s="5" t="s">
        <v>159</v>
      </c>
      <c r="AN84" t="s">
        <v>159</v>
      </c>
      <c r="AO84" t="s">
        <v>159</v>
      </c>
      <c r="AP84" t="s">
        <v>159</v>
      </c>
      <c r="AQ84" t="s">
        <v>159</v>
      </c>
      <c r="AR84" t="s">
        <v>159</v>
      </c>
      <c r="AS84" t="s">
        <v>34</v>
      </c>
      <c r="AT84" t="s">
        <v>159</v>
      </c>
      <c r="AU84" t="s">
        <v>159</v>
      </c>
      <c r="AW84" t="s">
        <v>612</v>
      </c>
      <c r="AX84" t="s">
        <v>613</v>
      </c>
      <c r="AY84" t="s">
        <v>614</v>
      </c>
      <c r="AZ84" t="s">
        <v>159</v>
      </c>
      <c r="BA84" t="s">
        <v>159</v>
      </c>
      <c r="BB84" t="s">
        <v>159</v>
      </c>
      <c r="BF84" t="s">
        <v>216</v>
      </c>
      <c r="BG84" t="s">
        <v>595</v>
      </c>
      <c r="BH84" t="s">
        <v>159</v>
      </c>
      <c r="BK84" t="s">
        <v>22</v>
      </c>
      <c r="BL84" t="s">
        <v>159</v>
      </c>
      <c r="BM84" t="s">
        <v>159</v>
      </c>
      <c r="BN84" t="s">
        <v>159</v>
      </c>
      <c r="BO84" t="s">
        <v>159</v>
      </c>
      <c r="BP84" t="s">
        <v>26</v>
      </c>
      <c r="BQ84" t="s">
        <v>159</v>
      </c>
      <c r="BR84" t="s">
        <v>159</v>
      </c>
      <c r="BS84" t="s">
        <v>159</v>
      </c>
      <c r="BT84" t="s">
        <v>159</v>
      </c>
      <c r="BU84" t="s">
        <v>159</v>
      </c>
      <c r="BV84" t="s">
        <v>159</v>
      </c>
      <c r="BW84" t="s">
        <v>159</v>
      </c>
      <c r="BX84" t="s">
        <v>159</v>
      </c>
      <c r="BY84" t="s">
        <v>159</v>
      </c>
      <c r="BZ84" t="s">
        <v>159</v>
      </c>
    </row>
    <row r="85" spans="2:78" x14ac:dyDescent="0.25">
      <c r="B85" t="str">
        <f>XPlan_raw7[[#This Row],[EKA_kode]]</f>
        <v>T340033402</v>
      </c>
      <c r="C85" t="str">
        <f>XPlan_raw7[[#This Row],[eka_langtnavn]]</f>
        <v>Control Engineering 1</v>
      </c>
      <c r="D85" t="str">
        <f>IF(XPlan_raw7[[#This Row],[Interne-kode]]&lt;&gt;"(tom)",XPlan_raw7[[#This Row],[Interne-kode]],"")</f>
        <v>MC-COE1</v>
      </c>
      <c r="E8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8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85" t="str">
        <f>IF(XPlan_raw7[[#This Row],[Campus]]&lt;&gt;"(tom)",XPlan_raw7[[#This Row],[Campus]],"")</f>
        <v>Sønderborg</v>
      </c>
      <c r="H85" t="str">
        <f>IF(XPlan_raw7[[#This Row],[Prøveform]]&lt;&gt;"(tom)",XPlan_raw7[[#This Row],[Prøveform]],"")</f>
        <v>Written examination</v>
      </c>
      <c r="I85" t="str">
        <f>IF(XPlan_raw7[[#This Row],[Eksaminator_samlet]]&lt;&gt;"",XPlan_raw7[[#This Row],[Eksaminator_samlet]],"")</f>
        <v>Hossein Ramezani</v>
      </c>
      <c r="J85" t="str">
        <f>IF(XPlan_raw7[[#This Row],[Censur]]&lt;&gt;"(tom)",XPlan_raw7[[#This Row],[Censur]],"")</f>
        <v>Second examiner: External</v>
      </c>
      <c r="K8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8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Sdb.,(tom),(tom),(tom),(tom),(tom),(tom),Exchange students - Sønderborg</v>
      </c>
      <c r="R85" s="29" t="s">
        <v>307</v>
      </c>
      <c r="S85" s="29" t="s">
        <v>308</v>
      </c>
      <c r="T85" s="36" t="s">
        <v>309</v>
      </c>
      <c r="U85" s="29" t="s">
        <v>205</v>
      </c>
      <c r="V85" s="36" t="s">
        <v>159</v>
      </c>
      <c r="W85" s="40">
        <v>45811</v>
      </c>
      <c r="X85" s="41"/>
      <c r="Y85" s="41" t="s">
        <v>633</v>
      </c>
      <c r="Z85" s="29" t="s">
        <v>310</v>
      </c>
      <c r="AA85" s="36" t="s">
        <v>161</v>
      </c>
      <c r="AB85" s="29" t="s">
        <v>189</v>
      </c>
      <c r="AC85" s="41">
        <v>45887</v>
      </c>
      <c r="AD85" s="40"/>
      <c r="AE85" s="36"/>
      <c r="AF85" t="s">
        <v>22</v>
      </c>
      <c r="AG85" s="29" t="s">
        <v>159</v>
      </c>
      <c r="AH85" s="36" t="s">
        <v>23</v>
      </c>
      <c r="AI85" s="29" t="s">
        <v>24</v>
      </c>
      <c r="AJ85" s="36" t="s">
        <v>159</v>
      </c>
      <c r="AK85" s="29" t="s">
        <v>159</v>
      </c>
      <c r="AL85" s="36" t="s">
        <v>159</v>
      </c>
      <c r="AM85" s="29" t="s">
        <v>28</v>
      </c>
      <c r="AN85" s="36" t="s">
        <v>29</v>
      </c>
      <c r="AO85" s="36" t="s">
        <v>159</v>
      </c>
      <c r="AP85" s="36" t="s">
        <v>159</v>
      </c>
      <c r="AQ85" s="36" t="s">
        <v>159</v>
      </c>
      <c r="AR85" s="36" t="s">
        <v>159</v>
      </c>
      <c r="AS85" s="36" t="s">
        <v>159</v>
      </c>
      <c r="AT85" s="36" t="s">
        <v>159</v>
      </c>
      <c r="AU85" s="36" t="s">
        <v>82</v>
      </c>
      <c r="AW85" t="s">
        <v>269</v>
      </c>
      <c r="AX85" t="s">
        <v>270</v>
      </c>
      <c r="AY85" t="s">
        <v>271</v>
      </c>
      <c r="AZ85" t="s">
        <v>158</v>
      </c>
      <c r="BA85" t="s">
        <v>159</v>
      </c>
      <c r="BB85" t="s">
        <v>159</v>
      </c>
      <c r="BF85" t="s">
        <v>592</v>
      </c>
      <c r="BG85" t="s">
        <v>589</v>
      </c>
      <c r="BH85" t="s">
        <v>159</v>
      </c>
      <c r="BK85" t="s">
        <v>22</v>
      </c>
      <c r="BL85" t="s">
        <v>159</v>
      </c>
      <c r="BM85" t="s">
        <v>159</v>
      </c>
      <c r="BN85" t="s">
        <v>159</v>
      </c>
      <c r="BO85" t="s">
        <v>159</v>
      </c>
      <c r="BP85" t="s">
        <v>159</v>
      </c>
      <c r="BQ85" t="s">
        <v>159</v>
      </c>
      <c r="BR85" t="s">
        <v>159</v>
      </c>
      <c r="BS85" t="s">
        <v>159</v>
      </c>
      <c r="BT85" t="s">
        <v>159</v>
      </c>
      <c r="BU85" t="s">
        <v>31</v>
      </c>
      <c r="BV85" t="s">
        <v>159</v>
      </c>
      <c r="BW85" t="s">
        <v>159</v>
      </c>
      <c r="BX85" t="s">
        <v>159</v>
      </c>
      <c r="BY85" t="s">
        <v>159</v>
      </c>
      <c r="BZ85" t="s">
        <v>159</v>
      </c>
    </row>
    <row r="86" spans="2:78" x14ac:dyDescent="0.25">
      <c r="B86" t="str">
        <f>XPlan_raw7[[#This Row],[EKA_kode]]</f>
        <v>T340055402</v>
      </c>
      <c r="C86" t="str">
        <f>XPlan_raw7[[#This Row],[eka_langtnavn]]</f>
        <v>Final Project</v>
      </c>
      <c r="D86" t="str">
        <f>IF(XPlan_raw7[[#This Row],[Interne-kode]]&lt;&gt;"(tom)",XPlan_raw7[[#This Row],[Interne-kode]],"")</f>
        <v>MC-PROJ</v>
      </c>
      <c r="E8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86" t="str">
        <f>IF(XPlan_raw7[[#This Row],[Campus]]&lt;&gt;"(tom)",XPlan_raw7[[#This Row],[Campus]],"")</f>
        <v>Sønderborg</v>
      </c>
      <c r="H86" t="str">
        <f>IF(XPlan_raw7[[#This Row],[Prøveform]]&lt;&gt;"(tom)",XPlan_raw7[[#This Row],[Prøveform]],"")</f>
        <v>Final project with oral defence</v>
      </c>
      <c r="I86" t="str">
        <f>IF(XPlan_raw7[[#This Row],[Eksaminator_samlet]]&lt;&gt;"",XPlan_raw7[[#This Row],[Eksaminator_samlet]],"")</f>
        <v>Supervisor</v>
      </c>
      <c r="J86" t="str">
        <f>IF(XPlan_raw7[[#This Row],[Censur]]&lt;&gt;"(tom)",XPlan_raw7[[#This Row],[Censur]],"")</f>
        <v>Second examiner: External</v>
      </c>
      <c r="K8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6" s="29" t="s">
        <v>261</v>
      </c>
      <c r="S86" s="29" t="s">
        <v>262</v>
      </c>
      <c r="T86" s="36" t="s">
        <v>263</v>
      </c>
      <c r="U86" s="29" t="s">
        <v>264</v>
      </c>
      <c r="V86" s="36" t="s">
        <v>159</v>
      </c>
      <c r="W86" s="40">
        <v>45812</v>
      </c>
      <c r="X86" s="41">
        <v>45833</v>
      </c>
      <c r="Y86" s="41" t="s">
        <v>633</v>
      </c>
      <c r="Z86" s="29" t="s">
        <v>211</v>
      </c>
      <c r="AA86" t="s">
        <v>340</v>
      </c>
      <c r="AB86" s="29" t="s">
        <v>189</v>
      </c>
      <c r="AC86" s="41" t="s">
        <v>159</v>
      </c>
      <c r="AD86" s="40"/>
      <c r="AE86" s="36" t="s">
        <v>163</v>
      </c>
      <c r="AF86" t="s">
        <v>22</v>
      </c>
      <c r="AG86" s="29" t="s">
        <v>21</v>
      </c>
      <c r="AH86" s="36" t="s">
        <v>23</v>
      </c>
      <c r="AI86" s="29" t="s">
        <v>24</v>
      </c>
      <c r="AJ86" s="36" t="s">
        <v>159</v>
      </c>
      <c r="AK86" s="29" t="s">
        <v>159</v>
      </c>
      <c r="AL86" s="36" t="s">
        <v>159</v>
      </c>
      <c r="AM86" s="29" t="s">
        <v>159</v>
      </c>
      <c r="AN86" s="36" t="s">
        <v>159</v>
      </c>
      <c r="AO86" s="36" t="s">
        <v>159</v>
      </c>
      <c r="AP86" s="36" t="s">
        <v>159</v>
      </c>
      <c r="AQ86" s="36" t="s">
        <v>159</v>
      </c>
      <c r="AR86" s="36" t="s">
        <v>159</v>
      </c>
      <c r="AS86" s="36" t="s">
        <v>159</v>
      </c>
      <c r="AT86" s="36" t="s">
        <v>159</v>
      </c>
      <c r="AU86" s="36" t="s">
        <v>159</v>
      </c>
      <c r="AW86" t="s">
        <v>615</v>
      </c>
      <c r="AX86" t="s">
        <v>616</v>
      </c>
      <c r="AY86" t="s">
        <v>617</v>
      </c>
      <c r="AZ86" t="s">
        <v>159</v>
      </c>
      <c r="BA86" t="s">
        <v>159</v>
      </c>
      <c r="BB86" t="s">
        <v>159</v>
      </c>
      <c r="BF86" t="s">
        <v>592</v>
      </c>
      <c r="BG86" t="s">
        <v>591</v>
      </c>
      <c r="BH86" t="s">
        <v>159</v>
      </c>
      <c r="BK86" t="s">
        <v>22</v>
      </c>
      <c r="BL86" t="s">
        <v>159</v>
      </c>
      <c r="BM86" t="s">
        <v>159</v>
      </c>
      <c r="BN86" t="s">
        <v>159</v>
      </c>
      <c r="BO86" t="s">
        <v>159</v>
      </c>
      <c r="BP86" t="s">
        <v>26</v>
      </c>
      <c r="BQ86" t="s">
        <v>159</v>
      </c>
      <c r="BR86" t="s">
        <v>159</v>
      </c>
      <c r="BS86" t="s">
        <v>159</v>
      </c>
      <c r="BT86" t="s">
        <v>159</v>
      </c>
      <c r="BU86" t="s">
        <v>159</v>
      </c>
      <c r="BV86" t="s">
        <v>159</v>
      </c>
      <c r="BW86" t="s">
        <v>159</v>
      </c>
      <c r="BX86" t="s">
        <v>159</v>
      </c>
      <c r="BY86" t="s">
        <v>159</v>
      </c>
      <c r="BZ86" t="s">
        <v>159</v>
      </c>
    </row>
    <row r="87" spans="2:78" x14ac:dyDescent="0.25">
      <c r="B87" t="str">
        <f>XPlan_raw7[[#This Row],[EKA_kode]]</f>
        <v>T340055402</v>
      </c>
      <c r="C87" t="str">
        <f>XPlan_raw7[[#This Row],[eka_langtnavn]]</f>
        <v>Final Project</v>
      </c>
      <c r="D87" t="str">
        <f>IF(XPlan_raw7[[#This Row],[Interne-kode]]&lt;&gt;"(tom)",XPlan_raw7[[#This Row],[Interne-kode]],"")</f>
        <v>MC-PROJ</v>
      </c>
      <c r="E8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7" t="str">
        <f>IF(XPlan_raw7[[#This Row],[Campus]]&lt;&gt;"(tom)",XPlan_raw7[[#This Row],[Campus]],"")</f>
        <v>Sønderborg</v>
      </c>
      <c r="H87" t="str">
        <f>IF(XPlan_raw7[[#This Row],[Prøveform]]&lt;&gt;"(tom)",XPlan_raw7[[#This Row],[Prøveform]],"")</f>
        <v>Hand-In</v>
      </c>
      <c r="I87" t="str">
        <f>IF(XPlan_raw7[[#This Row],[Eksaminator_samlet]]&lt;&gt;"",XPlan_raw7[[#This Row],[Eksaminator_samlet]],"")</f>
        <v>Supervisor</v>
      </c>
      <c r="J87" t="str">
        <f>IF(XPlan_raw7[[#This Row],[Censur]]&lt;&gt;"(tom)",XPlan_raw7[[#This Row],[Censur]],"")</f>
        <v>Second examiner: External</v>
      </c>
      <c r="K8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7" t="s">
        <v>261</v>
      </c>
      <c r="S87" t="s">
        <v>262</v>
      </c>
      <c r="T87" t="s">
        <v>263</v>
      </c>
      <c r="U87" t="s">
        <v>264</v>
      </c>
      <c r="V87" t="s">
        <v>159</v>
      </c>
      <c r="W87" s="4">
        <v>45810</v>
      </c>
      <c r="Y87" t="s">
        <v>633</v>
      </c>
      <c r="Z87" t="s">
        <v>211</v>
      </c>
      <c r="AA87" t="s">
        <v>639</v>
      </c>
      <c r="AB87" t="s">
        <v>189</v>
      </c>
      <c r="AC87" s="4" t="s">
        <v>159</v>
      </c>
      <c r="AE87" t="s">
        <v>163</v>
      </c>
      <c r="AF87" t="s">
        <v>22</v>
      </c>
      <c r="AG87" t="s">
        <v>21</v>
      </c>
      <c r="AH87" t="s">
        <v>23</v>
      </c>
      <c r="AI87" t="s">
        <v>24</v>
      </c>
      <c r="AJ87" t="s">
        <v>159</v>
      </c>
      <c r="AK87" t="s">
        <v>159</v>
      </c>
      <c r="AL87" t="s">
        <v>159</v>
      </c>
      <c r="AM87" t="s">
        <v>159</v>
      </c>
      <c r="AN87" t="s">
        <v>159</v>
      </c>
      <c r="AO87" t="s">
        <v>159</v>
      </c>
      <c r="AP87" t="s">
        <v>159</v>
      </c>
      <c r="AQ87" t="s">
        <v>159</v>
      </c>
      <c r="AR87" t="s">
        <v>159</v>
      </c>
      <c r="AS87" t="s">
        <v>159</v>
      </c>
      <c r="AT87" t="s">
        <v>159</v>
      </c>
      <c r="AU87" t="s">
        <v>159</v>
      </c>
      <c r="AW87" t="s">
        <v>618</v>
      </c>
      <c r="AX87" t="s">
        <v>619</v>
      </c>
      <c r="AY87" t="s">
        <v>159</v>
      </c>
      <c r="AZ87" t="s">
        <v>159</v>
      </c>
      <c r="BA87" t="s">
        <v>159</v>
      </c>
      <c r="BB87" t="s">
        <v>159</v>
      </c>
      <c r="BF87" t="s">
        <v>159</v>
      </c>
      <c r="BG87" t="s">
        <v>159</v>
      </c>
      <c r="BH87" t="s">
        <v>159</v>
      </c>
      <c r="BK87" t="s">
        <v>22</v>
      </c>
      <c r="BL87" t="s">
        <v>159</v>
      </c>
      <c r="BM87" t="s">
        <v>159</v>
      </c>
      <c r="BN87" t="s">
        <v>159</v>
      </c>
      <c r="BO87" t="s">
        <v>159</v>
      </c>
      <c r="BP87" t="s">
        <v>159</v>
      </c>
      <c r="BQ87" t="s">
        <v>159</v>
      </c>
      <c r="BR87" t="s">
        <v>159</v>
      </c>
      <c r="BS87" t="s">
        <v>159</v>
      </c>
      <c r="BT87" t="s">
        <v>159</v>
      </c>
      <c r="BU87" t="s">
        <v>31</v>
      </c>
      <c r="BV87" t="s">
        <v>32</v>
      </c>
      <c r="BW87" t="s">
        <v>159</v>
      </c>
      <c r="BX87" t="s">
        <v>159</v>
      </c>
      <c r="BY87" t="s">
        <v>159</v>
      </c>
      <c r="BZ87" t="s">
        <v>159</v>
      </c>
    </row>
    <row r="88" spans="2:78" x14ac:dyDescent="0.25">
      <c r="B88" t="str">
        <f>XPlan_raw7[[#This Row],[EKA_kode]]</f>
        <v>T340056402</v>
      </c>
      <c r="C88" t="str">
        <f>XPlan_raw7[[#This Row],[eka_langtnavn]]</f>
        <v>Industrial Engineering Training</v>
      </c>
      <c r="D88" t="str">
        <f>IF(XPlan_raw7[[#This Row],[Interne-kode]]&lt;&gt;"(tom)",XPlan_raw7[[#This Row],[Interne-kode]],"")</f>
        <v>MC-IET</v>
      </c>
      <c r="E8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88" t="str">
        <f>IF(XPlan_raw7[[#This Row],[Campus]]&lt;&gt;"(tom)",XPlan_raw7[[#This Row],[Campus]],"")</f>
        <v>Sønderborg</v>
      </c>
      <c r="H88" t="str">
        <f>IF(XPlan_raw7[[#This Row],[Prøveform]]&lt;&gt;"(tom)",XPlan_raw7[[#This Row],[Prøveform]],"")</f>
        <v>Internship, written report</v>
      </c>
      <c r="I88" t="str">
        <f>IF(XPlan_raw7[[#This Row],[Eksaminator_samlet]]&lt;&gt;"",XPlan_raw7[[#This Row],[Eksaminator_samlet]],"")</f>
        <v>Bente Olsen</v>
      </c>
      <c r="J88" t="str">
        <f>IF(XPlan_raw7[[#This Row],[Censur]]&lt;&gt;"(tom)",XPlan_raw7[[#This Row],[Censur]],"")</f>
        <v>Second examiner: None</v>
      </c>
      <c r="K8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8" t="s">
        <v>525</v>
      </c>
      <c r="S88" t="s">
        <v>526</v>
      </c>
      <c r="T88" t="s">
        <v>527</v>
      </c>
      <c r="U88" t="s">
        <v>210</v>
      </c>
      <c r="V88" t="s">
        <v>159</v>
      </c>
      <c r="W88" s="4"/>
      <c r="Y88" t="s">
        <v>633</v>
      </c>
      <c r="Z88" t="s">
        <v>396</v>
      </c>
      <c r="AA88" s="36" t="s">
        <v>572</v>
      </c>
      <c r="AB88" t="s">
        <v>169</v>
      </c>
      <c r="AC88" s="4" t="s">
        <v>159</v>
      </c>
      <c r="AF88" t="s">
        <v>22</v>
      </c>
      <c r="AG88" t="s">
        <v>21</v>
      </c>
      <c r="AH88" t="s">
        <v>23</v>
      </c>
      <c r="AI88" t="s">
        <v>24</v>
      </c>
      <c r="AJ88" t="s">
        <v>159</v>
      </c>
      <c r="AK88" t="s">
        <v>159</v>
      </c>
      <c r="AL88" t="s">
        <v>159</v>
      </c>
      <c r="AM88" t="s">
        <v>159</v>
      </c>
      <c r="AN88" t="s">
        <v>159</v>
      </c>
      <c r="AO88" t="s">
        <v>159</v>
      </c>
      <c r="AP88" t="s">
        <v>159</v>
      </c>
      <c r="AQ88" t="s">
        <v>159</v>
      </c>
      <c r="AR88" t="s">
        <v>159</v>
      </c>
      <c r="AS88" t="s">
        <v>159</v>
      </c>
      <c r="AT88" t="s">
        <v>159</v>
      </c>
      <c r="AU88" t="s">
        <v>159</v>
      </c>
      <c r="AW88" t="s">
        <v>255</v>
      </c>
      <c r="AX88" t="s">
        <v>256</v>
      </c>
      <c r="AY88" t="s">
        <v>159</v>
      </c>
      <c r="AZ88" t="s">
        <v>159</v>
      </c>
      <c r="BA88" t="s">
        <v>159</v>
      </c>
      <c r="BB88" t="s">
        <v>159</v>
      </c>
      <c r="BF88" t="s">
        <v>159</v>
      </c>
      <c r="BG88" t="s">
        <v>159</v>
      </c>
      <c r="BH88" t="s">
        <v>159</v>
      </c>
      <c r="BK88" t="s">
        <v>22</v>
      </c>
      <c r="BL88" t="s">
        <v>159</v>
      </c>
      <c r="BM88" t="s">
        <v>159</v>
      </c>
      <c r="BN88" t="s">
        <v>159</v>
      </c>
      <c r="BO88" t="s">
        <v>159</v>
      </c>
      <c r="BP88" t="s">
        <v>159</v>
      </c>
      <c r="BQ88" t="s">
        <v>159</v>
      </c>
      <c r="BR88" t="s">
        <v>159</v>
      </c>
      <c r="BS88" t="s">
        <v>159</v>
      </c>
      <c r="BT88" t="s">
        <v>159</v>
      </c>
      <c r="BU88" t="s">
        <v>159</v>
      </c>
      <c r="BV88" t="s">
        <v>159</v>
      </c>
      <c r="BW88" t="s">
        <v>33</v>
      </c>
      <c r="BX88" t="s">
        <v>159</v>
      </c>
      <c r="BY88" t="s">
        <v>159</v>
      </c>
      <c r="BZ88" t="s">
        <v>159</v>
      </c>
    </row>
    <row r="89" spans="2:78" x14ac:dyDescent="0.25">
      <c r="B89" t="str">
        <f>XPlan_raw7[[#This Row],[EKA_kode]]</f>
        <v>T340056402</v>
      </c>
      <c r="C89" t="str">
        <f>XPlan_raw7[[#This Row],[eka_langtnavn]]</f>
        <v>Industrial Engineering Training</v>
      </c>
      <c r="D89" t="str">
        <f>IF(XPlan_raw7[[#This Row],[Interne-kode]]&lt;&gt;"(tom)",XPlan_raw7[[#This Row],[Interne-kode]],"")</f>
        <v>MC-IET</v>
      </c>
      <c r="E8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11-08-2025</v>
      </c>
      <c r="G89" t="str">
        <f>IF(XPlan_raw7[[#This Row],[Campus]]&lt;&gt;"(tom)",XPlan_raw7[[#This Row],[Campus]],"")</f>
        <v>Sønderborg</v>
      </c>
      <c r="H89" t="str">
        <f>IF(XPlan_raw7[[#This Row],[Prøveform]]&lt;&gt;"(tom)",XPlan_raw7[[#This Row],[Prøveform]],"")</f>
        <v>Hand-In</v>
      </c>
      <c r="I89" t="str">
        <f>IF(XPlan_raw7[[#This Row],[Eksaminator_samlet]]&lt;&gt;"",XPlan_raw7[[#This Row],[Eksaminator_samlet]],"")</f>
        <v>Bente Olsen</v>
      </c>
      <c r="J89" t="str">
        <f>IF(XPlan_raw7[[#This Row],[Censur]]&lt;&gt;"(tom)",XPlan_raw7[[#This Row],[Censur]],"")</f>
        <v>Second examiner: None</v>
      </c>
      <c r="K8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9" t="s">
        <v>525</v>
      </c>
      <c r="S89" t="s">
        <v>526</v>
      </c>
      <c r="T89" t="s">
        <v>527</v>
      </c>
      <c r="U89" t="s">
        <v>210</v>
      </c>
      <c r="V89" t="s">
        <v>159</v>
      </c>
      <c r="W89" s="4">
        <v>45880</v>
      </c>
      <c r="Y89" t="s">
        <v>633</v>
      </c>
      <c r="Z89" t="s">
        <v>396</v>
      </c>
      <c r="AA89" t="s">
        <v>639</v>
      </c>
      <c r="AB89" t="s">
        <v>169</v>
      </c>
      <c r="AC89" s="4" t="s">
        <v>159</v>
      </c>
      <c r="AF89" t="s">
        <v>22</v>
      </c>
      <c r="AG89" t="s">
        <v>21</v>
      </c>
      <c r="AH89" t="s">
        <v>23</v>
      </c>
      <c r="AI89" t="s">
        <v>24</v>
      </c>
      <c r="AJ89" t="s">
        <v>159</v>
      </c>
      <c r="AK89" t="s">
        <v>159</v>
      </c>
      <c r="AL89" t="s">
        <v>159</v>
      </c>
      <c r="AM89" t="s">
        <v>159</v>
      </c>
      <c r="AN89" t="s">
        <v>159</v>
      </c>
      <c r="AO89" t="s">
        <v>159</v>
      </c>
      <c r="AP89" t="s">
        <v>159</v>
      </c>
      <c r="AQ89" t="s">
        <v>159</v>
      </c>
      <c r="AR89" t="s">
        <v>159</v>
      </c>
      <c r="AS89" t="s">
        <v>159</v>
      </c>
      <c r="AT89" t="s">
        <v>159</v>
      </c>
      <c r="AU89" t="s">
        <v>159</v>
      </c>
      <c r="AW89" t="s">
        <v>273</v>
      </c>
      <c r="AX89" t="s">
        <v>256</v>
      </c>
      <c r="AY89" t="s">
        <v>159</v>
      </c>
      <c r="AZ89" t="s">
        <v>159</v>
      </c>
      <c r="BA89" t="s">
        <v>159</v>
      </c>
      <c r="BB89" t="s">
        <v>159</v>
      </c>
      <c r="BF89" t="s">
        <v>159</v>
      </c>
      <c r="BG89" t="s">
        <v>159</v>
      </c>
      <c r="BH89" t="s">
        <v>159</v>
      </c>
      <c r="BK89" t="s">
        <v>22</v>
      </c>
      <c r="BL89" t="s">
        <v>159</v>
      </c>
      <c r="BM89" t="s">
        <v>159</v>
      </c>
      <c r="BN89" t="s">
        <v>159</v>
      </c>
      <c r="BO89" t="s">
        <v>159</v>
      </c>
      <c r="BP89" t="s">
        <v>159</v>
      </c>
      <c r="BQ89" t="s">
        <v>159</v>
      </c>
      <c r="BR89" t="s">
        <v>159</v>
      </c>
      <c r="BS89" t="s">
        <v>159</v>
      </c>
      <c r="BT89" t="s">
        <v>159</v>
      </c>
      <c r="BU89" t="s">
        <v>159</v>
      </c>
      <c r="BV89" t="s">
        <v>32</v>
      </c>
      <c r="BW89" t="s">
        <v>159</v>
      </c>
      <c r="BX89" t="s">
        <v>159</v>
      </c>
      <c r="BY89" t="s">
        <v>159</v>
      </c>
      <c r="BZ89" t="s">
        <v>159</v>
      </c>
    </row>
    <row r="90" spans="2:78" x14ac:dyDescent="0.25">
      <c r="B90" t="str">
        <f>XPlan_raw7[[#This Row],[EKA_kode]]</f>
        <v>T340064402</v>
      </c>
      <c r="C90" t="str">
        <f>XPlan_raw7[[#This Row],[eka_langtnavn]]</f>
        <v>Statics and Materials</v>
      </c>
      <c r="D90" t="str">
        <f>IF(XPlan_raw7[[#This Row],[Interne-kode]]&lt;&gt;"(tom)",XPlan_raw7[[#This Row],[Interne-kode]],"")</f>
        <v>MECH1</v>
      </c>
      <c r="E9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90" t="str">
        <f>IF(XPlan_raw7[[#This Row],[Campus]]&lt;&gt;"(tom)",XPlan_raw7[[#This Row],[Campus]],"")</f>
        <v>Sønderborg</v>
      </c>
      <c r="H90" t="str">
        <f>IF(XPlan_raw7[[#This Row],[Prøveform]]&lt;&gt;"(tom)",XPlan_raw7[[#This Row],[Prøveform]],"")</f>
        <v>Written examination</v>
      </c>
      <c r="I90" t="str">
        <f>IF(XPlan_raw7[[#This Row],[Eksaminator_samlet]]&lt;&gt;"",XPlan_raw7[[#This Row],[Eksaminator_samlet]],"")</f>
        <v>Morten Madsen, Vincent Le Corre</v>
      </c>
      <c r="J90" t="str">
        <f>IF(XPlan_raw7[[#This Row],[Censur]]&lt;&gt;"(tom)",XPlan_raw7[[#This Row],[Censur]],"")</f>
        <v>Second examiner: Internal</v>
      </c>
      <c r="K9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(tom),(tom),(tom),(tom),(tom),(tom),(tom),(tom),(tom),(tom),(tom),(tom),(tom),(tom),(tom)</v>
      </c>
      <c r="R90" t="s">
        <v>549</v>
      </c>
      <c r="S90" t="s">
        <v>550</v>
      </c>
      <c r="T90" t="s">
        <v>551</v>
      </c>
      <c r="U90" t="s">
        <v>167</v>
      </c>
      <c r="V90" t="s">
        <v>159</v>
      </c>
      <c r="W90" s="4">
        <v>45782</v>
      </c>
      <c r="Y90" t="s">
        <v>635</v>
      </c>
      <c r="Z90" t="s">
        <v>552</v>
      </c>
      <c r="AA90" s="36" t="s">
        <v>161</v>
      </c>
      <c r="AB90" t="s">
        <v>162</v>
      </c>
      <c r="AC90" s="4" t="s">
        <v>159</v>
      </c>
      <c r="AF90" t="s">
        <v>22</v>
      </c>
      <c r="AG90" t="s">
        <v>159</v>
      </c>
      <c r="AH90" t="s">
        <v>159</v>
      </c>
      <c r="AI90" t="s">
        <v>159</v>
      </c>
      <c r="AJ90" t="s">
        <v>159</v>
      </c>
      <c r="AK90" t="s">
        <v>159</v>
      </c>
      <c r="AL90" t="s">
        <v>159</v>
      </c>
      <c r="AM90" t="s">
        <v>159</v>
      </c>
      <c r="AN90" t="s">
        <v>159</v>
      </c>
      <c r="AO90" t="s">
        <v>159</v>
      </c>
      <c r="AP90" t="s">
        <v>159</v>
      </c>
      <c r="AQ90" t="s">
        <v>159</v>
      </c>
      <c r="AR90" t="s">
        <v>159</v>
      </c>
      <c r="AS90" t="s">
        <v>159</v>
      </c>
      <c r="AT90" t="s">
        <v>159</v>
      </c>
      <c r="AU90" t="s">
        <v>159</v>
      </c>
      <c r="AW90" t="s">
        <v>525</v>
      </c>
      <c r="AX90" t="s">
        <v>526</v>
      </c>
      <c r="AY90" t="s">
        <v>527</v>
      </c>
      <c r="AZ90" t="s">
        <v>210</v>
      </c>
      <c r="BA90" t="s">
        <v>159</v>
      </c>
      <c r="BB90" t="s">
        <v>159</v>
      </c>
      <c r="BF90" t="s">
        <v>620</v>
      </c>
      <c r="BG90" t="s">
        <v>595</v>
      </c>
      <c r="BH90" t="s">
        <v>159</v>
      </c>
      <c r="BK90" t="s">
        <v>22</v>
      </c>
      <c r="BL90" t="s">
        <v>21</v>
      </c>
      <c r="BM90" t="s">
        <v>23</v>
      </c>
      <c r="BN90" t="s">
        <v>24</v>
      </c>
      <c r="BO90" t="s">
        <v>159</v>
      </c>
      <c r="BP90" t="s">
        <v>159</v>
      </c>
      <c r="BQ90" t="s">
        <v>159</v>
      </c>
      <c r="BR90" t="s">
        <v>159</v>
      </c>
      <c r="BS90" t="s">
        <v>159</v>
      </c>
      <c r="BT90" t="s">
        <v>159</v>
      </c>
      <c r="BU90" t="s">
        <v>159</v>
      </c>
      <c r="BV90" t="s">
        <v>159</v>
      </c>
      <c r="BW90" t="s">
        <v>159</v>
      </c>
      <c r="BX90" t="s">
        <v>159</v>
      </c>
      <c r="BY90" t="s">
        <v>159</v>
      </c>
      <c r="BZ90" t="s">
        <v>159</v>
      </c>
    </row>
    <row r="91" spans="2:78" x14ac:dyDescent="0.25">
      <c r="B91" t="str">
        <f>XPlan_raw7[[#This Row],[EKA_kode]]</f>
        <v>T340076412</v>
      </c>
      <c r="C91" t="str">
        <f>XPlan_raw7[[#This Row],[eka_langtnavn]]</f>
        <v>Mechatronics Semester Project 1 D</v>
      </c>
      <c r="D91" t="str">
        <f>IF(XPlan_raw7[[#This Row],[Interne-kode]]&lt;&gt;"(tom)",XPlan_raw7[[#This Row],[Interne-kode]],"")</f>
        <v>MC-SPRO1-ENG</v>
      </c>
      <c r="E9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91" t="str">
        <f>IF(XPlan_raw7[[#This Row],[Campus]]&lt;&gt;"(tom)",XPlan_raw7[[#This Row],[Campus]],"")</f>
        <v>Sønderborg</v>
      </c>
      <c r="H91">
        <f>IF(XPlan_raw7[[#This Row],[Prøveform]]&lt;&gt;"(tom)",XPlan_raw7[[#This Row],[Prøveform]],"")</f>
        <v>0</v>
      </c>
      <c r="I91" t="str">
        <f>IF(XPlan_raw7[[#This Row],[Eksaminator_samlet]]&lt;&gt;"",XPlan_raw7[[#This Row],[Eksaminator_samlet]],"")</f>
        <v>Lars Duggen, Casper Kunstmann</v>
      </c>
      <c r="J91">
        <f>IF(XPlan_raw7[[#This Row],[Censur]]&lt;&gt;"(tom)",XPlan_raw7[[#This Row],[Censur]],"")</f>
        <v>0</v>
      </c>
      <c r="K9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1" s="29" t="s">
        <v>553</v>
      </c>
      <c r="S91" s="29" t="s">
        <v>554</v>
      </c>
      <c r="T91" s="36" t="s">
        <v>555</v>
      </c>
      <c r="U91" s="29" t="s">
        <v>167</v>
      </c>
      <c r="V91" s="36" t="s">
        <v>159</v>
      </c>
      <c r="W91" s="40"/>
      <c r="X91" s="41"/>
      <c r="Y91" s="41" t="s">
        <v>635</v>
      </c>
      <c r="Z91" s="29" t="s">
        <v>282</v>
      </c>
      <c r="AB91" s="29"/>
      <c r="AC91" s="41" t="s">
        <v>159</v>
      </c>
      <c r="AD91" s="40"/>
      <c r="AE91" s="36"/>
      <c r="AF91" t="s">
        <v>22</v>
      </c>
      <c r="AG91" s="29" t="s">
        <v>159</v>
      </c>
      <c r="AH91" s="36" t="s">
        <v>159</v>
      </c>
      <c r="AI91" s="29" t="s">
        <v>24</v>
      </c>
      <c r="AJ91" s="36" t="s">
        <v>159</v>
      </c>
      <c r="AK91" s="29" t="s">
        <v>159</v>
      </c>
      <c r="AL91" s="36" t="s">
        <v>159</v>
      </c>
      <c r="AM91" s="29" t="s">
        <v>159</v>
      </c>
      <c r="AN91" s="36" t="s">
        <v>159</v>
      </c>
      <c r="AO91" s="36" t="s">
        <v>159</v>
      </c>
      <c r="AP91" s="36" t="s">
        <v>159</v>
      </c>
      <c r="AQ91" s="36" t="s">
        <v>159</v>
      </c>
      <c r="AR91" s="36" t="s">
        <v>159</v>
      </c>
      <c r="AS91" s="36" t="s">
        <v>159</v>
      </c>
      <c r="AT91" s="36" t="s">
        <v>159</v>
      </c>
      <c r="AU91" s="36" t="s">
        <v>159</v>
      </c>
      <c r="AW91" t="s">
        <v>453</v>
      </c>
      <c r="AX91" t="s">
        <v>454</v>
      </c>
      <c r="AY91" t="s">
        <v>455</v>
      </c>
      <c r="AZ91" t="s">
        <v>158</v>
      </c>
      <c r="BA91" t="s">
        <v>159</v>
      </c>
      <c r="BB91" t="s">
        <v>159</v>
      </c>
      <c r="BF91" t="s">
        <v>592</v>
      </c>
      <c r="BG91" t="s">
        <v>589</v>
      </c>
      <c r="BH91" t="s">
        <v>159</v>
      </c>
      <c r="BK91" t="s">
        <v>22</v>
      </c>
      <c r="BL91" t="s">
        <v>159</v>
      </c>
      <c r="BM91" t="s">
        <v>159</v>
      </c>
      <c r="BN91" t="s">
        <v>159</v>
      </c>
      <c r="BO91" t="s">
        <v>159</v>
      </c>
      <c r="BP91" t="s">
        <v>26</v>
      </c>
      <c r="BQ91" t="s">
        <v>159</v>
      </c>
      <c r="BR91" t="s">
        <v>159</v>
      </c>
      <c r="BS91" t="s">
        <v>159</v>
      </c>
      <c r="BT91" t="s">
        <v>159</v>
      </c>
      <c r="BU91" t="s">
        <v>159</v>
      </c>
      <c r="BV91" t="s">
        <v>159</v>
      </c>
      <c r="BW91" t="s">
        <v>159</v>
      </c>
      <c r="BX91" t="s">
        <v>159</v>
      </c>
      <c r="BY91" t="s">
        <v>159</v>
      </c>
      <c r="BZ91" t="s">
        <v>159</v>
      </c>
    </row>
    <row r="92" spans="2:78" x14ac:dyDescent="0.25">
      <c r="B92" t="str">
        <f>XPlan_raw7[[#This Row],[EKA_kode]]</f>
        <v>T340076412</v>
      </c>
      <c r="C92" t="str">
        <f>XPlan_raw7[[#This Row],[eka_langtnavn]]</f>
        <v>Mechatronics Semester Project 1 D</v>
      </c>
      <c r="D92" t="str">
        <f>IF(XPlan_raw7[[#This Row],[Interne-kode]]&lt;&gt;"(tom)",XPlan_raw7[[#This Row],[Interne-kode]],"")</f>
        <v>MC-SPRO1-ENG</v>
      </c>
      <c r="E9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92" t="str">
        <f>IF(XPlan_raw7[[#This Row],[Campus]]&lt;&gt;"(tom)",XPlan_raw7[[#This Row],[Campus]],"")</f>
        <v>Sønderborg</v>
      </c>
      <c r="H92" t="str">
        <f>IF(XPlan_raw7[[#This Row],[Prøveform]]&lt;&gt;"(tom)",XPlan_raw7[[#This Row],[Prøveform]],"")</f>
        <v>Hand-In</v>
      </c>
      <c r="I92" t="str">
        <f>IF(XPlan_raw7[[#This Row],[Eksaminator_samlet]]&lt;&gt;"",XPlan_raw7[[#This Row],[Eksaminator_samlet]],"")</f>
        <v>Lars Duggen, Casper Kunstmann</v>
      </c>
      <c r="J92">
        <f>IF(XPlan_raw7[[#This Row],[Censur]]&lt;&gt;"(tom)",XPlan_raw7[[#This Row],[Censur]],"")</f>
        <v>0</v>
      </c>
      <c r="K9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9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2" t="s">
        <v>553</v>
      </c>
      <c r="S92" t="s">
        <v>554</v>
      </c>
      <c r="T92" t="s">
        <v>555</v>
      </c>
      <c r="U92" t="s">
        <v>167</v>
      </c>
      <c r="V92" t="s">
        <v>159</v>
      </c>
      <c r="W92" s="4">
        <v>45793</v>
      </c>
      <c r="Y92" t="s">
        <v>635</v>
      </c>
      <c r="Z92" t="s">
        <v>282</v>
      </c>
      <c r="AA92" t="s">
        <v>639</v>
      </c>
      <c r="AC92" s="4">
        <v>45793</v>
      </c>
      <c r="AF92" t="s">
        <v>22</v>
      </c>
      <c r="AG92" t="s">
        <v>159</v>
      </c>
      <c r="AH92" t="s">
        <v>159</v>
      </c>
      <c r="AI92" t="s">
        <v>24</v>
      </c>
      <c r="AJ92" t="s">
        <v>159</v>
      </c>
      <c r="AK92" t="s">
        <v>159</v>
      </c>
      <c r="AL92" t="s">
        <v>159</v>
      </c>
      <c r="AM92" t="s">
        <v>159</v>
      </c>
      <c r="AN92" t="s">
        <v>159</v>
      </c>
      <c r="AO92" t="s">
        <v>159</v>
      </c>
      <c r="AP92" t="s">
        <v>159</v>
      </c>
      <c r="AQ92" t="s">
        <v>159</v>
      </c>
      <c r="AR92" t="s">
        <v>159</v>
      </c>
      <c r="AS92" t="s">
        <v>159</v>
      </c>
      <c r="AT92" t="s">
        <v>159</v>
      </c>
      <c r="AU92" t="s">
        <v>159</v>
      </c>
      <c r="AW92" t="s">
        <v>621</v>
      </c>
      <c r="AX92" t="s">
        <v>523</v>
      </c>
      <c r="AY92" t="s">
        <v>159</v>
      </c>
      <c r="AZ92" t="s">
        <v>159</v>
      </c>
      <c r="BA92" t="s">
        <v>159</v>
      </c>
      <c r="BB92" t="s">
        <v>159</v>
      </c>
      <c r="BF92" t="s">
        <v>159</v>
      </c>
      <c r="BG92" t="s">
        <v>159</v>
      </c>
      <c r="BH92" t="s">
        <v>159</v>
      </c>
      <c r="BK92" t="s">
        <v>22</v>
      </c>
      <c r="BL92" t="s">
        <v>159</v>
      </c>
      <c r="BM92" t="s">
        <v>159</v>
      </c>
      <c r="BN92" t="s">
        <v>159</v>
      </c>
      <c r="BO92" t="s">
        <v>159</v>
      </c>
      <c r="BP92" t="s">
        <v>159</v>
      </c>
      <c r="BQ92" t="s">
        <v>159</v>
      </c>
      <c r="BR92" t="s">
        <v>159</v>
      </c>
      <c r="BS92" t="s">
        <v>159</v>
      </c>
      <c r="BT92" t="s">
        <v>159</v>
      </c>
      <c r="BU92" t="s">
        <v>31</v>
      </c>
      <c r="BV92" t="s">
        <v>159</v>
      </c>
      <c r="BW92" t="s">
        <v>159</v>
      </c>
      <c r="BX92" t="s">
        <v>159</v>
      </c>
      <c r="BY92" t="s">
        <v>159</v>
      </c>
      <c r="BZ92" t="s">
        <v>159</v>
      </c>
    </row>
    <row r="93" spans="2:78" x14ac:dyDescent="0.25">
      <c r="B93" t="str">
        <f>XPlan_raw7[[#This Row],[EKA_kode]]</f>
        <v>T340082402</v>
      </c>
      <c r="C93" t="str">
        <f>XPlan_raw7[[#This Row],[eka_langtnavn]]</f>
        <v>Mechatronics Semester Project 2 C</v>
      </c>
      <c r="D93" t="str">
        <f>IF(XPlan_raw7[[#This Row],[Interne-kode]]&lt;&gt;"(tom)",XPlan_raw7[[#This Row],[Interne-kode]],"")</f>
        <v>MC-SPRO2C</v>
      </c>
      <c r="E9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3" t="str">
        <f>IF(XPlan_raw7[[#This Row],[Campus]]&lt;&gt;"(tom)",XPlan_raw7[[#This Row],[Campus]],"")</f>
        <v>Sønderborg</v>
      </c>
      <c r="H93" t="str">
        <f>IF(XPlan_raw7[[#This Row],[Prøveform]]&lt;&gt;"(tom)",XPlan_raw7[[#This Row],[Prøveform]],"")</f>
        <v>Oral examination</v>
      </c>
      <c r="I93" t="str">
        <f>IF(XPlan_raw7[[#This Row],[Eksaminator_samlet]]&lt;&gt;"",XPlan_raw7[[#This Row],[Eksaminator_samlet]],"")</f>
        <v>Lars Duggen, Casper Kunstmann</v>
      </c>
      <c r="J93" t="str">
        <f>IF(XPlan_raw7[[#This Row],[Censur]]&lt;&gt;"(tom)",XPlan_raw7[[#This Row],[Censur]],"")</f>
        <v>Second examiner: Internal</v>
      </c>
      <c r="K9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3" t="s">
        <v>279</v>
      </c>
      <c r="S93" t="s">
        <v>280</v>
      </c>
      <c r="T93" t="s">
        <v>281</v>
      </c>
      <c r="U93" t="s">
        <v>158</v>
      </c>
      <c r="V93" t="s">
        <v>159</v>
      </c>
      <c r="W93" s="4">
        <v>45828</v>
      </c>
      <c r="X93" s="4">
        <v>45834</v>
      </c>
      <c r="Y93" t="s">
        <v>633</v>
      </c>
      <c r="Z93" t="s">
        <v>282</v>
      </c>
      <c r="AA93" s="36" t="s">
        <v>188</v>
      </c>
      <c r="AB93" t="s">
        <v>162</v>
      </c>
      <c r="AC93" s="4">
        <v>45889</v>
      </c>
      <c r="AE93" t="s">
        <v>163</v>
      </c>
      <c r="AF93" t="s">
        <v>22</v>
      </c>
      <c r="AG93" t="s">
        <v>159</v>
      </c>
      <c r="AH93" t="s">
        <v>159</v>
      </c>
      <c r="AI93" t="s">
        <v>159</v>
      </c>
      <c r="AJ93" t="s">
        <v>159</v>
      </c>
      <c r="AK93" t="s">
        <v>159</v>
      </c>
      <c r="AL93" t="s">
        <v>159</v>
      </c>
      <c r="AM93" t="s">
        <v>159</v>
      </c>
      <c r="AN93" t="s">
        <v>29</v>
      </c>
      <c r="AO93" t="s">
        <v>159</v>
      </c>
      <c r="AP93" t="s">
        <v>159</v>
      </c>
      <c r="AQ93" t="s">
        <v>159</v>
      </c>
      <c r="AR93" t="s">
        <v>159</v>
      </c>
      <c r="AS93" t="s">
        <v>159</v>
      </c>
      <c r="AT93" t="s">
        <v>159</v>
      </c>
      <c r="AU93" t="s">
        <v>159</v>
      </c>
      <c r="AW93" t="s">
        <v>405</v>
      </c>
      <c r="AX93" t="s">
        <v>406</v>
      </c>
      <c r="AY93" t="s">
        <v>407</v>
      </c>
      <c r="AZ93" t="s">
        <v>205</v>
      </c>
      <c r="BA93" t="s">
        <v>159</v>
      </c>
      <c r="BB93" t="s">
        <v>159</v>
      </c>
      <c r="BF93" t="s">
        <v>592</v>
      </c>
      <c r="BG93" t="s">
        <v>589</v>
      </c>
      <c r="BH93" t="s">
        <v>159</v>
      </c>
      <c r="BK93" t="s">
        <v>22</v>
      </c>
      <c r="BL93" t="s">
        <v>159</v>
      </c>
      <c r="BM93" t="s">
        <v>159</v>
      </c>
      <c r="BN93" t="s">
        <v>159</v>
      </c>
      <c r="BO93" t="s">
        <v>159</v>
      </c>
      <c r="BP93" t="s">
        <v>26</v>
      </c>
      <c r="BQ93" t="s">
        <v>159</v>
      </c>
      <c r="BR93" t="s">
        <v>159</v>
      </c>
      <c r="BS93" t="s">
        <v>159</v>
      </c>
      <c r="BT93" t="s">
        <v>159</v>
      </c>
      <c r="BU93" t="s">
        <v>159</v>
      </c>
      <c r="BV93" t="s">
        <v>159</v>
      </c>
      <c r="BW93" t="s">
        <v>159</v>
      </c>
      <c r="BX93" t="s">
        <v>159</v>
      </c>
      <c r="BY93" t="s">
        <v>159</v>
      </c>
      <c r="BZ93" t="s">
        <v>36</v>
      </c>
    </row>
    <row r="94" spans="2:78" x14ac:dyDescent="0.25">
      <c r="B94" t="str">
        <f>XPlan_raw7[[#This Row],[EKA_kode]]</f>
        <v>T340082402</v>
      </c>
      <c r="C94" t="str">
        <f>XPlan_raw7[[#This Row],[eka_langtnavn]]</f>
        <v>Mechatronics Semester Project 2 C</v>
      </c>
      <c r="D94" t="str">
        <f>IF(XPlan_raw7[[#This Row],[Interne-kode]]&lt;&gt;"(tom)",XPlan_raw7[[#This Row],[Interne-kode]],"")</f>
        <v>MC-SPRO2C</v>
      </c>
      <c r="E9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4" t="str">
        <f>IF(XPlan_raw7[[#This Row],[Campus]]&lt;&gt;"(tom)",XPlan_raw7[[#This Row],[Campus]],"")</f>
        <v>Sønderborg</v>
      </c>
      <c r="H94" t="str">
        <f>IF(XPlan_raw7[[#This Row],[Prøveform]]&lt;&gt;"(tom)",XPlan_raw7[[#This Row],[Prøveform]],"")</f>
        <v>Hand-In</v>
      </c>
      <c r="I94" t="str">
        <f>IF(XPlan_raw7[[#This Row],[Eksaminator_samlet]]&lt;&gt;"",XPlan_raw7[[#This Row],[Eksaminator_samlet]],"")</f>
        <v>Lars Duggen, Casper Kunstmann</v>
      </c>
      <c r="J94" t="str">
        <f>IF(XPlan_raw7[[#This Row],[Censur]]&lt;&gt;"(tom)",XPlan_raw7[[#This Row],[Censur]],"")</f>
        <v>Second examiner: Internal</v>
      </c>
      <c r="K9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4" t="s">
        <v>279</v>
      </c>
      <c r="S94" t="s">
        <v>280</v>
      </c>
      <c r="T94" t="s">
        <v>281</v>
      </c>
      <c r="U94" t="s">
        <v>158</v>
      </c>
      <c r="V94" t="s">
        <v>159</v>
      </c>
      <c r="W94" s="4">
        <v>45810</v>
      </c>
      <c r="Y94" t="s">
        <v>633</v>
      </c>
      <c r="Z94" t="s">
        <v>282</v>
      </c>
      <c r="AA94" t="s">
        <v>639</v>
      </c>
      <c r="AB94" t="s">
        <v>162</v>
      </c>
      <c r="AC94" s="4">
        <v>45880</v>
      </c>
      <c r="AE94" t="s">
        <v>163</v>
      </c>
      <c r="AF94" t="s">
        <v>22</v>
      </c>
      <c r="AG94" t="s">
        <v>159</v>
      </c>
      <c r="AH94" t="s">
        <v>159</v>
      </c>
      <c r="AI94" t="s">
        <v>159</v>
      </c>
      <c r="AJ94" t="s">
        <v>159</v>
      </c>
      <c r="AK94" t="s">
        <v>159</v>
      </c>
      <c r="AL94" t="s">
        <v>159</v>
      </c>
      <c r="AM94" t="s">
        <v>159</v>
      </c>
      <c r="AN94" t="s">
        <v>29</v>
      </c>
      <c r="AO94" t="s">
        <v>159</v>
      </c>
      <c r="AP94" t="s">
        <v>159</v>
      </c>
      <c r="AQ94" t="s">
        <v>159</v>
      </c>
      <c r="AR94" t="s">
        <v>159</v>
      </c>
      <c r="AS94" t="s">
        <v>159</v>
      </c>
      <c r="AT94" t="s">
        <v>159</v>
      </c>
      <c r="AU94" t="s">
        <v>159</v>
      </c>
      <c r="AW94" t="s">
        <v>414</v>
      </c>
      <c r="AX94" t="s">
        <v>415</v>
      </c>
      <c r="AY94" t="s">
        <v>416</v>
      </c>
      <c r="AZ94" t="s">
        <v>158</v>
      </c>
      <c r="BA94" t="s">
        <v>159</v>
      </c>
      <c r="BB94" t="s">
        <v>159</v>
      </c>
      <c r="BF94" t="s">
        <v>592</v>
      </c>
      <c r="BG94" t="s">
        <v>589</v>
      </c>
      <c r="BH94" t="s">
        <v>159</v>
      </c>
      <c r="BK94" t="s">
        <v>22</v>
      </c>
      <c r="BL94" t="s">
        <v>159</v>
      </c>
      <c r="BM94" t="s">
        <v>159</v>
      </c>
      <c r="BN94" t="s">
        <v>159</v>
      </c>
      <c r="BO94" t="s">
        <v>159</v>
      </c>
      <c r="BP94" t="s">
        <v>159</v>
      </c>
      <c r="BQ94" t="s">
        <v>159</v>
      </c>
      <c r="BR94" t="s">
        <v>159</v>
      </c>
      <c r="BS94" t="s">
        <v>159</v>
      </c>
      <c r="BT94" t="s">
        <v>159</v>
      </c>
      <c r="BU94" t="s">
        <v>159</v>
      </c>
      <c r="BV94" t="s">
        <v>159</v>
      </c>
      <c r="BW94" t="s">
        <v>159</v>
      </c>
      <c r="BX94" t="s">
        <v>34</v>
      </c>
      <c r="BY94" t="s">
        <v>159</v>
      </c>
      <c r="BZ94" t="s">
        <v>36</v>
      </c>
    </row>
    <row r="95" spans="2:78" x14ac:dyDescent="0.25">
      <c r="B95" t="str">
        <f>XPlan_raw7[[#This Row],[EKA_kode]]</f>
        <v>T340083402</v>
      </c>
      <c r="C95" t="str">
        <f>XPlan_raw7[[#This Row],[eka_langtnavn]]</f>
        <v>Electronics 1</v>
      </c>
      <c r="D95" t="str">
        <f>IF(XPlan_raw7[[#This Row],[Interne-kode]]&lt;&gt;"(tom)",XPlan_raw7[[#This Row],[Interne-kode]],"")</f>
        <v>MC-ELEC1</v>
      </c>
      <c r="E9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95" t="str">
        <f>IF(XPlan_raw7[[#This Row],[Campus]]&lt;&gt;"(tom)",XPlan_raw7[[#This Row],[Campus]],"")</f>
        <v>Sønderborg</v>
      </c>
      <c r="H95" t="str">
        <f>IF(XPlan_raw7[[#This Row],[Prøveform]]&lt;&gt;"(tom)",XPlan_raw7[[#This Row],[Prøveform]],"")</f>
        <v>Written examination</v>
      </c>
      <c r="I95" t="str">
        <f>IF(XPlan_raw7[[#This Row],[Eksaminator_samlet]]&lt;&gt;"",XPlan_raw7[[#This Row],[Eksaminator_samlet]],"")</f>
        <v>Luciana Tavares</v>
      </c>
      <c r="J95" t="str">
        <f>IF(XPlan_raw7[[#This Row],[Censur]]&lt;&gt;"(tom)",XPlan_raw7[[#This Row],[Censur]],"")</f>
        <v>Second examiner: Internal</v>
      </c>
      <c r="K9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9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95" s="29" t="s">
        <v>389</v>
      </c>
      <c r="S95" s="29" t="s">
        <v>390</v>
      </c>
      <c r="T95" s="36" t="s">
        <v>391</v>
      </c>
      <c r="U95" s="29" t="s">
        <v>158</v>
      </c>
      <c r="V95" s="36" t="s">
        <v>159</v>
      </c>
      <c r="W95" s="40">
        <v>45818</v>
      </c>
      <c r="X95" s="41"/>
      <c r="Y95" s="41" t="s">
        <v>633</v>
      </c>
      <c r="Z95" s="29" t="s">
        <v>392</v>
      </c>
      <c r="AA95" s="36" t="s">
        <v>161</v>
      </c>
      <c r="AB95" s="29" t="s">
        <v>162</v>
      </c>
      <c r="AC95" s="41">
        <v>45890</v>
      </c>
      <c r="AD95" s="40"/>
      <c r="AE95" s="36"/>
      <c r="AF95" t="s">
        <v>22</v>
      </c>
      <c r="AG95" s="29" t="s">
        <v>159</v>
      </c>
      <c r="AH95" s="36" t="s">
        <v>23</v>
      </c>
      <c r="AI95" s="29" t="s">
        <v>24</v>
      </c>
      <c r="AJ95" s="36" t="s">
        <v>159</v>
      </c>
      <c r="AK95" s="29" t="s">
        <v>159</v>
      </c>
      <c r="AL95" s="36" t="s">
        <v>159</v>
      </c>
      <c r="AM95" s="29" t="s">
        <v>28</v>
      </c>
      <c r="AN95" s="36" t="s">
        <v>29</v>
      </c>
      <c r="AO95" s="36" t="s">
        <v>159</v>
      </c>
      <c r="AP95" s="36" t="s">
        <v>159</v>
      </c>
      <c r="AQ95" s="36" t="s">
        <v>159</v>
      </c>
      <c r="AR95" s="36" t="s">
        <v>159</v>
      </c>
      <c r="AS95" s="36" t="s">
        <v>159</v>
      </c>
      <c r="AT95" s="36" t="s">
        <v>159</v>
      </c>
      <c r="AU95" s="36" t="s">
        <v>159</v>
      </c>
      <c r="AW95" t="s">
        <v>237</v>
      </c>
      <c r="AX95" t="s">
        <v>238</v>
      </c>
      <c r="AY95" t="s">
        <v>239</v>
      </c>
      <c r="AZ95" t="s">
        <v>205</v>
      </c>
      <c r="BA95" t="s">
        <v>159</v>
      </c>
      <c r="BB95" t="s">
        <v>159</v>
      </c>
      <c r="BF95" t="s">
        <v>622</v>
      </c>
      <c r="BG95" t="s">
        <v>591</v>
      </c>
      <c r="BH95" t="s">
        <v>159</v>
      </c>
      <c r="BK95" t="s">
        <v>22</v>
      </c>
      <c r="BL95" t="s">
        <v>159</v>
      </c>
      <c r="BM95" t="s">
        <v>159</v>
      </c>
      <c r="BN95" t="s">
        <v>159</v>
      </c>
      <c r="BO95" t="s">
        <v>159</v>
      </c>
      <c r="BP95" t="s">
        <v>159</v>
      </c>
      <c r="BQ95" t="s">
        <v>159</v>
      </c>
      <c r="BR95" t="s">
        <v>159</v>
      </c>
      <c r="BS95" t="s">
        <v>159</v>
      </c>
      <c r="BT95" t="s">
        <v>30</v>
      </c>
      <c r="BU95" t="s">
        <v>31</v>
      </c>
      <c r="BV95" t="s">
        <v>159</v>
      </c>
      <c r="BW95" t="s">
        <v>159</v>
      </c>
      <c r="BX95" t="s">
        <v>159</v>
      </c>
      <c r="BY95" t="s">
        <v>35</v>
      </c>
      <c r="BZ95" t="s">
        <v>159</v>
      </c>
    </row>
    <row r="96" spans="2:78" x14ac:dyDescent="0.25">
      <c r="B96" t="str">
        <f>XPlan_raw7[[#This Row],[EKA_kode]]</f>
        <v>T340085402</v>
      </c>
      <c r="C96" t="str">
        <f>XPlan_raw7[[#This Row],[eka_langtnavn]]</f>
        <v>Mechatronics Semester Project 2 D</v>
      </c>
      <c r="D96" t="str">
        <f>IF(XPlan_raw7[[#This Row],[Interne-kode]]&lt;&gt;"(tom)",XPlan_raw7[[#This Row],[Interne-kode]],"")</f>
        <v>MC-SPRO2D</v>
      </c>
      <c r="E9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6" t="str">
        <f>IF(XPlan_raw7[[#This Row],[Campus]]&lt;&gt;"(tom)",XPlan_raw7[[#This Row],[Campus]],"")</f>
        <v>Sønderborg</v>
      </c>
      <c r="H96" t="str">
        <f>IF(XPlan_raw7[[#This Row],[Prøveform]]&lt;&gt;"(tom)",XPlan_raw7[[#This Row],[Prøveform]],"")</f>
        <v>Oral examination</v>
      </c>
      <c r="I96" t="str">
        <f>IF(XPlan_raw7[[#This Row],[Eksaminator_samlet]]&lt;&gt;"",XPlan_raw7[[#This Row],[Eksaminator_samlet]],"")</f>
        <v>Lars Duggen, Casper Kunstmann</v>
      </c>
      <c r="J96" t="str">
        <f>IF(XPlan_raw7[[#This Row],[Censur]]&lt;&gt;"(tom)",XPlan_raw7[[#This Row],[Censur]],"")</f>
        <v>Second examiner: Internal</v>
      </c>
      <c r="K9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6" t="s">
        <v>297</v>
      </c>
      <c r="S96" t="s">
        <v>298</v>
      </c>
      <c r="T96" t="s">
        <v>299</v>
      </c>
      <c r="U96" t="s">
        <v>158</v>
      </c>
      <c r="V96" t="s">
        <v>159</v>
      </c>
      <c r="W96" s="4">
        <v>45828</v>
      </c>
      <c r="X96" s="4">
        <v>45834</v>
      </c>
      <c r="Y96" t="s">
        <v>633</v>
      </c>
      <c r="Z96" t="s">
        <v>282</v>
      </c>
      <c r="AA96" t="s">
        <v>188</v>
      </c>
      <c r="AB96" t="s">
        <v>162</v>
      </c>
      <c r="AC96" s="4">
        <v>45889</v>
      </c>
      <c r="AE96" t="s">
        <v>163</v>
      </c>
      <c r="AF96" t="s">
        <v>22</v>
      </c>
      <c r="AG96" t="s">
        <v>159</v>
      </c>
      <c r="AH96" t="s">
        <v>159</v>
      </c>
      <c r="AI96" t="s">
        <v>24</v>
      </c>
      <c r="AJ96" t="s">
        <v>159</v>
      </c>
      <c r="AK96" t="s">
        <v>159</v>
      </c>
      <c r="AL96" t="s">
        <v>159</v>
      </c>
      <c r="AM96" t="s">
        <v>159</v>
      </c>
      <c r="AN96" t="s">
        <v>159</v>
      </c>
      <c r="AO96" t="s">
        <v>159</v>
      </c>
      <c r="AP96" t="s">
        <v>159</v>
      </c>
      <c r="AQ96" t="s">
        <v>159</v>
      </c>
      <c r="AR96" t="s">
        <v>159</v>
      </c>
      <c r="AS96" t="s">
        <v>159</v>
      </c>
      <c r="AT96" t="s">
        <v>159</v>
      </c>
      <c r="AU96" t="s">
        <v>159</v>
      </c>
      <c r="AW96" t="s">
        <v>155</v>
      </c>
      <c r="AX96" t="s">
        <v>388</v>
      </c>
      <c r="AY96" t="s">
        <v>157</v>
      </c>
      <c r="AZ96" t="s">
        <v>158</v>
      </c>
      <c r="BA96" t="s">
        <v>159</v>
      </c>
      <c r="BB96" t="s">
        <v>159</v>
      </c>
      <c r="BF96" t="s">
        <v>588</v>
      </c>
      <c r="BG96" t="s">
        <v>589</v>
      </c>
      <c r="BH96" t="s">
        <v>159</v>
      </c>
      <c r="BK96" t="s">
        <v>22</v>
      </c>
      <c r="BL96" t="s">
        <v>159</v>
      </c>
      <c r="BM96" t="s">
        <v>23</v>
      </c>
      <c r="BN96" t="s">
        <v>24</v>
      </c>
      <c r="BO96" t="s">
        <v>159</v>
      </c>
      <c r="BP96" t="s">
        <v>159</v>
      </c>
      <c r="BQ96" t="s">
        <v>159</v>
      </c>
      <c r="BR96" t="s">
        <v>28</v>
      </c>
      <c r="BS96" t="s">
        <v>29</v>
      </c>
      <c r="BT96" t="s">
        <v>159</v>
      </c>
      <c r="BU96" t="s">
        <v>159</v>
      </c>
      <c r="BV96" t="s">
        <v>159</v>
      </c>
      <c r="BW96" t="s">
        <v>159</v>
      </c>
      <c r="BX96" t="s">
        <v>159</v>
      </c>
      <c r="BY96" t="s">
        <v>159</v>
      </c>
      <c r="BZ96" t="s">
        <v>159</v>
      </c>
    </row>
    <row r="97" spans="2:78" x14ac:dyDescent="0.25">
      <c r="B97" t="str">
        <f>XPlan_raw7[[#This Row],[EKA_kode]]</f>
        <v>T340085402</v>
      </c>
      <c r="C97" t="str">
        <f>XPlan_raw7[[#This Row],[eka_langtnavn]]</f>
        <v>Mechatronics Semester Project 2 D</v>
      </c>
      <c r="D97" t="str">
        <f>IF(XPlan_raw7[[#This Row],[Interne-kode]]&lt;&gt;"(tom)",XPlan_raw7[[#This Row],[Interne-kode]],"")</f>
        <v>MC-SPRO2D</v>
      </c>
      <c r="E9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7" t="str">
        <f>IF(XPlan_raw7[[#This Row],[Campus]]&lt;&gt;"(tom)",XPlan_raw7[[#This Row],[Campus]],"")</f>
        <v>Sønderborg</v>
      </c>
      <c r="H97" t="str">
        <f>IF(XPlan_raw7[[#This Row],[Prøveform]]&lt;&gt;"(tom)",XPlan_raw7[[#This Row],[Prøveform]],"")</f>
        <v>Hand-In</v>
      </c>
      <c r="I97" t="str">
        <f>IF(XPlan_raw7[[#This Row],[Eksaminator_samlet]]&lt;&gt;"",XPlan_raw7[[#This Row],[Eksaminator_samlet]],"")</f>
        <v>Lars Duggen, Casper Kunstmann</v>
      </c>
      <c r="J97" t="str">
        <f>IF(XPlan_raw7[[#This Row],[Censur]]&lt;&gt;"(tom)",XPlan_raw7[[#This Row],[Censur]],"")</f>
        <v>Second examiner: Internal</v>
      </c>
      <c r="K9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7" s="5" t="s">
        <v>297</v>
      </c>
      <c r="S97" s="5" t="s">
        <v>298</v>
      </c>
      <c r="T97" t="s">
        <v>299</v>
      </c>
      <c r="U97" s="5" t="s">
        <v>158</v>
      </c>
      <c r="V97" t="s">
        <v>159</v>
      </c>
      <c r="W97" s="46">
        <v>45810</v>
      </c>
      <c r="Y97" s="4" t="s">
        <v>633</v>
      </c>
      <c r="Z97" s="5" t="s">
        <v>282</v>
      </c>
      <c r="AA97" t="s">
        <v>639</v>
      </c>
      <c r="AB97" s="5" t="s">
        <v>162</v>
      </c>
      <c r="AC97" s="4">
        <v>45880</v>
      </c>
      <c r="AD97" s="46"/>
      <c r="AE97" t="s">
        <v>163</v>
      </c>
      <c r="AF97" t="s">
        <v>22</v>
      </c>
      <c r="AG97" s="5" t="s">
        <v>159</v>
      </c>
      <c r="AH97" t="s">
        <v>159</v>
      </c>
      <c r="AI97" s="5" t="s">
        <v>24</v>
      </c>
      <c r="AJ97" t="s">
        <v>159</v>
      </c>
      <c r="AK97" s="5" t="s">
        <v>159</v>
      </c>
      <c r="AL97" t="s">
        <v>159</v>
      </c>
      <c r="AM97" s="5" t="s">
        <v>159</v>
      </c>
      <c r="AN97" t="s">
        <v>159</v>
      </c>
      <c r="AO97" t="s">
        <v>159</v>
      </c>
      <c r="AP97" t="s">
        <v>159</v>
      </c>
      <c r="AQ97" t="s">
        <v>159</v>
      </c>
      <c r="AR97" t="s">
        <v>159</v>
      </c>
      <c r="AS97" t="s">
        <v>159</v>
      </c>
      <c r="AT97" t="s">
        <v>159</v>
      </c>
      <c r="AU97" t="s">
        <v>159</v>
      </c>
      <c r="AW97" t="s">
        <v>332</v>
      </c>
      <c r="AX97" t="s">
        <v>333</v>
      </c>
      <c r="AY97" t="s">
        <v>334</v>
      </c>
      <c r="AZ97" t="s">
        <v>158</v>
      </c>
      <c r="BA97" t="s">
        <v>159</v>
      </c>
      <c r="BB97" t="s">
        <v>159</v>
      </c>
      <c r="BF97" t="s">
        <v>602</v>
      </c>
      <c r="BG97" t="s">
        <v>589</v>
      </c>
      <c r="BH97" t="s">
        <v>159</v>
      </c>
      <c r="BK97" t="s">
        <v>22</v>
      </c>
      <c r="BL97" t="s">
        <v>159</v>
      </c>
      <c r="BM97" t="s">
        <v>159</v>
      </c>
      <c r="BN97" t="s">
        <v>159</v>
      </c>
      <c r="BO97" t="s">
        <v>159</v>
      </c>
      <c r="BP97" t="s">
        <v>159</v>
      </c>
      <c r="BQ97" t="s">
        <v>159</v>
      </c>
      <c r="BR97" t="s">
        <v>159</v>
      </c>
      <c r="BS97" t="s">
        <v>159</v>
      </c>
      <c r="BT97" t="s">
        <v>159</v>
      </c>
      <c r="BU97" t="s">
        <v>159</v>
      </c>
      <c r="BV97" t="s">
        <v>159</v>
      </c>
      <c r="BW97" t="s">
        <v>159</v>
      </c>
      <c r="BX97" t="s">
        <v>159</v>
      </c>
      <c r="BY97" t="s">
        <v>35</v>
      </c>
      <c r="BZ97" t="s">
        <v>159</v>
      </c>
    </row>
    <row r="98" spans="2:78" x14ac:dyDescent="0.25">
      <c r="B98" t="str">
        <f>XPlan_raw7[[#This Row],[EKA_kode]]</f>
        <v>T340086402</v>
      </c>
      <c r="C98" t="str">
        <f>XPlan_raw7[[#This Row],[eka_langtnavn]]</f>
        <v>Mechatronics Semester Project 4 D</v>
      </c>
      <c r="D98" t="str">
        <f>IF(XPlan_raw7[[#This Row],[Interne-kode]]&lt;&gt;"(tom)",XPlan_raw7[[#This Row],[Interne-kode]],"")</f>
        <v>MC-SPRO4D</v>
      </c>
      <c r="E9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98" t="str">
        <f>IF(XPlan_raw7[[#This Row],[Campus]]&lt;&gt;"(tom)",XPlan_raw7[[#This Row],[Campus]],"")</f>
        <v>Sønderborg</v>
      </c>
      <c r="H98" t="str">
        <f>IF(XPlan_raw7[[#This Row],[Prøveform]]&lt;&gt;"(tom)",XPlan_raw7[[#This Row],[Prøveform]],"")</f>
        <v>Oral examination</v>
      </c>
      <c r="I98" t="str">
        <f>IF(XPlan_raw7[[#This Row],[Eksaminator_samlet]]&lt;&gt;"",XPlan_raw7[[#This Row],[Eksaminator_samlet]],"")</f>
        <v>Lars Duggen, Davi Gonçalves Accioli</v>
      </c>
      <c r="J98" t="str">
        <f>IF(XPlan_raw7[[#This Row],[Censur]]&lt;&gt;"(tom)",XPlan_raw7[[#This Row],[Censur]],"")</f>
        <v>Second examiner: External</v>
      </c>
      <c r="K9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9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8" t="s">
        <v>300</v>
      </c>
      <c r="S98" t="s">
        <v>301</v>
      </c>
      <c r="T98" t="s">
        <v>302</v>
      </c>
      <c r="U98" t="s">
        <v>205</v>
      </c>
      <c r="V98" t="s">
        <v>159</v>
      </c>
      <c r="W98" s="4">
        <v>45824</v>
      </c>
      <c r="X98" s="4">
        <v>45827</v>
      </c>
      <c r="Y98" t="s">
        <v>633</v>
      </c>
      <c r="Z98" t="s">
        <v>278</v>
      </c>
      <c r="AA98" t="s">
        <v>188</v>
      </c>
      <c r="AB98" t="s">
        <v>189</v>
      </c>
      <c r="AC98" s="4">
        <v>45896</v>
      </c>
      <c r="AE98" t="s">
        <v>163</v>
      </c>
      <c r="AF98" t="s">
        <v>22</v>
      </c>
      <c r="AG98" t="s">
        <v>159</v>
      </c>
      <c r="AH98" t="s">
        <v>159</v>
      </c>
      <c r="AI98" t="s">
        <v>24</v>
      </c>
      <c r="AJ98" t="s">
        <v>159</v>
      </c>
      <c r="AK98" t="s">
        <v>159</v>
      </c>
      <c r="AL98" t="s">
        <v>159</v>
      </c>
      <c r="AM98" t="s">
        <v>159</v>
      </c>
      <c r="AN98" t="s">
        <v>159</v>
      </c>
      <c r="AO98" t="s">
        <v>159</v>
      </c>
      <c r="AP98" t="s">
        <v>159</v>
      </c>
      <c r="AQ98" t="s">
        <v>159</v>
      </c>
      <c r="AR98" t="s">
        <v>159</v>
      </c>
      <c r="AS98" t="s">
        <v>159</v>
      </c>
      <c r="AT98" t="s">
        <v>159</v>
      </c>
      <c r="AU98" t="s">
        <v>159</v>
      </c>
      <c r="AW98" t="s">
        <v>457</v>
      </c>
      <c r="AX98" t="s">
        <v>458</v>
      </c>
      <c r="AY98" t="s">
        <v>459</v>
      </c>
      <c r="AZ98" t="s">
        <v>158</v>
      </c>
      <c r="BA98" t="s">
        <v>159</v>
      </c>
      <c r="BB98" t="s">
        <v>159</v>
      </c>
      <c r="BF98" t="s">
        <v>592</v>
      </c>
      <c r="BG98" t="s">
        <v>589</v>
      </c>
      <c r="BH98" t="s">
        <v>159</v>
      </c>
      <c r="BK98" t="s">
        <v>22</v>
      </c>
      <c r="BL98" t="s">
        <v>159</v>
      </c>
      <c r="BM98" t="s">
        <v>159</v>
      </c>
      <c r="BN98" t="s">
        <v>159</v>
      </c>
      <c r="BO98" t="s">
        <v>159</v>
      </c>
      <c r="BP98" t="s">
        <v>159</v>
      </c>
      <c r="BQ98" t="s">
        <v>159</v>
      </c>
      <c r="BR98" t="s">
        <v>159</v>
      </c>
      <c r="BS98" t="s">
        <v>159</v>
      </c>
      <c r="BT98" t="s">
        <v>159</v>
      </c>
      <c r="BU98" t="s">
        <v>159</v>
      </c>
      <c r="BV98" t="s">
        <v>159</v>
      </c>
      <c r="BW98" t="s">
        <v>33</v>
      </c>
      <c r="BX98" t="s">
        <v>159</v>
      </c>
      <c r="BY98" t="s">
        <v>159</v>
      </c>
      <c r="BZ98" t="s">
        <v>36</v>
      </c>
    </row>
    <row r="99" spans="2:78" x14ac:dyDescent="0.25">
      <c r="B99" t="str">
        <f>XPlan_raw7[[#This Row],[EKA_kode]]</f>
        <v>T340086402</v>
      </c>
      <c r="C99" t="str">
        <f>XPlan_raw7[[#This Row],[eka_langtnavn]]</f>
        <v>Mechatronics Semester Project 4 D</v>
      </c>
      <c r="D99" t="str">
        <f>IF(XPlan_raw7[[#This Row],[Interne-kode]]&lt;&gt;"(tom)",XPlan_raw7[[#This Row],[Interne-kode]],"")</f>
        <v>MC-SPRO4D</v>
      </c>
      <c r="E9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9" t="str">
        <f>IF(XPlan_raw7[[#This Row],[Campus]]&lt;&gt;"(tom)",XPlan_raw7[[#This Row],[Campus]],"")</f>
        <v>Sønderborg</v>
      </c>
      <c r="H99" t="str">
        <f>IF(XPlan_raw7[[#This Row],[Prøveform]]&lt;&gt;"(tom)",XPlan_raw7[[#This Row],[Prøveform]],"")</f>
        <v>Hand-In</v>
      </c>
      <c r="I99" t="str">
        <f>IF(XPlan_raw7[[#This Row],[Eksaminator_samlet]]&lt;&gt;"",XPlan_raw7[[#This Row],[Eksaminator_samlet]],"")</f>
        <v>Lars Duggen, Davi Gonçalves Accioli</v>
      </c>
      <c r="J99" t="str">
        <f>IF(XPlan_raw7[[#This Row],[Censur]]&lt;&gt;"(tom)",XPlan_raw7[[#This Row],[Censur]],"")</f>
        <v>Second examiner: External</v>
      </c>
      <c r="K9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9" t="s">
        <v>300</v>
      </c>
      <c r="S99" t="s">
        <v>301</v>
      </c>
      <c r="T99" t="s">
        <v>302</v>
      </c>
      <c r="U99" t="s">
        <v>205</v>
      </c>
      <c r="V99" t="s">
        <v>159</v>
      </c>
      <c r="W99" s="4">
        <v>45810</v>
      </c>
      <c r="Y99" t="s">
        <v>633</v>
      </c>
      <c r="Z99" t="s">
        <v>278</v>
      </c>
      <c r="AA99" t="s">
        <v>639</v>
      </c>
      <c r="AB99" t="s">
        <v>189</v>
      </c>
      <c r="AC99" s="4">
        <v>45880</v>
      </c>
      <c r="AE99" t="s">
        <v>163</v>
      </c>
      <c r="AF99" t="s">
        <v>22</v>
      </c>
      <c r="AG99" t="s">
        <v>159</v>
      </c>
      <c r="AH99" t="s">
        <v>159</v>
      </c>
      <c r="AI99" t="s">
        <v>24</v>
      </c>
      <c r="AJ99" t="s">
        <v>159</v>
      </c>
      <c r="AK99" t="s">
        <v>159</v>
      </c>
      <c r="AL99" t="s">
        <v>159</v>
      </c>
      <c r="AM99" t="s">
        <v>159</v>
      </c>
      <c r="AN99" t="s">
        <v>159</v>
      </c>
      <c r="AO99" t="s">
        <v>159</v>
      </c>
      <c r="AP99" t="s">
        <v>159</v>
      </c>
      <c r="AQ99" t="s">
        <v>159</v>
      </c>
      <c r="AR99" t="s">
        <v>159</v>
      </c>
      <c r="AS99" t="s">
        <v>159</v>
      </c>
      <c r="AT99" t="s">
        <v>159</v>
      </c>
      <c r="AU99" t="s">
        <v>159</v>
      </c>
      <c r="AW99" t="s">
        <v>486</v>
      </c>
      <c r="AX99" t="s">
        <v>487</v>
      </c>
      <c r="AY99" t="s">
        <v>488</v>
      </c>
      <c r="AZ99" t="s">
        <v>158</v>
      </c>
      <c r="BA99" t="s">
        <v>159</v>
      </c>
      <c r="BB99" t="s">
        <v>159</v>
      </c>
      <c r="BF99" t="s">
        <v>592</v>
      </c>
      <c r="BG99" t="s">
        <v>589</v>
      </c>
      <c r="BH99" t="s">
        <v>159</v>
      </c>
      <c r="BK99" t="s">
        <v>22</v>
      </c>
      <c r="BL99" t="s">
        <v>159</v>
      </c>
      <c r="BM99" t="s">
        <v>159</v>
      </c>
      <c r="BN99" t="s">
        <v>159</v>
      </c>
      <c r="BO99" t="s">
        <v>159</v>
      </c>
      <c r="BP99" t="s">
        <v>159</v>
      </c>
      <c r="BQ99" t="s">
        <v>159</v>
      </c>
      <c r="BR99" t="s">
        <v>159</v>
      </c>
      <c r="BS99" t="s">
        <v>159</v>
      </c>
      <c r="BT99" t="s">
        <v>159</v>
      </c>
      <c r="BU99" t="s">
        <v>159</v>
      </c>
      <c r="BV99" t="s">
        <v>159</v>
      </c>
      <c r="BW99" t="s">
        <v>159</v>
      </c>
      <c r="BX99" t="s">
        <v>34</v>
      </c>
      <c r="BY99" t="s">
        <v>159</v>
      </c>
      <c r="BZ99" t="s">
        <v>36</v>
      </c>
    </row>
    <row r="100" spans="2:78" x14ac:dyDescent="0.25">
      <c r="B100" t="str">
        <f>XPlan_raw7[[#This Row],[EKA_kode]]</f>
        <v>T340087402</v>
      </c>
      <c r="C100" t="str">
        <f>XPlan_raw7[[#This Row],[eka_langtnavn]]</f>
        <v>Mechatronics Semester Project 4 C</v>
      </c>
      <c r="D100" t="str">
        <f>IF(XPlan_raw7[[#This Row],[Interne-kode]]&lt;&gt;"(tom)",XPlan_raw7[[#This Row],[Interne-kode]],"")</f>
        <v>MC-SPRO4C</v>
      </c>
      <c r="E10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100" t="str">
        <f>IF(XPlan_raw7[[#This Row],[Campus]]&lt;&gt;"(tom)",XPlan_raw7[[#This Row],[Campus]],"")</f>
        <v>Sønderborg</v>
      </c>
      <c r="H100" t="str">
        <f>IF(XPlan_raw7[[#This Row],[Prøveform]]&lt;&gt;"(tom)",XPlan_raw7[[#This Row],[Prøveform]],"")</f>
        <v>Oral examination</v>
      </c>
      <c r="I100" t="str">
        <f>IF(XPlan_raw7[[#This Row],[Eksaminator_samlet]]&lt;&gt;"",XPlan_raw7[[#This Row],[Eksaminator_samlet]],"")</f>
        <v>Lars Duggen, Davi Gonçalves Accioli</v>
      </c>
      <c r="J100" t="str">
        <f>IF(XPlan_raw7[[#This Row],[Censur]]&lt;&gt;"(tom)",XPlan_raw7[[#This Row],[Censur]],"")</f>
        <v>Second examiner: External</v>
      </c>
      <c r="K10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0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0" t="s">
        <v>275</v>
      </c>
      <c r="S100" t="s">
        <v>276</v>
      </c>
      <c r="T100" t="s">
        <v>277</v>
      </c>
      <c r="U100" t="s">
        <v>205</v>
      </c>
      <c r="V100" t="s">
        <v>159</v>
      </c>
      <c r="W100" s="4">
        <v>45824</v>
      </c>
      <c r="X100" s="4">
        <v>45827</v>
      </c>
      <c r="Y100" t="s">
        <v>633</v>
      </c>
      <c r="Z100" t="s">
        <v>278</v>
      </c>
      <c r="AA100" t="s">
        <v>188</v>
      </c>
      <c r="AB100" t="s">
        <v>189</v>
      </c>
      <c r="AC100" s="4">
        <v>45896</v>
      </c>
      <c r="AE100" t="s">
        <v>163</v>
      </c>
      <c r="AF100" t="s">
        <v>22</v>
      </c>
      <c r="AG100" t="s">
        <v>159</v>
      </c>
      <c r="AH100" t="s">
        <v>159</v>
      </c>
      <c r="AI100" t="s">
        <v>159</v>
      </c>
      <c r="AJ100" t="s">
        <v>159</v>
      </c>
      <c r="AK100" t="s">
        <v>159</v>
      </c>
      <c r="AL100" t="s">
        <v>159</v>
      </c>
      <c r="AM100" t="s">
        <v>159</v>
      </c>
      <c r="AN100" t="s">
        <v>29</v>
      </c>
      <c r="AO100" t="s">
        <v>159</v>
      </c>
      <c r="AP100" t="s">
        <v>159</v>
      </c>
      <c r="AQ100" t="s">
        <v>159</v>
      </c>
      <c r="AR100" t="s">
        <v>159</v>
      </c>
      <c r="AS100" t="s">
        <v>159</v>
      </c>
      <c r="AT100" t="s">
        <v>159</v>
      </c>
      <c r="AU100" t="s">
        <v>159</v>
      </c>
      <c r="AW100" t="s">
        <v>444</v>
      </c>
      <c r="AX100" t="s">
        <v>445</v>
      </c>
      <c r="AY100" t="s">
        <v>446</v>
      </c>
      <c r="AZ100" t="s">
        <v>158</v>
      </c>
      <c r="BA100" t="s">
        <v>159</v>
      </c>
      <c r="BB100" t="s">
        <v>159</v>
      </c>
      <c r="BF100" t="s">
        <v>594</v>
      </c>
      <c r="BG100" t="s">
        <v>589</v>
      </c>
      <c r="BH100" t="s">
        <v>159</v>
      </c>
      <c r="BK100" t="s">
        <v>22</v>
      </c>
      <c r="BL100" t="s">
        <v>159</v>
      </c>
      <c r="BM100" t="s">
        <v>159</v>
      </c>
      <c r="BN100" t="s">
        <v>159</v>
      </c>
      <c r="BO100" t="s">
        <v>159</v>
      </c>
      <c r="BP100" t="s">
        <v>159</v>
      </c>
      <c r="BQ100" t="s">
        <v>159</v>
      </c>
      <c r="BR100" t="s">
        <v>159</v>
      </c>
      <c r="BS100" t="s">
        <v>159</v>
      </c>
      <c r="BT100" t="s">
        <v>159</v>
      </c>
      <c r="BU100" t="s">
        <v>31</v>
      </c>
      <c r="BV100" t="s">
        <v>159</v>
      </c>
      <c r="BW100" t="s">
        <v>159</v>
      </c>
      <c r="BX100" t="s">
        <v>159</v>
      </c>
      <c r="BY100" t="s">
        <v>159</v>
      </c>
      <c r="BZ100" t="s">
        <v>159</v>
      </c>
    </row>
    <row r="101" spans="2:78" x14ac:dyDescent="0.25">
      <c r="B101" t="str">
        <f>XPlan_raw7[[#This Row],[EKA_kode]]</f>
        <v>T340087402</v>
      </c>
      <c r="C101" t="str">
        <f>XPlan_raw7[[#This Row],[eka_langtnavn]]</f>
        <v>Mechatronics Semester Project 4 C</v>
      </c>
      <c r="D101" t="str">
        <f>IF(XPlan_raw7[[#This Row],[Interne-kode]]&lt;&gt;"(tom)",XPlan_raw7[[#This Row],[Interne-kode]],"")</f>
        <v>MC-SPRO4C</v>
      </c>
      <c r="E10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01" t="str">
        <f>IF(XPlan_raw7[[#This Row],[Campus]]&lt;&gt;"(tom)",XPlan_raw7[[#This Row],[Campus]],"")</f>
        <v>Sønderborg</v>
      </c>
      <c r="H101" t="str">
        <f>IF(XPlan_raw7[[#This Row],[Prøveform]]&lt;&gt;"(tom)",XPlan_raw7[[#This Row],[Prøveform]],"")</f>
        <v>Hand-In</v>
      </c>
      <c r="I101" t="str">
        <f>IF(XPlan_raw7[[#This Row],[Eksaminator_samlet]]&lt;&gt;"",XPlan_raw7[[#This Row],[Eksaminator_samlet]],"")</f>
        <v>Lars Duggen, Davi Gonçalves Accioli</v>
      </c>
      <c r="J101" t="str">
        <f>IF(XPlan_raw7[[#This Row],[Censur]]&lt;&gt;"(tom)",XPlan_raw7[[#This Row],[Censur]],"")</f>
        <v>Second examiner: External</v>
      </c>
      <c r="K10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1" s="5" t="s">
        <v>275</v>
      </c>
      <c r="S101" s="5" t="s">
        <v>276</v>
      </c>
      <c r="T101" t="s">
        <v>277</v>
      </c>
      <c r="U101" s="5" t="s">
        <v>205</v>
      </c>
      <c r="V101" t="s">
        <v>159</v>
      </c>
      <c r="W101" s="46">
        <v>45810</v>
      </c>
      <c r="Y101" s="4" t="s">
        <v>633</v>
      </c>
      <c r="Z101" s="5" t="s">
        <v>278</v>
      </c>
      <c r="AA101" t="s">
        <v>639</v>
      </c>
      <c r="AB101" s="5" t="s">
        <v>189</v>
      </c>
      <c r="AC101" s="4">
        <v>45880</v>
      </c>
      <c r="AD101" s="46"/>
      <c r="AE101" t="s">
        <v>163</v>
      </c>
      <c r="AF101" t="s">
        <v>22</v>
      </c>
      <c r="AG101" s="5" t="s">
        <v>159</v>
      </c>
      <c r="AH101" t="s">
        <v>159</v>
      </c>
      <c r="AI101" s="5" t="s">
        <v>159</v>
      </c>
      <c r="AJ101" t="s">
        <v>159</v>
      </c>
      <c r="AK101" s="5" t="s">
        <v>159</v>
      </c>
      <c r="AL101" t="s">
        <v>159</v>
      </c>
      <c r="AM101" s="5" t="s">
        <v>159</v>
      </c>
      <c r="AN101" t="s">
        <v>29</v>
      </c>
      <c r="AO101" t="s">
        <v>159</v>
      </c>
      <c r="AP101" t="s">
        <v>159</v>
      </c>
      <c r="AQ101" t="s">
        <v>159</v>
      </c>
      <c r="AR101" t="s">
        <v>159</v>
      </c>
      <c r="AS101" t="s">
        <v>159</v>
      </c>
      <c r="AT101" t="s">
        <v>159</v>
      </c>
      <c r="AU101" t="s">
        <v>159</v>
      </c>
      <c r="AW101" t="s">
        <v>265</v>
      </c>
      <c r="AX101" t="s">
        <v>266</v>
      </c>
      <c r="AY101" t="s">
        <v>267</v>
      </c>
      <c r="AZ101" t="s">
        <v>158</v>
      </c>
      <c r="BA101" t="s">
        <v>159</v>
      </c>
      <c r="BB101" t="s">
        <v>159</v>
      </c>
      <c r="BF101" t="s">
        <v>596</v>
      </c>
      <c r="BG101" t="s">
        <v>591</v>
      </c>
      <c r="BH101" t="s">
        <v>159</v>
      </c>
      <c r="BK101" t="s">
        <v>22</v>
      </c>
      <c r="BL101" t="s">
        <v>159</v>
      </c>
      <c r="BM101" t="s">
        <v>159</v>
      </c>
      <c r="BN101" t="s">
        <v>159</v>
      </c>
      <c r="BO101" t="s">
        <v>159</v>
      </c>
      <c r="BP101" t="s">
        <v>159</v>
      </c>
      <c r="BQ101" t="s">
        <v>159</v>
      </c>
      <c r="BR101" t="s">
        <v>159</v>
      </c>
      <c r="BS101" t="s">
        <v>159</v>
      </c>
      <c r="BT101" t="s">
        <v>159</v>
      </c>
      <c r="BU101" t="s">
        <v>159</v>
      </c>
      <c r="BV101" t="s">
        <v>32</v>
      </c>
      <c r="BW101" t="s">
        <v>159</v>
      </c>
      <c r="BX101" t="s">
        <v>159</v>
      </c>
      <c r="BY101" t="s">
        <v>159</v>
      </c>
      <c r="BZ101" t="s">
        <v>159</v>
      </c>
    </row>
    <row r="102" spans="2:78" x14ac:dyDescent="0.25">
      <c r="B102" t="str">
        <f>XPlan_raw7[[#This Row],[EKA_kode]]</f>
        <v>T340092402</v>
      </c>
      <c r="C102" t="str">
        <f>XPlan_raw7[[#This Row],[eka_langtnavn]]</f>
        <v>Mechatronics Semester Project 1 C</v>
      </c>
      <c r="D102" t="str">
        <f>IF(XPlan_raw7[[#This Row],[Interne-kode]]&lt;&gt;"(tom)",XPlan_raw7[[#This Row],[Interne-kode]],"")</f>
        <v>MC-SPRO1-SC</v>
      </c>
      <c r="E10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02" t="str">
        <f>IF(XPlan_raw7[[#This Row],[Campus]]&lt;&gt;"(tom)",XPlan_raw7[[#This Row],[Campus]],"")</f>
        <v>Sønderborg</v>
      </c>
      <c r="H102" t="str">
        <f>IF(XPlan_raw7[[#This Row],[Prøveform]]&lt;&gt;"(tom)",XPlan_raw7[[#This Row],[Prøveform]],"")</f>
        <v>Written examination</v>
      </c>
      <c r="I102" t="str">
        <f>IF(XPlan_raw7[[#This Row],[Eksaminator_samlet]]&lt;&gt;"",XPlan_raw7[[#This Row],[Eksaminator_samlet]],"")</f>
        <v>Lars Duggen, Casper Kunstmann</v>
      </c>
      <c r="J102">
        <f>IF(XPlan_raw7[[#This Row],[Censur]]&lt;&gt;"(tom)",XPlan_raw7[[#This Row],[Censur]],"")</f>
        <v>0</v>
      </c>
      <c r="K10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2" t="s">
        <v>565</v>
      </c>
      <c r="S102" t="s">
        <v>566</v>
      </c>
      <c r="T102" t="s">
        <v>567</v>
      </c>
      <c r="U102" t="s">
        <v>167</v>
      </c>
      <c r="V102" t="s">
        <v>159</v>
      </c>
      <c r="W102" s="4"/>
      <c r="Y102" t="s">
        <v>635</v>
      </c>
      <c r="Z102" t="s">
        <v>282</v>
      </c>
      <c r="AA102" t="s">
        <v>161</v>
      </c>
      <c r="AC102" s="4" t="s">
        <v>159</v>
      </c>
      <c r="AF102" t="s">
        <v>22</v>
      </c>
      <c r="AG102" t="s">
        <v>159</v>
      </c>
      <c r="AH102" t="s">
        <v>159</v>
      </c>
      <c r="AI102" t="s">
        <v>159</v>
      </c>
      <c r="AJ102" t="s">
        <v>159</v>
      </c>
      <c r="AK102" t="s">
        <v>159</v>
      </c>
      <c r="AL102" t="s">
        <v>159</v>
      </c>
      <c r="AM102" t="s">
        <v>159</v>
      </c>
      <c r="AN102" t="s">
        <v>29</v>
      </c>
      <c r="AO102" t="s">
        <v>159</v>
      </c>
      <c r="AP102" t="s">
        <v>159</v>
      </c>
      <c r="AQ102" t="s">
        <v>159</v>
      </c>
      <c r="AR102" t="s">
        <v>159</v>
      </c>
      <c r="AS102" t="s">
        <v>159</v>
      </c>
      <c r="AT102" t="s">
        <v>159</v>
      </c>
      <c r="AU102" t="s">
        <v>159</v>
      </c>
      <c r="AW102" t="s">
        <v>212</v>
      </c>
      <c r="AX102" t="s">
        <v>213</v>
      </c>
      <c r="AY102" t="s">
        <v>214</v>
      </c>
      <c r="AZ102" t="s">
        <v>159</v>
      </c>
      <c r="BA102" t="s">
        <v>159</v>
      </c>
      <c r="BB102" t="s">
        <v>159</v>
      </c>
      <c r="BF102" t="s">
        <v>216</v>
      </c>
      <c r="BG102" t="s">
        <v>589</v>
      </c>
      <c r="BH102" t="s">
        <v>159</v>
      </c>
      <c r="BK102" t="s">
        <v>22</v>
      </c>
      <c r="BL102" t="s">
        <v>159</v>
      </c>
      <c r="BM102" t="s">
        <v>159</v>
      </c>
      <c r="BN102" t="s">
        <v>159</v>
      </c>
      <c r="BO102" t="s">
        <v>159</v>
      </c>
      <c r="BP102" t="s">
        <v>159</v>
      </c>
      <c r="BQ102" t="s">
        <v>159</v>
      </c>
      <c r="BR102" t="s">
        <v>159</v>
      </c>
      <c r="BS102" t="s">
        <v>159</v>
      </c>
      <c r="BT102" t="s">
        <v>159</v>
      </c>
      <c r="BU102" t="s">
        <v>159</v>
      </c>
      <c r="BV102" t="s">
        <v>159</v>
      </c>
      <c r="BW102" t="s">
        <v>159</v>
      </c>
      <c r="BX102" t="s">
        <v>159</v>
      </c>
      <c r="BY102" t="s">
        <v>159</v>
      </c>
      <c r="BZ102" t="s">
        <v>36</v>
      </c>
    </row>
    <row r="103" spans="2:78" x14ac:dyDescent="0.25">
      <c r="B103" t="str">
        <f>XPlan_raw7[[#This Row],[EKA_kode]]</f>
        <v>T340092402</v>
      </c>
      <c r="C103" t="str">
        <f>XPlan_raw7[[#This Row],[eka_langtnavn]]</f>
        <v>Mechatronics Semester Project 1 C</v>
      </c>
      <c r="D103" t="str">
        <f>IF(XPlan_raw7[[#This Row],[Interne-kode]]&lt;&gt;"(tom)",XPlan_raw7[[#This Row],[Interne-kode]],"")</f>
        <v>MC-SPRO1-SC</v>
      </c>
      <c r="E10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3" t="str">
        <f>IF(XPlan_raw7[[#This Row],[Campus]]&lt;&gt;"(tom)",XPlan_raw7[[#This Row],[Campus]],"")</f>
        <v>Sønderborg</v>
      </c>
      <c r="H103" t="str">
        <f>IF(XPlan_raw7[[#This Row],[Prøveform]]&lt;&gt;"(tom)",XPlan_raw7[[#This Row],[Prøveform]],"")</f>
        <v>Hand-In</v>
      </c>
      <c r="I103" t="str">
        <f>IF(XPlan_raw7[[#This Row],[Eksaminator_samlet]]&lt;&gt;"",XPlan_raw7[[#This Row],[Eksaminator_samlet]],"")</f>
        <v>Lars Duggen, Casper Kunstmann</v>
      </c>
      <c r="J103">
        <f>IF(XPlan_raw7[[#This Row],[Censur]]&lt;&gt;"(tom)",XPlan_raw7[[#This Row],[Censur]],"")</f>
        <v>0</v>
      </c>
      <c r="K10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0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3" t="s">
        <v>565</v>
      </c>
      <c r="S103" t="s">
        <v>566</v>
      </c>
      <c r="T103" t="s">
        <v>567</v>
      </c>
      <c r="U103" t="s">
        <v>167</v>
      </c>
      <c r="V103" t="s">
        <v>159</v>
      </c>
      <c r="W103" s="4">
        <v>45793</v>
      </c>
      <c r="Y103" t="s">
        <v>635</v>
      </c>
      <c r="Z103" t="s">
        <v>282</v>
      </c>
      <c r="AA103" t="s">
        <v>639</v>
      </c>
      <c r="AC103" s="4">
        <v>45793</v>
      </c>
      <c r="AF103" t="s">
        <v>22</v>
      </c>
      <c r="AG103" t="s">
        <v>159</v>
      </c>
      <c r="AH103" t="s">
        <v>159</v>
      </c>
      <c r="AI103" t="s">
        <v>159</v>
      </c>
      <c r="AJ103" t="s">
        <v>159</v>
      </c>
      <c r="AK103" t="s">
        <v>159</v>
      </c>
      <c r="AL103" t="s">
        <v>159</v>
      </c>
      <c r="AM103" t="s">
        <v>159</v>
      </c>
      <c r="AN103" t="s">
        <v>29</v>
      </c>
      <c r="AO103" t="s">
        <v>159</v>
      </c>
      <c r="AP103" t="s">
        <v>159</v>
      </c>
      <c r="AQ103" t="s">
        <v>159</v>
      </c>
      <c r="AR103" t="s">
        <v>159</v>
      </c>
      <c r="AS103" t="s">
        <v>159</v>
      </c>
      <c r="AT103" t="s">
        <v>159</v>
      </c>
      <c r="AU103" t="s">
        <v>159</v>
      </c>
      <c r="AW103" t="s">
        <v>623</v>
      </c>
      <c r="AX103" t="s">
        <v>624</v>
      </c>
      <c r="AY103" t="s">
        <v>625</v>
      </c>
      <c r="AZ103" t="s">
        <v>159</v>
      </c>
      <c r="BA103" t="s">
        <v>159</v>
      </c>
      <c r="BB103" t="s">
        <v>159</v>
      </c>
      <c r="BF103" t="s">
        <v>594</v>
      </c>
      <c r="BG103" t="s">
        <v>589</v>
      </c>
      <c r="BH103" t="s">
        <v>159</v>
      </c>
      <c r="BK103" t="s">
        <v>22</v>
      </c>
      <c r="BL103" t="s">
        <v>159</v>
      </c>
      <c r="BM103" t="s">
        <v>159</v>
      </c>
      <c r="BN103" t="s">
        <v>159</v>
      </c>
      <c r="BO103" t="s">
        <v>159</v>
      </c>
      <c r="BP103" t="s">
        <v>26</v>
      </c>
      <c r="BQ103" t="s">
        <v>159</v>
      </c>
      <c r="BR103" t="s">
        <v>159</v>
      </c>
      <c r="BS103" t="s">
        <v>159</v>
      </c>
      <c r="BT103" t="s">
        <v>159</v>
      </c>
      <c r="BU103" t="s">
        <v>159</v>
      </c>
      <c r="BV103" t="s">
        <v>159</v>
      </c>
      <c r="BW103" t="s">
        <v>159</v>
      </c>
      <c r="BX103" t="s">
        <v>159</v>
      </c>
      <c r="BY103" t="s">
        <v>159</v>
      </c>
      <c r="BZ103" t="s">
        <v>159</v>
      </c>
    </row>
    <row r="104" spans="2:78" x14ac:dyDescent="0.25">
      <c r="B104" t="str">
        <f>XPlan_raw7[[#This Row],[EKA_kode]]</f>
        <v>T340099402</v>
      </c>
      <c r="C104" t="str">
        <f>XPlan_raw7[[#This Row],[eka_langtnavn]]</f>
        <v>Mathematics for Engineers 1</v>
      </c>
      <c r="D104" t="str">
        <f>IF(XPlan_raw7[[#This Row],[Interne-kode]]&lt;&gt;"(tom)",XPlan_raw7[[#This Row],[Interne-kode]],"")</f>
        <v>MATH1-ENG</v>
      </c>
      <c r="E10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4" t="str">
        <f>IF(XPlan_raw7[[#This Row],[Campus]]&lt;&gt;"(tom)",XPlan_raw7[[#This Row],[Campus]],"")</f>
        <v>Sønderborg</v>
      </c>
      <c r="H104" t="str">
        <f>IF(XPlan_raw7[[#This Row],[Prøveform]]&lt;&gt;"(tom)",XPlan_raw7[[#This Row],[Prøveform]],"")</f>
        <v>Written examination</v>
      </c>
      <c r="I104" t="str">
        <f>IF(XPlan_raw7[[#This Row],[Eksaminator_samlet]]&lt;&gt;"",XPlan_raw7[[#This Row],[Eksaminator_samlet]],"")</f>
        <v>Bjarne Schmidt</v>
      </c>
      <c r="J104" t="str">
        <f>IF(XPlan_raw7[[#This Row],[Censur]]&lt;&gt;"(tom)",XPlan_raw7[[#This Row],[Censur]],"")</f>
        <v>Second examiner: Internal</v>
      </c>
      <c r="K10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104" t="s">
        <v>556</v>
      </c>
      <c r="S104" t="s">
        <v>557</v>
      </c>
      <c r="T104" t="s">
        <v>558</v>
      </c>
      <c r="U104" t="s">
        <v>167</v>
      </c>
      <c r="V104" t="s">
        <v>159</v>
      </c>
      <c r="W104" s="4">
        <v>45793</v>
      </c>
      <c r="Y104" t="s">
        <v>635</v>
      </c>
      <c r="Z104" t="s">
        <v>368</v>
      </c>
      <c r="AA104" s="36" t="s">
        <v>161</v>
      </c>
      <c r="AB104" t="s">
        <v>162</v>
      </c>
      <c r="AC104" s="4" t="s">
        <v>159</v>
      </c>
      <c r="AF104" t="s">
        <v>22</v>
      </c>
      <c r="AG104" t="s">
        <v>21</v>
      </c>
      <c r="AH104" t="s">
        <v>23</v>
      </c>
      <c r="AI104" t="s">
        <v>24</v>
      </c>
      <c r="AJ104" t="s">
        <v>159</v>
      </c>
      <c r="AK104" t="s">
        <v>159</v>
      </c>
      <c r="AL104" t="s">
        <v>159</v>
      </c>
      <c r="AM104" t="s">
        <v>159</v>
      </c>
      <c r="AN104" t="s">
        <v>159</v>
      </c>
      <c r="AO104" t="s">
        <v>159</v>
      </c>
      <c r="AP104" t="s">
        <v>159</v>
      </c>
      <c r="AQ104" t="s">
        <v>159</v>
      </c>
      <c r="AR104" t="s">
        <v>159</v>
      </c>
      <c r="AS104" t="s">
        <v>159</v>
      </c>
      <c r="AT104" t="s">
        <v>159</v>
      </c>
      <c r="AU104" t="s">
        <v>159</v>
      </c>
      <c r="AW104" t="s">
        <v>500</v>
      </c>
      <c r="AX104" t="s">
        <v>195</v>
      </c>
      <c r="AY104" t="s">
        <v>501</v>
      </c>
      <c r="AZ104" t="s">
        <v>158</v>
      </c>
      <c r="BA104" t="s">
        <v>159</v>
      </c>
      <c r="BB104" t="s">
        <v>159</v>
      </c>
      <c r="BF104" t="s">
        <v>596</v>
      </c>
      <c r="BG104" t="s">
        <v>591</v>
      </c>
      <c r="BH104" t="s">
        <v>159</v>
      </c>
      <c r="BK104" t="s">
        <v>22</v>
      </c>
      <c r="BL104" t="s">
        <v>159</v>
      </c>
      <c r="BM104" t="s">
        <v>159</v>
      </c>
      <c r="BN104" t="s">
        <v>159</v>
      </c>
      <c r="BO104" t="s">
        <v>159</v>
      </c>
      <c r="BP104" t="s">
        <v>159</v>
      </c>
      <c r="BQ104" t="s">
        <v>27</v>
      </c>
      <c r="BR104" t="s">
        <v>159</v>
      </c>
      <c r="BS104" t="s">
        <v>159</v>
      </c>
      <c r="BT104" t="s">
        <v>159</v>
      </c>
      <c r="BU104" t="s">
        <v>159</v>
      </c>
      <c r="BV104" t="s">
        <v>159</v>
      </c>
      <c r="BW104" t="s">
        <v>159</v>
      </c>
      <c r="BX104" t="s">
        <v>159</v>
      </c>
      <c r="BY104" t="s">
        <v>159</v>
      </c>
      <c r="BZ104" t="s">
        <v>159</v>
      </c>
    </row>
    <row r="105" spans="2:78" x14ac:dyDescent="0.25">
      <c r="B105" t="str">
        <f>XPlan_raw7[[#This Row],[EKA_kode]]</f>
        <v>T340103402</v>
      </c>
      <c r="C105" t="str">
        <f>XPlan_raw7[[#This Row],[eka_langtnavn]]</f>
        <v>Mathematics for Engineering 2</v>
      </c>
      <c r="D105" t="str">
        <f>IF(XPlan_raw7[[#This Row],[Interne-kode]]&lt;&gt;"(tom)",XPlan_raw7[[#This Row],[Interne-kode]],"")</f>
        <v>MC-MATH2-Eng</v>
      </c>
      <c r="E10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05" t="str">
        <f>IF(XPlan_raw7[[#This Row],[Campus]]&lt;&gt;"(tom)",XPlan_raw7[[#This Row],[Campus]],"")</f>
        <v>Sønderborg</v>
      </c>
      <c r="H105" t="str">
        <f>IF(XPlan_raw7[[#This Row],[Prøveform]]&lt;&gt;"(tom)",XPlan_raw7[[#This Row],[Prøveform]],"")</f>
        <v>Written examination</v>
      </c>
      <c r="I105" t="str">
        <f>IF(XPlan_raw7[[#This Row],[Eksaminator_samlet]]&lt;&gt;"",XPlan_raw7[[#This Row],[Eksaminator_samlet]],"")</f>
        <v>Dorthe Wildt Nielsen</v>
      </c>
      <c r="J105" t="str">
        <f>IF(XPlan_raw7[[#This Row],[Censur]]&lt;&gt;"(tom)",XPlan_raw7[[#This Row],[Censur]],"")</f>
        <v>Second examiner: Internal</v>
      </c>
      <c r="K10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0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Sdb.,(tom),(tom),BSc in Software Engineering -. Sdb.,(tom),(tom),(tom),(tom),(tom),(tom),(tom),(tom),(tom)</v>
      </c>
      <c r="R105" t="s">
        <v>170</v>
      </c>
      <c r="S105" t="s">
        <v>171</v>
      </c>
      <c r="T105" t="s">
        <v>172</v>
      </c>
      <c r="U105" t="s">
        <v>158</v>
      </c>
      <c r="V105" t="s">
        <v>159</v>
      </c>
      <c r="W105" s="4">
        <v>45786</v>
      </c>
      <c r="Y105" t="s">
        <v>633</v>
      </c>
      <c r="Z105" t="s">
        <v>173</v>
      </c>
      <c r="AA105" t="s">
        <v>161</v>
      </c>
      <c r="AB105" t="s">
        <v>162</v>
      </c>
      <c r="AC105" s="4">
        <v>45883</v>
      </c>
      <c r="AF105" t="s">
        <v>22</v>
      </c>
      <c r="AG105" t="s">
        <v>21</v>
      </c>
      <c r="AH105" t="s">
        <v>23</v>
      </c>
      <c r="AI105" t="s">
        <v>24</v>
      </c>
      <c r="AJ105" t="s">
        <v>159</v>
      </c>
      <c r="AK105" t="s">
        <v>159</v>
      </c>
      <c r="AL105" t="s">
        <v>27</v>
      </c>
      <c r="AM105" t="s">
        <v>159</v>
      </c>
      <c r="AN105" t="s">
        <v>159</v>
      </c>
      <c r="AO105" t="s">
        <v>159</v>
      </c>
      <c r="AP105" t="s">
        <v>159</v>
      </c>
      <c r="AQ105" t="s">
        <v>159</v>
      </c>
      <c r="AR105" t="s">
        <v>159</v>
      </c>
      <c r="AS105" t="s">
        <v>159</v>
      </c>
      <c r="AT105" t="s">
        <v>159</v>
      </c>
      <c r="AU105" t="s">
        <v>159</v>
      </c>
      <c r="AW105" t="s">
        <v>293</v>
      </c>
      <c r="AX105" t="s">
        <v>294</v>
      </c>
      <c r="AY105" t="s">
        <v>295</v>
      </c>
      <c r="AZ105" t="s">
        <v>205</v>
      </c>
      <c r="BA105" t="s">
        <v>159</v>
      </c>
      <c r="BB105" t="s">
        <v>159</v>
      </c>
      <c r="BF105" t="s">
        <v>596</v>
      </c>
      <c r="BG105" t="s">
        <v>591</v>
      </c>
      <c r="BH105" t="s">
        <v>159</v>
      </c>
      <c r="BK105" t="s">
        <v>22</v>
      </c>
      <c r="BL105" t="s">
        <v>159</v>
      </c>
      <c r="BM105" t="s">
        <v>159</v>
      </c>
      <c r="BN105" t="s">
        <v>159</v>
      </c>
      <c r="BO105" t="s">
        <v>159</v>
      </c>
      <c r="BP105" t="s">
        <v>159</v>
      </c>
      <c r="BQ105" t="s">
        <v>27</v>
      </c>
      <c r="BR105" t="s">
        <v>159</v>
      </c>
      <c r="BS105" t="s">
        <v>159</v>
      </c>
      <c r="BT105" t="s">
        <v>159</v>
      </c>
      <c r="BU105" t="s">
        <v>159</v>
      </c>
      <c r="BV105" t="s">
        <v>159</v>
      </c>
      <c r="BW105" t="s">
        <v>159</v>
      </c>
      <c r="BX105" t="s">
        <v>159</v>
      </c>
      <c r="BY105" t="s">
        <v>159</v>
      </c>
      <c r="BZ105" t="s">
        <v>159</v>
      </c>
    </row>
    <row r="106" spans="2:78" x14ac:dyDescent="0.25">
      <c r="B106" t="str">
        <f>XPlan_raw7[[#This Row],[EKA_kode]]</f>
        <v>T350006402</v>
      </c>
      <c r="C106" t="str">
        <f>XPlan_raw7[[#This Row],[eka_langtnavn]]</f>
        <v>Mechatronics Design and Build 1</v>
      </c>
      <c r="D106" t="str">
        <f>IF(XPlan_raw7[[#This Row],[Interne-kode]]&lt;&gt;"(tom)",XPlan_raw7[[#This Row],[Interne-kode]],"")</f>
        <v>MC-MDB1</v>
      </c>
      <c r="E10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06" t="str">
        <f>IF(XPlan_raw7[[#This Row],[Campus]]&lt;&gt;"(tom)",XPlan_raw7[[#This Row],[Campus]],"")</f>
        <v>Sønderborg</v>
      </c>
      <c r="H106" t="str">
        <f>IF(XPlan_raw7[[#This Row],[Prøveform]]&lt;&gt;"(tom)",XPlan_raw7[[#This Row],[Prøveform]],"")</f>
        <v>Compulsory assignment</v>
      </c>
      <c r="I106" t="str">
        <f>IF(XPlan_raw7[[#This Row],[Eksaminator_samlet]]&lt;&gt;"",XPlan_raw7[[#This Row],[Eksaminator_samlet]],"")</f>
        <v>Andrei-Alexandru Popa</v>
      </c>
      <c r="J106" t="str">
        <f>IF(XPlan_raw7[[#This Row],[Censur]]&lt;&gt;"(tom)",XPlan_raw7[[#This Row],[Censur]],"")</f>
        <v>Second examiner: Internal</v>
      </c>
      <c r="K10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6" t="s">
        <v>332</v>
      </c>
      <c r="S106" t="s">
        <v>333</v>
      </c>
      <c r="T106" t="s">
        <v>334</v>
      </c>
      <c r="U106" t="s">
        <v>158</v>
      </c>
      <c r="V106" t="s">
        <v>159</v>
      </c>
      <c r="W106" s="4">
        <v>45821</v>
      </c>
      <c r="Y106" t="s">
        <v>636</v>
      </c>
      <c r="Z106" t="s">
        <v>289</v>
      </c>
      <c r="AA106" t="s">
        <v>422</v>
      </c>
      <c r="AB106" t="s">
        <v>162</v>
      </c>
      <c r="AC106" s="4">
        <v>45897</v>
      </c>
      <c r="AF106" t="s">
        <v>22</v>
      </c>
      <c r="AG106" t="s">
        <v>159</v>
      </c>
      <c r="AH106" t="s">
        <v>159</v>
      </c>
      <c r="AI106" t="s">
        <v>159</v>
      </c>
      <c r="AJ106" t="s">
        <v>159</v>
      </c>
      <c r="AK106" t="s">
        <v>159</v>
      </c>
      <c r="AL106" t="s">
        <v>159</v>
      </c>
      <c r="AM106" t="s">
        <v>159</v>
      </c>
      <c r="AN106" t="s">
        <v>159</v>
      </c>
      <c r="AO106" t="s">
        <v>159</v>
      </c>
      <c r="AP106" t="s">
        <v>159</v>
      </c>
      <c r="AQ106" t="s">
        <v>159</v>
      </c>
      <c r="AR106" t="s">
        <v>159</v>
      </c>
      <c r="AS106" t="s">
        <v>159</v>
      </c>
      <c r="AT106" t="s">
        <v>35</v>
      </c>
      <c r="AU106" t="s">
        <v>159</v>
      </c>
      <c r="AW106" t="s">
        <v>573</v>
      </c>
      <c r="AX106" t="s">
        <v>574</v>
      </c>
      <c r="AY106" t="s">
        <v>575</v>
      </c>
      <c r="AZ106" t="s">
        <v>159</v>
      </c>
      <c r="BA106" t="s">
        <v>159</v>
      </c>
      <c r="BB106" t="s">
        <v>159</v>
      </c>
      <c r="BF106" t="s">
        <v>588</v>
      </c>
      <c r="BG106" t="s">
        <v>595</v>
      </c>
      <c r="BH106" t="s">
        <v>159</v>
      </c>
      <c r="BK106" t="s">
        <v>22</v>
      </c>
      <c r="BL106" t="s">
        <v>159</v>
      </c>
      <c r="BM106" t="s">
        <v>159</v>
      </c>
      <c r="BN106" t="s">
        <v>159</v>
      </c>
      <c r="BO106" t="s">
        <v>159</v>
      </c>
      <c r="BP106" t="s">
        <v>26</v>
      </c>
      <c r="BQ106" t="s">
        <v>159</v>
      </c>
      <c r="BR106" t="s">
        <v>159</v>
      </c>
      <c r="BS106" t="s">
        <v>159</v>
      </c>
      <c r="BT106" t="s">
        <v>159</v>
      </c>
      <c r="BU106" t="s">
        <v>159</v>
      </c>
      <c r="BV106" t="s">
        <v>159</v>
      </c>
      <c r="BW106" t="s">
        <v>159</v>
      </c>
      <c r="BX106" t="s">
        <v>159</v>
      </c>
      <c r="BY106" t="s">
        <v>159</v>
      </c>
      <c r="BZ106" t="s">
        <v>159</v>
      </c>
    </row>
    <row r="107" spans="2:78" x14ac:dyDescent="0.25">
      <c r="B107" t="str">
        <f>XPlan_raw7[[#This Row],[EKA_kode]]</f>
        <v>T350006402</v>
      </c>
      <c r="C107" t="str">
        <f>XPlan_raw7[[#This Row],[eka_langtnavn]]</f>
        <v>Mechatronics Design and Build 1</v>
      </c>
      <c r="D107" t="str">
        <f>IF(XPlan_raw7[[#This Row],[Interne-kode]]&lt;&gt;"(tom)",XPlan_raw7[[#This Row],[Interne-kode]],"")</f>
        <v>MC-MDB1</v>
      </c>
      <c r="E10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07" t="str">
        <f>IF(XPlan_raw7[[#This Row],[Campus]]&lt;&gt;"(tom)",XPlan_raw7[[#This Row],[Campus]],"")</f>
        <v>Sønderborg</v>
      </c>
      <c r="H107" t="str">
        <f>IF(XPlan_raw7[[#This Row],[Prøveform]]&lt;&gt;"(tom)",XPlan_raw7[[#This Row],[Prøveform]],"")</f>
        <v>Hand-In</v>
      </c>
      <c r="I107" t="str">
        <f>IF(XPlan_raw7[[#This Row],[Eksaminator_samlet]]&lt;&gt;"",XPlan_raw7[[#This Row],[Eksaminator_samlet]],"")</f>
        <v>Andrei-Alexandru Popa</v>
      </c>
      <c r="J107" t="str">
        <f>IF(XPlan_raw7[[#This Row],[Censur]]&lt;&gt;"(tom)",XPlan_raw7[[#This Row],[Censur]],"")</f>
        <v>Second examiner: Internal</v>
      </c>
      <c r="K10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7" s="5" t="s">
        <v>332</v>
      </c>
      <c r="S107" s="5" t="s">
        <v>333</v>
      </c>
      <c r="T107" t="s">
        <v>334</v>
      </c>
      <c r="U107" s="5" t="s">
        <v>158</v>
      </c>
      <c r="V107" t="s">
        <v>159</v>
      </c>
      <c r="W107" s="46">
        <v>45812</v>
      </c>
      <c r="Y107" s="4" t="s">
        <v>636</v>
      </c>
      <c r="Z107" s="5" t="s">
        <v>289</v>
      </c>
      <c r="AA107" t="s">
        <v>639</v>
      </c>
      <c r="AB107" s="5" t="s">
        <v>162</v>
      </c>
      <c r="AC107" s="4">
        <v>45880</v>
      </c>
      <c r="AD107" s="46"/>
      <c r="AF107" t="s">
        <v>22</v>
      </c>
      <c r="AG107" s="5" t="s">
        <v>159</v>
      </c>
      <c r="AH107" t="s">
        <v>159</v>
      </c>
      <c r="AI107" s="5" t="s">
        <v>159</v>
      </c>
      <c r="AJ107" t="s">
        <v>159</v>
      </c>
      <c r="AK107" s="5" t="s">
        <v>159</v>
      </c>
      <c r="AL107" t="s">
        <v>159</v>
      </c>
      <c r="AM107" s="5" t="s">
        <v>159</v>
      </c>
      <c r="AN107" t="s">
        <v>159</v>
      </c>
      <c r="AO107" t="s">
        <v>159</v>
      </c>
      <c r="AP107" t="s">
        <v>159</v>
      </c>
      <c r="AQ107" t="s">
        <v>159</v>
      </c>
      <c r="AR107" t="s">
        <v>159</v>
      </c>
      <c r="AS107" t="s">
        <v>159</v>
      </c>
      <c r="AT107" t="s">
        <v>35</v>
      </c>
      <c r="AU107" t="s">
        <v>159</v>
      </c>
      <c r="AW107" t="s">
        <v>626</v>
      </c>
      <c r="AX107" t="s">
        <v>627</v>
      </c>
      <c r="AY107" t="s">
        <v>628</v>
      </c>
      <c r="AZ107" t="s">
        <v>210</v>
      </c>
      <c r="BA107" t="s">
        <v>159</v>
      </c>
      <c r="BB107" t="s">
        <v>159</v>
      </c>
      <c r="BF107" t="s">
        <v>588</v>
      </c>
      <c r="BG107" t="s">
        <v>595</v>
      </c>
      <c r="BH107" t="s">
        <v>159</v>
      </c>
      <c r="BK107" t="s">
        <v>22</v>
      </c>
      <c r="BL107" t="s">
        <v>159</v>
      </c>
      <c r="BM107" t="s">
        <v>159</v>
      </c>
      <c r="BN107" t="s">
        <v>159</v>
      </c>
      <c r="BO107" t="s">
        <v>159</v>
      </c>
      <c r="BP107" t="s">
        <v>159</v>
      </c>
      <c r="BQ107" t="s">
        <v>27</v>
      </c>
      <c r="BR107" t="s">
        <v>159</v>
      </c>
      <c r="BS107" t="s">
        <v>159</v>
      </c>
      <c r="BT107" t="s">
        <v>159</v>
      </c>
      <c r="BU107" t="s">
        <v>159</v>
      </c>
      <c r="BV107" t="s">
        <v>159</v>
      </c>
      <c r="BW107" t="s">
        <v>159</v>
      </c>
      <c r="BX107" t="s">
        <v>159</v>
      </c>
      <c r="BY107" t="s">
        <v>159</v>
      </c>
      <c r="BZ107" t="s">
        <v>159</v>
      </c>
    </row>
    <row r="108" spans="2:78" x14ac:dyDescent="0.25">
      <c r="B108" t="str">
        <f>XPlan_raw7[[#This Row],[EKA_kode]]</f>
        <v>T350010402</v>
      </c>
      <c r="C108" t="str">
        <f>XPlan_raw7[[#This Row],[eka_langtnavn]]</f>
        <v>Computational Multi-Physics</v>
      </c>
      <c r="D108" t="str">
        <f>IF(XPlan_raw7[[#This Row],[Interne-kode]]&lt;&gt;"(tom)",XPlan_raw7[[#This Row],[Interne-kode]],"")</f>
        <v>MC-CMP</v>
      </c>
      <c r="E10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08" t="str">
        <f>IF(XPlan_raw7[[#This Row],[Campus]]&lt;&gt;"(tom)",XPlan_raw7[[#This Row],[Campus]],"")</f>
        <v>Sønderborg</v>
      </c>
      <c r="H108" t="str">
        <f>IF(XPlan_raw7[[#This Row],[Prøveform]]&lt;&gt;"(tom)",XPlan_raw7[[#This Row],[Prøveform]],"")</f>
        <v>Oral examination</v>
      </c>
      <c r="I108" t="str">
        <f>IF(XPlan_raw7[[#This Row],[Eksaminator_samlet]]&lt;&gt;"",XPlan_raw7[[#This Row],[Eksaminator_samlet]],"")</f>
        <v>Pei Li</v>
      </c>
      <c r="J108" t="str">
        <f>IF(XPlan_raw7[[#This Row],[Censur]]&lt;&gt;"(tom)",XPlan_raw7[[#This Row],[Censur]],"")</f>
        <v>Second examiner: Internal</v>
      </c>
      <c r="K10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0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Sdb.,MSc in Mechanical Engineering - Sdb.,MSc in Mechatronic Engineering - Sdb.,Exchange students - Sønderborg</v>
      </c>
      <c r="R108" t="s">
        <v>377</v>
      </c>
      <c r="S108" t="s">
        <v>378</v>
      </c>
      <c r="T108" t="s">
        <v>379</v>
      </c>
      <c r="U108" t="s">
        <v>158</v>
      </c>
      <c r="V108" t="s">
        <v>159</v>
      </c>
      <c r="W108" s="4">
        <v>45818</v>
      </c>
      <c r="X108" s="4">
        <v>45819</v>
      </c>
      <c r="Y108" t="s">
        <v>633</v>
      </c>
      <c r="Z108" t="s">
        <v>380</v>
      </c>
      <c r="AA108" t="s">
        <v>188</v>
      </c>
      <c r="AB108" t="s">
        <v>162</v>
      </c>
      <c r="AC108" s="4">
        <v>45888</v>
      </c>
      <c r="AF108" t="s">
        <v>22</v>
      </c>
      <c r="AG108" t="s">
        <v>159</v>
      </c>
      <c r="AH108" t="s">
        <v>159</v>
      </c>
      <c r="AI108" t="s">
        <v>159</v>
      </c>
      <c r="AJ108" t="s">
        <v>159</v>
      </c>
      <c r="AK108" t="s">
        <v>159</v>
      </c>
      <c r="AL108" t="s">
        <v>159</v>
      </c>
      <c r="AM108" t="s">
        <v>159</v>
      </c>
      <c r="AN108" t="s">
        <v>159</v>
      </c>
      <c r="AO108" t="s">
        <v>159</v>
      </c>
      <c r="AP108" t="s">
        <v>159</v>
      </c>
      <c r="AQ108" t="s">
        <v>159</v>
      </c>
      <c r="AR108" t="s">
        <v>33</v>
      </c>
      <c r="AS108" t="s">
        <v>34</v>
      </c>
      <c r="AT108" t="s">
        <v>35</v>
      </c>
      <c r="AU108" t="s">
        <v>82</v>
      </c>
      <c r="AW108" t="s">
        <v>449</v>
      </c>
      <c r="AX108" t="s">
        <v>450</v>
      </c>
      <c r="AY108" t="s">
        <v>451</v>
      </c>
      <c r="AZ108" t="s">
        <v>158</v>
      </c>
      <c r="BA108" t="s">
        <v>159</v>
      </c>
      <c r="BB108" t="s">
        <v>159</v>
      </c>
      <c r="BF108" t="s">
        <v>588</v>
      </c>
      <c r="BG108" t="s">
        <v>595</v>
      </c>
      <c r="BH108" t="s">
        <v>159</v>
      </c>
      <c r="BK108" t="s">
        <v>22</v>
      </c>
      <c r="BL108" t="s">
        <v>159</v>
      </c>
      <c r="BM108" t="s">
        <v>159</v>
      </c>
      <c r="BN108" t="s">
        <v>159</v>
      </c>
      <c r="BO108" t="s">
        <v>159</v>
      </c>
      <c r="BP108" t="s">
        <v>159</v>
      </c>
      <c r="BQ108" t="s">
        <v>27</v>
      </c>
      <c r="BR108" t="s">
        <v>159</v>
      </c>
      <c r="BS108" t="s">
        <v>159</v>
      </c>
      <c r="BT108" t="s">
        <v>159</v>
      </c>
      <c r="BU108" t="s">
        <v>159</v>
      </c>
      <c r="BV108" t="s">
        <v>159</v>
      </c>
      <c r="BW108" t="s">
        <v>159</v>
      </c>
      <c r="BX108" t="s">
        <v>159</v>
      </c>
      <c r="BY108" t="s">
        <v>159</v>
      </c>
      <c r="BZ108" t="s">
        <v>159</v>
      </c>
    </row>
    <row r="109" spans="2:78" x14ac:dyDescent="0.25">
      <c r="B109" t="str">
        <f>XPlan_raw7[[#This Row],[EKA_kode]]</f>
        <v>T350040402</v>
      </c>
      <c r="C109" t="str">
        <f>XPlan_raw7[[#This Row],[eka_langtnavn]]</f>
        <v>Clinical Applications and Regulatory Affairs</v>
      </c>
      <c r="D109" t="str">
        <f>IF(XPlan_raw7[[#This Row],[Interne-kode]]&lt;&gt;"(tom)",XPlan_raw7[[#This Row],[Interne-kode]],"")</f>
        <v>MC-CARA</v>
      </c>
      <c r="E10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0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09" t="str">
        <f>IF(XPlan_raw7[[#This Row],[Campus]]&lt;&gt;"(tom)",XPlan_raw7[[#This Row],[Campus]],"")</f>
        <v>Sønderborg</v>
      </c>
      <c r="H109" t="str">
        <f>IF(XPlan_raw7[[#This Row],[Prøveform]]&lt;&gt;"(tom)",XPlan_raw7[[#This Row],[Prøveform]],"")</f>
        <v>Combined test</v>
      </c>
      <c r="I109" t="str">
        <f>IF(XPlan_raw7[[#This Row],[Eksaminator_samlet]]&lt;&gt;"",XPlan_raw7[[#This Row],[Eksaminator_samlet]],"")</f>
        <v>Till Leissner</v>
      </c>
      <c r="J109" t="str">
        <f>IF(XPlan_raw7[[#This Row],[Censur]]&lt;&gt;"(tom)",XPlan_raw7[[#This Row],[Censur]],"")</f>
        <v>Second examiner: Internal</v>
      </c>
      <c r="K10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09" t="s">
        <v>514</v>
      </c>
      <c r="S109" t="s">
        <v>515</v>
      </c>
      <c r="T109" t="s">
        <v>516</v>
      </c>
      <c r="U109" t="s">
        <v>159</v>
      </c>
      <c r="V109" t="s">
        <v>159</v>
      </c>
      <c r="W109" s="4">
        <v>45833</v>
      </c>
      <c r="X109" s="4">
        <v>45834</v>
      </c>
      <c r="Y109" t="s">
        <v>159</v>
      </c>
      <c r="Z109" t="s">
        <v>505</v>
      </c>
      <c r="AA109" t="s">
        <v>448</v>
      </c>
      <c r="AB109" t="s">
        <v>162</v>
      </c>
      <c r="AC109" s="4">
        <v>45897</v>
      </c>
      <c r="AF109" t="s">
        <v>22</v>
      </c>
      <c r="AG109" t="s">
        <v>159</v>
      </c>
      <c r="AH109" t="s">
        <v>159</v>
      </c>
      <c r="AI109" t="s">
        <v>159</v>
      </c>
      <c r="AJ109" t="s">
        <v>159</v>
      </c>
      <c r="AK109" t="s">
        <v>159</v>
      </c>
      <c r="AL109" t="s">
        <v>159</v>
      </c>
      <c r="AM109" t="s">
        <v>159</v>
      </c>
      <c r="AN109" t="s">
        <v>159</v>
      </c>
      <c r="AO109" t="s">
        <v>159</v>
      </c>
      <c r="AP109" t="s">
        <v>159</v>
      </c>
      <c r="AQ109" t="s">
        <v>159</v>
      </c>
      <c r="AR109" t="s">
        <v>159</v>
      </c>
      <c r="AS109" t="s">
        <v>159</v>
      </c>
      <c r="AT109" t="s">
        <v>159</v>
      </c>
      <c r="AU109" t="s">
        <v>82</v>
      </c>
      <c r="AW109" t="s">
        <v>341</v>
      </c>
      <c r="AX109" t="s">
        <v>342</v>
      </c>
      <c r="AY109" t="s">
        <v>343</v>
      </c>
      <c r="AZ109" t="s">
        <v>159</v>
      </c>
      <c r="BA109" t="s">
        <v>159</v>
      </c>
      <c r="BB109" t="s">
        <v>159</v>
      </c>
      <c r="BF109" t="s">
        <v>592</v>
      </c>
      <c r="BG109" t="s">
        <v>589</v>
      </c>
      <c r="BH109" t="s">
        <v>159</v>
      </c>
      <c r="BK109" t="s">
        <v>22</v>
      </c>
      <c r="BL109" t="s">
        <v>159</v>
      </c>
      <c r="BM109" t="s">
        <v>159</v>
      </c>
      <c r="BN109" t="s">
        <v>159</v>
      </c>
      <c r="BO109" t="s">
        <v>159</v>
      </c>
      <c r="BP109" t="s">
        <v>159</v>
      </c>
      <c r="BQ109" t="s">
        <v>159</v>
      </c>
      <c r="BR109" t="s">
        <v>28</v>
      </c>
      <c r="BS109" t="s">
        <v>159</v>
      </c>
      <c r="BT109" t="s">
        <v>159</v>
      </c>
      <c r="BU109" t="s">
        <v>159</v>
      </c>
      <c r="BV109" t="s">
        <v>159</v>
      </c>
      <c r="BW109" t="s">
        <v>159</v>
      </c>
      <c r="BX109" t="s">
        <v>159</v>
      </c>
      <c r="BY109" t="s">
        <v>159</v>
      </c>
      <c r="BZ109" t="s">
        <v>159</v>
      </c>
    </row>
    <row r="110" spans="2:78" x14ac:dyDescent="0.25">
      <c r="B110" t="str">
        <f>XPlan_raw7[[#This Row],[EKA_kode]]</f>
        <v>T350043402</v>
      </c>
      <c r="C110" t="str">
        <f>XPlan_raw7[[#This Row],[eka_langtnavn]]</f>
        <v>Experimental Control Systems</v>
      </c>
      <c r="D110" t="str">
        <f>IF(XPlan_raw7[[#This Row],[Interne-kode]]&lt;&gt;"(tom)",XPlan_raw7[[#This Row],[Interne-kode]],"")</f>
        <v>MC-XCOS</v>
      </c>
      <c r="E11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0" t="str">
        <f>IF(XPlan_raw7[[#This Row],[Campus]]&lt;&gt;"(tom)",XPlan_raw7[[#This Row],[Campus]],"")</f>
        <v>Sønderborg</v>
      </c>
      <c r="H110" t="str">
        <f>IF(XPlan_raw7[[#This Row],[Prøveform]]&lt;&gt;"(tom)",XPlan_raw7[[#This Row],[Prøveform]],"")</f>
        <v>Oral examination</v>
      </c>
      <c r="I110" t="str">
        <f>IF(XPlan_raw7[[#This Row],[Eksaminator_samlet]]&lt;&gt;"",XPlan_raw7[[#This Row],[Eksaminator_samlet]],"")</f>
        <v>Shouvik Chaudhuri</v>
      </c>
      <c r="J110" t="str">
        <f>IF(XPlan_raw7[[#This Row],[Censur]]&lt;&gt;"(tom)",XPlan_raw7[[#This Row],[Censur]],"")</f>
        <v>Second examiner: Internal</v>
      </c>
      <c r="K11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1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0" t="s">
        <v>244</v>
      </c>
      <c r="S110" t="s">
        <v>245</v>
      </c>
      <c r="T110" t="s">
        <v>246</v>
      </c>
      <c r="U110" t="s">
        <v>158</v>
      </c>
      <c r="V110" t="s">
        <v>159</v>
      </c>
      <c r="W110" s="4">
        <v>45824</v>
      </c>
      <c r="X110" s="4">
        <v>45825</v>
      </c>
      <c r="Y110" t="s">
        <v>636</v>
      </c>
      <c r="Z110" t="s">
        <v>247</v>
      </c>
      <c r="AA110" t="s">
        <v>188</v>
      </c>
      <c r="AB110" t="s">
        <v>162</v>
      </c>
      <c r="AC110" s="4">
        <v>45890</v>
      </c>
      <c r="AF110" t="s">
        <v>22</v>
      </c>
      <c r="AG110" t="s">
        <v>159</v>
      </c>
      <c r="AH110" t="s">
        <v>159</v>
      </c>
      <c r="AI110" t="s">
        <v>159</v>
      </c>
      <c r="AJ110" t="s">
        <v>159</v>
      </c>
      <c r="AK110" t="s">
        <v>159</v>
      </c>
      <c r="AL110" t="s">
        <v>159</v>
      </c>
      <c r="AM110" t="s">
        <v>159</v>
      </c>
      <c r="AN110" t="s">
        <v>159</v>
      </c>
      <c r="AO110" t="s">
        <v>159</v>
      </c>
      <c r="AP110" t="s">
        <v>159</v>
      </c>
      <c r="AQ110" t="s">
        <v>159</v>
      </c>
      <c r="AR110" t="s">
        <v>159</v>
      </c>
      <c r="AS110" t="s">
        <v>159</v>
      </c>
      <c r="AT110" t="s">
        <v>35</v>
      </c>
      <c r="AU110" t="s">
        <v>159</v>
      </c>
      <c r="AW110" t="s">
        <v>506</v>
      </c>
      <c r="AX110" t="s">
        <v>507</v>
      </c>
      <c r="AY110" t="s">
        <v>508</v>
      </c>
      <c r="AZ110" t="s">
        <v>210</v>
      </c>
      <c r="BA110" t="s">
        <v>159</v>
      </c>
      <c r="BB110" t="s">
        <v>159</v>
      </c>
      <c r="BF110" t="s">
        <v>592</v>
      </c>
      <c r="BG110" t="s">
        <v>591</v>
      </c>
      <c r="BH110" t="s">
        <v>159</v>
      </c>
      <c r="BK110" t="s">
        <v>22</v>
      </c>
      <c r="BL110" t="s">
        <v>159</v>
      </c>
      <c r="BM110" t="s">
        <v>159</v>
      </c>
      <c r="BN110" t="s">
        <v>159</v>
      </c>
      <c r="BO110" t="s">
        <v>159</v>
      </c>
      <c r="BP110" t="s">
        <v>26</v>
      </c>
      <c r="BQ110" t="s">
        <v>159</v>
      </c>
      <c r="BR110" t="s">
        <v>159</v>
      </c>
      <c r="BS110" t="s">
        <v>159</v>
      </c>
      <c r="BT110" t="s">
        <v>159</v>
      </c>
      <c r="BU110" t="s">
        <v>159</v>
      </c>
      <c r="BV110" t="s">
        <v>159</v>
      </c>
      <c r="BW110" t="s">
        <v>159</v>
      </c>
      <c r="BX110" t="s">
        <v>159</v>
      </c>
      <c r="BY110" t="s">
        <v>159</v>
      </c>
      <c r="BZ110" t="s">
        <v>36</v>
      </c>
    </row>
    <row r="111" spans="2:78" x14ac:dyDescent="0.25">
      <c r="B111" t="str">
        <f>XPlan_raw7[[#This Row],[EKA_kode]]</f>
        <v>T350043402</v>
      </c>
      <c r="C111" t="str">
        <f>XPlan_raw7[[#This Row],[eka_langtnavn]]</f>
        <v>Experimental Control Systems</v>
      </c>
      <c r="D111" t="str">
        <f>IF(XPlan_raw7[[#This Row],[Interne-kode]]&lt;&gt;"(tom)",XPlan_raw7[[#This Row],[Interne-kode]],"")</f>
        <v>MC-XCOS</v>
      </c>
      <c r="E11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1" t="str">
        <f>IF(XPlan_raw7[[#This Row],[Campus]]&lt;&gt;"(tom)",XPlan_raw7[[#This Row],[Campus]],"")</f>
        <v>Sønderborg</v>
      </c>
      <c r="H111" t="str">
        <f>IF(XPlan_raw7[[#This Row],[Prøveform]]&lt;&gt;"(tom)",XPlan_raw7[[#This Row],[Prøveform]],"")</f>
        <v>Hand-In</v>
      </c>
      <c r="I111" t="str">
        <f>IF(XPlan_raw7[[#This Row],[Eksaminator_samlet]]&lt;&gt;"",XPlan_raw7[[#This Row],[Eksaminator_samlet]],"")</f>
        <v>Shouvik Chaudhuri</v>
      </c>
      <c r="J111" t="str">
        <f>IF(XPlan_raw7[[#This Row],[Censur]]&lt;&gt;"(tom)",XPlan_raw7[[#This Row],[Censur]],"")</f>
        <v>Second examiner: Internal</v>
      </c>
      <c r="K11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1" t="s">
        <v>244</v>
      </c>
      <c r="S111" t="s">
        <v>245</v>
      </c>
      <c r="T111" t="s">
        <v>246</v>
      </c>
      <c r="U111" t="s">
        <v>158</v>
      </c>
      <c r="V111" t="s">
        <v>159</v>
      </c>
      <c r="W111" s="4">
        <v>45810</v>
      </c>
      <c r="Y111" t="s">
        <v>636</v>
      </c>
      <c r="Z111" t="s">
        <v>247</v>
      </c>
      <c r="AA111" t="s">
        <v>639</v>
      </c>
      <c r="AB111" t="s">
        <v>162</v>
      </c>
      <c r="AC111" s="4">
        <v>45880</v>
      </c>
      <c r="AF111" t="s">
        <v>22</v>
      </c>
      <c r="AG111" t="s">
        <v>159</v>
      </c>
      <c r="AH111" t="s">
        <v>159</v>
      </c>
      <c r="AI111" t="s">
        <v>159</v>
      </c>
      <c r="AJ111" t="s">
        <v>159</v>
      </c>
      <c r="AK111" t="s">
        <v>159</v>
      </c>
      <c r="AL111" t="s">
        <v>159</v>
      </c>
      <c r="AM111" t="s">
        <v>159</v>
      </c>
      <c r="AN111" t="s">
        <v>159</v>
      </c>
      <c r="AO111" t="s">
        <v>159</v>
      </c>
      <c r="AP111" t="s">
        <v>159</v>
      </c>
      <c r="AQ111" t="s">
        <v>159</v>
      </c>
      <c r="AR111" t="s">
        <v>159</v>
      </c>
      <c r="AS111" t="s">
        <v>159</v>
      </c>
      <c r="AT111" t="s">
        <v>35</v>
      </c>
      <c r="AU111" t="s">
        <v>159</v>
      </c>
      <c r="AW111" t="s">
        <v>629</v>
      </c>
      <c r="AX111" t="s">
        <v>630</v>
      </c>
      <c r="AY111" t="s">
        <v>631</v>
      </c>
      <c r="AZ111" t="s">
        <v>158</v>
      </c>
      <c r="BA111" t="s">
        <v>159</v>
      </c>
      <c r="BB111" t="s">
        <v>159</v>
      </c>
      <c r="BF111" t="s">
        <v>594</v>
      </c>
      <c r="BG111" t="s">
        <v>589</v>
      </c>
      <c r="BH111" t="s">
        <v>159</v>
      </c>
      <c r="BK111" t="s">
        <v>22</v>
      </c>
      <c r="BL111" t="s">
        <v>159</v>
      </c>
      <c r="BM111" t="s">
        <v>159</v>
      </c>
      <c r="BN111" t="s">
        <v>159</v>
      </c>
      <c r="BO111" t="s">
        <v>159</v>
      </c>
      <c r="BP111" t="s">
        <v>26</v>
      </c>
      <c r="BQ111" t="s">
        <v>159</v>
      </c>
      <c r="BR111" t="s">
        <v>159</v>
      </c>
      <c r="BS111" t="s">
        <v>159</v>
      </c>
      <c r="BT111" t="s">
        <v>159</v>
      </c>
      <c r="BU111" t="s">
        <v>159</v>
      </c>
      <c r="BV111" t="s">
        <v>159</v>
      </c>
      <c r="BW111" t="s">
        <v>159</v>
      </c>
      <c r="BX111" t="s">
        <v>159</v>
      </c>
      <c r="BY111" t="s">
        <v>159</v>
      </c>
      <c r="BZ111" t="s">
        <v>159</v>
      </c>
    </row>
    <row r="112" spans="2:78" x14ac:dyDescent="0.25">
      <c r="B112" t="str">
        <f>XPlan_raw7[[#This Row],[EKA_kode]]</f>
        <v>T350046402</v>
      </c>
      <c r="C112" t="str">
        <f>XPlan_raw7[[#This Row],[eka_langtnavn]]</f>
        <v xml:space="preserve">Fault Tolerant Control </v>
      </c>
      <c r="D112" t="str">
        <f>IF(XPlan_raw7[[#This Row],[Interne-kode]]&lt;&gt;"(tom)",XPlan_raw7[[#This Row],[Interne-kode]],"")</f>
        <v>MC-FTC</v>
      </c>
      <c r="E11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12" t="str">
        <f>IF(XPlan_raw7[[#This Row],[Campus]]&lt;&gt;"(tom)",XPlan_raw7[[#This Row],[Campus]],"")</f>
        <v>Sønderborg</v>
      </c>
      <c r="H112" t="str">
        <f>IF(XPlan_raw7[[#This Row],[Prøveform]]&lt;&gt;"(tom)",XPlan_raw7[[#This Row],[Prøveform]],"")</f>
        <v>Oral examination</v>
      </c>
      <c r="I112" t="str">
        <f>IF(XPlan_raw7[[#This Row],[Eksaminator_samlet]]&lt;&gt;"",XPlan_raw7[[#This Row],[Eksaminator_samlet]],"")</f>
        <v>Hossein Ramezani, Mahmood Mazare</v>
      </c>
      <c r="J112" t="str">
        <f>IF(XPlan_raw7[[#This Row],[Censur]]&lt;&gt;"(tom)",XPlan_raw7[[#This Row],[Censur]],"")</f>
        <v>Second examiner: Internal</v>
      </c>
      <c r="K11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1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2" t="s">
        <v>475</v>
      </c>
      <c r="S112" t="s">
        <v>476</v>
      </c>
      <c r="T112" t="s">
        <v>477</v>
      </c>
      <c r="U112" t="s">
        <v>158</v>
      </c>
      <c r="V112" t="s">
        <v>159</v>
      </c>
      <c r="W112" s="4">
        <v>45827</v>
      </c>
      <c r="X112" s="4">
        <v>45828</v>
      </c>
      <c r="Y112" t="s">
        <v>636</v>
      </c>
      <c r="Z112" t="s">
        <v>478</v>
      </c>
      <c r="AA112" t="s">
        <v>188</v>
      </c>
      <c r="AB112" t="s">
        <v>162</v>
      </c>
      <c r="AC112" s="4">
        <v>45894</v>
      </c>
      <c r="AF112" t="s">
        <v>22</v>
      </c>
      <c r="AG112" t="s">
        <v>159</v>
      </c>
      <c r="AH112" t="s">
        <v>159</v>
      </c>
      <c r="AI112" t="s">
        <v>159</v>
      </c>
      <c r="AJ112" t="s">
        <v>159</v>
      </c>
      <c r="AK112" t="s">
        <v>159</v>
      </c>
      <c r="AL112" t="s">
        <v>159</v>
      </c>
      <c r="AM112" t="s">
        <v>159</v>
      </c>
      <c r="AN112" t="s">
        <v>159</v>
      </c>
      <c r="AO112" t="s">
        <v>159</v>
      </c>
      <c r="AP112" t="s">
        <v>159</v>
      </c>
      <c r="AQ112" t="s">
        <v>159</v>
      </c>
      <c r="AR112" t="s">
        <v>159</v>
      </c>
      <c r="AS112" t="s">
        <v>159</v>
      </c>
      <c r="AT112" t="s">
        <v>35</v>
      </c>
      <c r="AU112" t="s">
        <v>159</v>
      </c>
      <c r="AW112" t="s">
        <v>576</v>
      </c>
      <c r="AX112" t="s">
        <v>577</v>
      </c>
      <c r="AY112" t="s">
        <v>578</v>
      </c>
      <c r="AZ112" t="s">
        <v>579</v>
      </c>
      <c r="BA112" t="s">
        <v>159</v>
      </c>
      <c r="BB112" t="s">
        <v>159</v>
      </c>
      <c r="BF112" t="s">
        <v>588</v>
      </c>
      <c r="BG112" t="s">
        <v>595</v>
      </c>
      <c r="BH112" t="s">
        <v>159</v>
      </c>
      <c r="BK112" t="s">
        <v>22</v>
      </c>
      <c r="BL112" t="s">
        <v>159</v>
      </c>
      <c r="BM112" t="s">
        <v>159</v>
      </c>
      <c r="BN112" t="s">
        <v>159</v>
      </c>
      <c r="BO112" t="s">
        <v>159</v>
      </c>
      <c r="BP112" t="s">
        <v>26</v>
      </c>
      <c r="BQ112" t="s">
        <v>27</v>
      </c>
      <c r="BR112" t="s">
        <v>159</v>
      </c>
      <c r="BS112" t="s">
        <v>159</v>
      </c>
      <c r="BT112" t="s">
        <v>159</v>
      </c>
      <c r="BU112" t="s">
        <v>159</v>
      </c>
      <c r="BV112" t="s">
        <v>159</v>
      </c>
      <c r="BW112" t="s">
        <v>159</v>
      </c>
      <c r="BX112" t="s">
        <v>159</v>
      </c>
      <c r="BY112" t="s">
        <v>159</v>
      </c>
      <c r="BZ112" t="s">
        <v>159</v>
      </c>
    </row>
    <row r="113" spans="2:78" x14ac:dyDescent="0.25">
      <c r="B113" t="str">
        <f>XPlan_raw7[[#This Row],[EKA_kode]]</f>
        <v>T370055402</v>
      </c>
      <c r="C113" t="str">
        <f>XPlan_raw7[[#This Row],[eka_langtnavn]]</f>
        <v>Electronics Semester Project 4 D</v>
      </c>
      <c r="D113" t="str">
        <f>IF(XPlan_raw7[[#This Row],[Interne-kode]]&lt;&gt;"(tom)",XPlan_raw7[[#This Row],[Interne-kode]],"")</f>
        <v>EE-SPRO4D</v>
      </c>
      <c r="E11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13" t="str">
        <f>IF(XPlan_raw7[[#This Row],[Campus]]&lt;&gt;"(tom)",XPlan_raw7[[#This Row],[Campus]],"")</f>
        <v>Sønderborg</v>
      </c>
      <c r="H113" t="str">
        <f>IF(XPlan_raw7[[#This Row],[Prøveform]]&lt;&gt;"(tom)",XPlan_raw7[[#This Row],[Prøveform]],"")</f>
        <v>Oral examination</v>
      </c>
      <c r="I113" t="str">
        <f>IF(XPlan_raw7[[#This Row],[Eksaminator_samlet]]&lt;&gt;"",XPlan_raw7[[#This Row],[Eksaminator_samlet]],"")</f>
        <v xml:space="preserve">Mohammed Ali Khan, Navid Bayati </v>
      </c>
      <c r="J113" t="str">
        <f>IF(XPlan_raw7[[#This Row],[Censur]]&lt;&gt;"(tom)",XPlan_raw7[[#This Row],[Censur]],"")</f>
        <v>Second examiner: External</v>
      </c>
      <c r="K11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3" t="s">
        <v>258</v>
      </c>
      <c r="S113" t="s">
        <v>259</v>
      </c>
      <c r="T113" t="s">
        <v>260</v>
      </c>
      <c r="U113" t="s">
        <v>205</v>
      </c>
      <c r="V113" t="s">
        <v>159</v>
      </c>
      <c r="W113" s="4">
        <v>45824</v>
      </c>
      <c r="Y113" t="s">
        <v>633</v>
      </c>
      <c r="Z113" t="s">
        <v>226</v>
      </c>
      <c r="AA113" t="s">
        <v>188</v>
      </c>
      <c r="AB113" t="s">
        <v>189</v>
      </c>
      <c r="AC113" s="4">
        <v>45889</v>
      </c>
      <c r="AF113" t="s">
        <v>22</v>
      </c>
      <c r="AG113" t="s">
        <v>21</v>
      </c>
      <c r="AH113" t="s">
        <v>159</v>
      </c>
      <c r="AI113" t="s">
        <v>159</v>
      </c>
      <c r="AJ113" t="s">
        <v>159</v>
      </c>
      <c r="AK113" t="s">
        <v>159</v>
      </c>
      <c r="AL113" t="s">
        <v>159</v>
      </c>
      <c r="AM113" t="s">
        <v>159</v>
      </c>
      <c r="AN113" t="s">
        <v>159</v>
      </c>
      <c r="AO113" t="s">
        <v>159</v>
      </c>
      <c r="AP113" t="s">
        <v>159</v>
      </c>
      <c r="AQ113" t="s">
        <v>159</v>
      </c>
      <c r="AR113" t="s">
        <v>159</v>
      </c>
      <c r="AS113" t="s">
        <v>159</v>
      </c>
      <c r="AT113" t="s">
        <v>159</v>
      </c>
      <c r="AU113" t="s">
        <v>159</v>
      </c>
      <c r="AW113" t="s">
        <v>251</v>
      </c>
      <c r="AX113" t="s">
        <v>252</v>
      </c>
      <c r="AY113" t="s">
        <v>253</v>
      </c>
      <c r="AZ113" t="s">
        <v>158</v>
      </c>
      <c r="BA113" t="s">
        <v>159</v>
      </c>
      <c r="BB113" t="s">
        <v>159</v>
      </c>
      <c r="BF113" t="s">
        <v>596</v>
      </c>
      <c r="BG113" t="s">
        <v>591</v>
      </c>
      <c r="BH113" t="s">
        <v>159</v>
      </c>
      <c r="BK113" t="s">
        <v>22</v>
      </c>
      <c r="BL113" t="s">
        <v>159</v>
      </c>
      <c r="BM113" t="s">
        <v>159</v>
      </c>
      <c r="BN113" t="s">
        <v>159</v>
      </c>
      <c r="BO113" t="s">
        <v>159</v>
      </c>
      <c r="BP113" t="s">
        <v>159</v>
      </c>
      <c r="BQ113" t="s">
        <v>159</v>
      </c>
      <c r="BR113" t="s">
        <v>159</v>
      </c>
      <c r="BS113" t="s">
        <v>159</v>
      </c>
      <c r="BT113" t="s">
        <v>159</v>
      </c>
      <c r="BU113" t="s">
        <v>159</v>
      </c>
      <c r="BV113" t="s">
        <v>159</v>
      </c>
      <c r="BW113" t="s">
        <v>159</v>
      </c>
      <c r="BX113" t="s">
        <v>34</v>
      </c>
      <c r="BY113" t="s">
        <v>159</v>
      </c>
      <c r="BZ113" t="s">
        <v>36</v>
      </c>
    </row>
    <row r="114" spans="2:78" x14ac:dyDescent="0.25">
      <c r="B114" t="str">
        <f>XPlan_raw7[[#This Row],[EKA_kode]]</f>
        <v>T370055402</v>
      </c>
      <c r="C114" t="str">
        <f>XPlan_raw7[[#This Row],[eka_langtnavn]]</f>
        <v>Electronics Semester Project 4 D</v>
      </c>
      <c r="D114" t="str">
        <f>IF(XPlan_raw7[[#This Row],[Interne-kode]]&lt;&gt;"(tom)",XPlan_raw7[[#This Row],[Interne-kode]],"")</f>
        <v>EE-SPRO4D</v>
      </c>
      <c r="E1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4" t="str">
        <f>IF(XPlan_raw7[[#This Row],[Campus]]&lt;&gt;"(tom)",XPlan_raw7[[#This Row],[Campus]],"")</f>
        <v>Sønderborg</v>
      </c>
      <c r="H114" t="str">
        <f>IF(XPlan_raw7[[#This Row],[Prøveform]]&lt;&gt;"(tom)",XPlan_raw7[[#This Row],[Prøveform]],"")</f>
        <v>Hand-In</v>
      </c>
      <c r="I114" t="str">
        <f>IF(XPlan_raw7[[#This Row],[Eksaminator_samlet]]&lt;&gt;"",XPlan_raw7[[#This Row],[Eksaminator_samlet]],"")</f>
        <v xml:space="preserve">Mohammed Ali Khan, Navid Bayati </v>
      </c>
      <c r="J114" t="str">
        <f>IF(XPlan_raw7[[#This Row],[Censur]]&lt;&gt;"(tom)",XPlan_raw7[[#This Row],[Censur]],"")</f>
        <v>Second examiner: External</v>
      </c>
      <c r="K1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4" s="5" t="s">
        <v>258</v>
      </c>
      <c r="S114" s="5" t="s">
        <v>259</v>
      </c>
      <c r="T114" t="s">
        <v>260</v>
      </c>
      <c r="U114" s="5" t="s">
        <v>205</v>
      </c>
      <c r="V114" t="s">
        <v>159</v>
      </c>
      <c r="W114" s="46">
        <v>45810</v>
      </c>
      <c r="Y114" s="4" t="s">
        <v>633</v>
      </c>
      <c r="Z114" s="5" t="s">
        <v>226</v>
      </c>
      <c r="AA114" t="s">
        <v>639</v>
      </c>
      <c r="AB114" s="5" t="s">
        <v>189</v>
      </c>
      <c r="AC114" s="4">
        <v>45880</v>
      </c>
      <c r="AD114" s="46"/>
      <c r="AF114" t="s">
        <v>22</v>
      </c>
      <c r="AG114" s="5" t="s">
        <v>21</v>
      </c>
      <c r="AH114" t="s">
        <v>159</v>
      </c>
      <c r="AI114" s="5" t="s">
        <v>159</v>
      </c>
      <c r="AJ114" t="s">
        <v>159</v>
      </c>
      <c r="AK114" s="5" t="s">
        <v>159</v>
      </c>
      <c r="AL114" t="s">
        <v>159</v>
      </c>
      <c r="AM114" s="5" t="s">
        <v>159</v>
      </c>
      <c r="AN114" t="s">
        <v>159</v>
      </c>
      <c r="AO114" t="s">
        <v>159</v>
      </c>
      <c r="AP114" t="s">
        <v>159</v>
      </c>
      <c r="AQ114" t="s">
        <v>159</v>
      </c>
      <c r="AR114" t="s">
        <v>159</v>
      </c>
      <c r="AS114" t="s">
        <v>159</v>
      </c>
      <c r="AT114" t="s">
        <v>159</v>
      </c>
      <c r="AU114" t="s">
        <v>159</v>
      </c>
    </row>
    <row r="115" spans="2:78" x14ac:dyDescent="0.25">
      <c r="B115" t="str">
        <f>XPlan_raw7[[#This Row],[EKA_kode]]</f>
        <v>T370064402</v>
      </c>
      <c r="C115" t="str">
        <f>XPlan_raw7[[#This Row],[eka_langtnavn]]</f>
        <v>Electronics Semester Project 1 D</v>
      </c>
      <c r="D115" t="str">
        <f>IF(XPlan_raw7[[#This Row],[Interne-kode]]&lt;&gt;"(tom)",XPlan_raw7[[#This Row],[Interne-kode]],"")</f>
        <v>EE-SPRO1-ENG</v>
      </c>
      <c r="E1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5" t="str">
        <f>IF(XPlan_raw7[[#This Row],[Campus]]&lt;&gt;"(tom)",XPlan_raw7[[#This Row],[Campus]],"")</f>
        <v>Sønderborg</v>
      </c>
      <c r="H115">
        <f>IF(XPlan_raw7[[#This Row],[Prøveform]]&lt;&gt;"(tom)",XPlan_raw7[[#This Row],[Prøveform]],"")</f>
        <v>0</v>
      </c>
      <c r="I115" t="str">
        <f>IF(XPlan_raw7[[#This Row],[Eksaminator_samlet]]&lt;&gt;"",XPlan_raw7[[#This Row],[Eksaminator_samlet]],"")</f>
        <v>Oliver Niebuhr</v>
      </c>
      <c r="J115">
        <f>IF(XPlan_raw7[[#This Row],[Censur]]&lt;&gt;"(tom)",XPlan_raw7[[#This Row],[Censur]],"")</f>
        <v>0</v>
      </c>
      <c r="K1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5" t="s">
        <v>540</v>
      </c>
      <c r="S115" t="s">
        <v>541</v>
      </c>
      <c r="T115" t="s">
        <v>542</v>
      </c>
      <c r="U115" t="s">
        <v>167</v>
      </c>
      <c r="V115" t="s">
        <v>159</v>
      </c>
      <c r="W115" s="4">
        <v>45793</v>
      </c>
      <c r="Y115" t="s">
        <v>635</v>
      </c>
      <c r="Z115" t="s">
        <v>464</v>
      </c>
      <c r="AA115" s="36"/>
      <c r="AC115" s="4" t="s">
        <v>159</v>
      </c>
      <c r="AF115" t="s">
        <v>22</v>
      </c>
      <c r="AG115" t="s">
        <v>21</v>
      </c>
      <c r="AH115" t="s">
        <v>159</v>
      </c>
      <c r="AI115" t="s">
        <v>159</v>
      </c>
      <c r="AJ115" t="s">
        <v>159</v>
      </c>
      <c r="AK115" t="s">
        <v>159</v>
      </c>
      <c r="AL115" t="s">
        <v>159</v>
      </c>
      <c r="AM115" t="s">
        <v>159</v>
      </c>
      <c r="AN115" t="s">
        <v>159</v>
      </c>
      <c r="AO115" t="s">
        <v>159</v>
      </c>
      <c r="AP115" t="s">
        <v>159</v>
      </c>
      <c r="AQ115" t="s">
        <v>159</v>
      </c>
      <c r="AR115" t="s">
        <v>159</v>
      </c>
      <c r="AS115" t="s">
        <v>159</v>
      </c>
      <c r="AT115" t="s">
        <v>159</v>
      </c>
      <c r="AU115" t="s">
        <v>159</v>
      </c>
    </row>
    <row r="116" spans="2:78" x14ac:dyDescent="0.25">
      <c r="B116" t="str">
        <f>XPlan_raw7[[#This Row],[EKA_kode]]</f>
        <v>T370064402</v>
      </c>
      <c r="C116" t="str">
        <f>XPlan_raw7[[#This Row],[eka_langtnavn]]</f>
        <v>Electronics Semester Project 1 D</v>
      </c>
      <c r="D116" t="str">
        <f>IF(XPlan_raw7[[#This Row],[Interne-kode]]&lt;&gt;"(tom)",XPlan_raw7[[#This Row],[Interne-kode]],"")</f>
        <v>EE-SPRO1-ENG</v>
      </c>
      <c r="E1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6" t="str">
        <f>IF(XPlan_raw7[[#This Row],[Campus]]&lt;&gt;"(tom)",XPlan_raw7[[#This Row],[Campus]],"")</f>
        <v>Sønderborg</v>
      </c>
      <c r="H116" t="str">
        <f>IF(XPlan_raw7[[#This Row],[Prøveform]]&lt;&gt;"(tom)",XPlan_raw7[[#This Row],[Prøveform]],"")</f>
        <v>Hand-In</v>
      </c>
      <c r="I116" t="str">
        <f>IF(XPlan_raw7[[#This Row],[Eksaminator_samlet]]&lt;&gt;"",XPlan_raw7[[#This Row],[Eksaminator_samlet]],"")</f>
        <v>Oliver Niebuhr</v>
      </c>
      <c r="J116">
        <f>IF(XPlan_raw7[[#This Row],[Censur]]&lt;&gt;"(tom)",XPlan_raw7[[#This Row],[Censur]],"")</f>
        <v>0</v>
      </c>
      <c r="K1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6" t="s">
        <v>540</v>
      </c>
      <c r="S116" t="s">
        <v>541</v>
      </c>
      <c r="T116" t="s">
        <v>542</v>
      </c>
      <c r="U116" t="s">
        <v>167</v>
      </c>
      <c r="V116" t="s">
        <v>159</v>
      </c>
      <c r="W116" s="4">
        <v>45793</v>
      </c>
      <c r="Y116" t="s">
        <v>635</v>
      </c>
      <c r="Z116" t="s">
        <v>464</v>
      </c>
      <c r="AA116" t="s">
        <v>639</v>
      </c>
      <c r="AC116" s="4">
        <v>45793</v>
      </c>
      <c r="AF116" t="s">
        <v>22</v>
      </c>
      <c r="AG116" t="s">
        <v>21</v>
      </c>
      <c r="AH116" t="s">
        <v>159</v>
      </c>
      <c r="AI116" t="s">
        <v>159</v>
      </c>
      <c r="AJ116" t="s">
        <v>159</v>
      </c>
      <c r="AK116" t="s">
        <v>159</v>
      </c>
      <c r="AL116" t="s">
        <v>159</v>
      </c>
      <c r="AM116" t="s">
        <v>159</v>
      </c>
      <c r="AN116" t="s">
        <v>159</v>
      </c>
      <c r="AO116" t="s">
        <v>159</v>
      </c>
      <c r="AP116" t="s">
        <v>159</v>
      </c>
      <c r="AQ116" t="s">
        <v>159</v>
      </c>
      <c r="AR116" t="s">
        <v>159</v>
      </c>
      <c r="AS116" t="s">
        <v>159</v>
      </c>
      <c r="AT116" t="s">
        <v>159</v>
      </c>
      <c r="AU116" t="s">
        <v>159</v>
      </c>
    </row>
    <row r="117" spans="2:78" x14ac:dyDescent="0.25">
      <c r="B117" t="str">
        <f>XPlan_raw7[[#This Row],[EKA_kode]]</f>
        <v>T370082402</v>
      </c>
      <c r="C117" t="str">
        <f>XPlan_raw7[[#This Row],[eka_langtnavn]]</f>
        <v>Electronics Semester Project 2 D</v>
      </c>
      <c r="D117" t="str">
        <f>IF(XPlan_raw7[[#This Row],[Interne-kode]]&lt;&gt;"(tom)",XPlan_raw7[[#This Row],[Interne-kode]],"")</f>
        <v>EE-SPRO2D</v>
      </c>
      <c r="E1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17" t="str">
        <f>IF(XPlan_raw7[[#This Row],[Campus]]&lt;&gt;"(tom)",XPlan_raw7[[#This Row],[Campus]],"")</f>
        <v>Sønderborg</v>
      </c>
      <c r="H117" t="str">
        <f>IF(XPlan_raw7[[#This Row],[Prøveform]]&lt;&gt;"(tom)",XPlan_raw7[[#This Row],[Prøveform]],"")</f>
        <v>Oral examination</v>
      </c>
      <c r="I117" t="str">
        <f>IF(XPlan_raw7[[#This Row],[Eksaminator_samlet]]&lt;&gt;"",XPlan_raw7[[#This Row],[Eksaminator_samlet]],"")</f>
        <v>Bente Olsen, William Greenbank</v>
      </c>
      <c r="J117" t="str">
        <f>IF(XPlan_raw7[[#This Row],[Censur]]&lt;&gt;"(tom)",XPlan_raw7[[#This Row],[Censur]],"")</f>
        <v>Second examiner: Internal</v>
      </c>
      <c r="K1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7" t="s">
        <v>248</v>
      </c>
      <c r="S117" t="s">
        <v>249</v>
      </c>
      <c r="T117" t="s">
        <v>250</v>
      </c>
      <c r="U117" t="s">
        <v>158</v>
      </c>
      <c r="V117" t="s">
        <v>159</v>
      </c>
      <c r="W117" s="4">
        <v>45824</v>
      </c>
      <c r="X117" s="4">
        <v>45826</v>
      </c>
      <c r="Y117" t="s">
        <v>633</v>
      </c>
      <c r="Z117" t="s">
        <v>243</v>
      </c>
      <c r="AA117" t="s">
        <v>188</v>
      </c>
      <c r="AB117" t="s">
        <v>162</v>
      </c>
      <c r="AC117" s="4">
        <v>45889</v>
      </c>
      <c r="AE117" t="s">
        <v>163</v>
      </c>
      <c r="AF117" t="s">
        <v>22</v>
      </c>
      <c r="AG117" t="s">
        <v>21</v>
      </c>
      <c r="AH117" t="s">
        <v>159</v>
      </c>
      <c r="AI117" t="s">
        <v>159</v>
      </c>
      <c r="AJ117" t="s">
        <v>159</v>
      </c>
      <c r="AK117" t="s">
        <v>159</v>
      </c>
      <c r="AL117" t="s">
        <v>159</v>
      </c>
      <c r="AM117" t="s">
        <v>159</v>
      </c>
      <c r="AN117" t="s">
        <v>159</v>
      </c>
      <c r="AO117" t="s">
        <v>159</v>
      </c>
      <c r="AP117" t="s">
        <v>159</v>
      </c>
      <c r="AQ117" t="s">
        <v>159</v>
      </c>
      <c r="AR117" t="s">
        <v>159</v>
      </c>
      <c r="AS117" t="s">
        <v>159</v>
      </c>
      <c r="AT117" t="s">
        <v>159</v>
      </c>
      <c r="AU117" t="s">
        <v>159</v>
      </c>
    </row>
    <row r="118" spans="2:78" x14ac:dyDescent="0.25">
      <c r="B118" t="str">
        <f>XPlan_raw7[[#This Row],[EKA_kode]]</f>
        <v>T370082402</v>
      </c>
      <c r="C118" t="str">
        <f>XPlan_raw7[[#This Row],[eka_langtnavn]]</f>
        <v>Electronics Semester Project 2 D</v>
      </c>
      <c r="D118" t="str">
        <f>IF(XPlan_raw7[[#This Row],[Interne-kode]]&lt;&gt;"(tom)",XPlan_raw7[[#This Row],[Interne-kode]],"")</f>
        <v>EE-SPRO2D</v>
      </c>
      <c r="E1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8" t="str">
        <f>IF(XPlan_raw7[[#This Row],[Campus]]&lt;&gt;"(tom)",XPlan_raw7[[#This Row],[Campus]],"")</f>
        <v>Sønderborg</v>
      </c>
      <c r="H118" t="str">
        <f>IF(XPlan_raw7[[#This Row],[Prøveform]]&lt;&gt;"(tom)",XPlan_raw7[[#This Row],[Prøveform]],"")</f>
        <v>Hand-In</v>
      </c>
      <c r="I118" t="str">
        <f>IF(XPlan_raw7[[#This Row],[Eksaminator_samlet]]&lt;&gt;"",XPlan_raw7[[#This Row],[Eksaminator_samlet]],"")</f>
        <v>Bente Olsen, William Greenbank</v>
      </c>
      <c r="J118" t="str">
        <f>IF(XPlan_raw7[[#This Row],[Censur]]&lt;&gt;"(tom)",XPlan_raw7[[#This Row],[Censur]],"")</f>
        <v>Second examiner: Internal</v>
      </c>
      <c r="K1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8" t="s">
        <v>248</v>
      </c>
      <c r="S118" t="s">
        <v>249</v>
      </c>
      <c r="T118" t="s">
        <v>250</v>
      </c>
      <c r="U118" t="s">
        <v>158</v>
      </c>
      <c r="V118" t="s">
        <v>159</v>
      </c>
      <c r="W118" s="4">
        <v>45810</v>
      </c>
      <c r="Y118" t="s">
        <v>633</v>
      </c>
      <c r="Z118" t="s">
        <v>243</v>
      </c>
      <c r="AA118" t="s">
        <v>639</v>
      </c>
      <c r="AB118" t="s">
        <v>162</v>
      </c>
      <c r="AC118" s="4">
        <v>45880</v>
      </c>
      <c r="AE118" t="s">
        <v>163</v>
      </c>
      <c r="AF118" t="s">
        <v>22</v>
      </c>
      <c r="AG118" t="s">
        <v>21</v>
      </c>
      <c r="AH118" t="s">
        <v>159</v>
      </c>
      <c r="AI118" t="s">
        <v>159</v>
      </c>
      <c r="AJ118" t="s">
        <v>159</v>
      </c>
      <c r="AK118" t="s">
        <v>159</v>
      </c>
      <c r="AL118" t="s">
        <v>159</v>
      </c>
      <c r="AM118" t="s">
        <v>159</v>
      </c>
      <c r="AN118" t="s">
        <v>159</v>
      </c>
      <c r="AO118" t="s">
        <v>159</v>
      </c>
      <c r="AP118" t="s">
        <v>159</v>
      </c>
      <c r="AQ118" t="s">
        <v>159</v>
      </c>
      <c r="AR118" t="s">
        <v>159</v>
      </c>
      <c r="AS118" t="s">
        <v>159</v>
      </c>
      <c r="AT118" t="s">
        <v>159</v>
      </c>
      <c r="AU118" t="s">
        <v>159</v>
      </c>
    </row>
    <row r="119" spans="2:78" x14ac:dyDescent="0.25">
      <c r="B119" t="str">
        <f>XPlan_raw7[[#This Row],[EKA_kode]]</f>
        <v>T380015402</v>
      </c>
      <c r="C119" t="str">
        <f>XPlan_raw7[[#This Row],[eka_langtnavn]]</f>
        <v>Advanced Materials, Reliability and Failure Analysis</v>
      </c>
      <c r="D119" t="str">
        <f>IF(XPlan_raw7[[#This Row],[Interne-kode]]&lt;&gt;"(tom)",XPlan_raw7[[#This Row],[Interne-kode]],"")</f>
        <v>EE-MAT2</v>
      </c>
      <c r="E1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9" t="str">
        <f>IF(XPlan_raw7[[#This Row],[Campus]]&lt;&gt;"(tom)",XPlan_raw7[[#This Row],[Campus]],"")</f>
        <v>Sønderborg</v>
      </c>
      <c r="H119" t="str">
        <f>IF(XPlan_raw7[[#This Row],[Prøveform]]&lt;&gt;"(tom)",XPlan_raw7[[#This Row],[Prøveform]],"")</f>
        <v>Oral examination</v>
      </c>
      <c r="I119" t="str">
        <f>IF(XPlan_raw7[[#This Row],[Eksaminator_samlet]]&lt;&gt;"",XPlan_raw7[[#This Row],[Eksaminator_samlet]],"")</f>
        <v>Samaneh Sharbati</v>
      </c>
      <c r="J119" t="str">
        <f>IF(XPlan_raw7[[#This Row],[Censur]]&lt;&gt;"(tom)",XPlan_raw7[[#This Row],[Censur]],"")</f>
        <v>Second examiner: Internal</v>
      </c>
      <c r="K1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1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19" s="29" t="s">
        <v>435</v>
      </c>
      <c r="S119" s="29" t="s">
        <v>436</v>
      </c>
      <c r="T119" s="36" t="s">
        <v>437</v>
      </c>
      <c r="U119" s="29" t="s">
        <v>158</v>
      </c>
      <c r="V119" s="36" t="s">
        <v>159</v>
      </c>
      <c r="W119" s="40">
        <v>45824</v>
      </c>
      <c r="X119" s="41">
        <v>45825</v>
      </c>
      <c r="Y119" s="41" t="s">
        <v>636</v>
      </c>
      <c r="Z119" s="29" t="s">
        <v>438</v>
      </c>
      <c r="AA119" s="36" t="s">
        <v>188</v>
      </c>
      <c r="AB119" s="29" t="s">
        <v>162</v>
      </c>
      <c r="AC119" s="41">
        <v>45898</v>
      </c>
      <c r="AD119" s="40"/>
      <c r="AE119" s="36"/>
      <c r="AF119" t="s">
        <v>22</v>
      </c>
      <c r="AG119" s="29" t="s">
        <v>159</v>
      </c>
      <c r="AH119" s="36" t="s">
        <v>159</v>
      </c>
      <c r="AI119" s="29" t="s">
        <v>159</v>
      </c>
      <c r="AJ119" s="36" t="s">
        <v>159</v>
      </c>
      <c r="AK119" s="29" t="s">
        <v>159</v>
      </c>
      <c r="AL119" s="36" t="s">
        <v>159</v>
      </c>
      <c r="AM119" s="29" t="s">
        <v>159</v>
      </c>
      <c r="AN119" s="36" t="s">
        <v>159</v>
      </c>
      <c r="AO119" s="36" t="s">
        <v>30</v>
      </c>
      <c r="AP119" s="36" t="s">
        <v>159</v>
      </c>
      <c r="AQ119" s="36" t="s">
        <v>159</v>
      </c>
      <c r="AR119" s="36" t="s">
        <v>159</v>
      </c>
      <c r="AS119" s="36" t="s">
        <v>159</v>
      </c>
      <c r="AT119" s="36" t="s">
        <v>159</v>
      </c>
      <c r="AU119" s="36" t="s">
        <v>159</v>
      </c>
    </row>
    <row r="120" spans="2:78" x14ac:dyDescent="0.25">
      <c r="B120" t="str">
        <f>XPlan_raw7[[#This Row],[EKA_kode]]</f>
        <v>T380017402</v>
      </c>
      <c r="C120" t="str">
        <f>XPlan_raw7[[#This Row],[eka_langtnavn]]</f>
        <v>Advanced Power Electronics</v>
      </c>
      <c r="D120" t="str">
        <f>IF(XPlan_raw7[[#This Row],[Interne-kode]]&lt;&gt;"(tom)",XPlan_raw7[[#This Row],[Interne-kode]],"")</f>
        <v>EE-POE2</v>
      </c>
      <c r="E1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20" t="str">
        <f>IF(XPlan_raw7[[#This Row],[Campus]]&lt;&gt;"(tom)",XPlan_raw7[[#This Row],[Campus]],"")</f>
        <v>Sønderborg</v>
      </c>
      <c r="H120" t="str">
        <f>IF(XPlan_raw7[[#This Row],[Prøveform]]&lt;&gt;"(tom)",XPlan_raw7[[#This Row],[Prøveform]],"")</f>
        <v>Oral examination</v>
      </c>
      <c r="I120" t="str">
        <f>IF(XPlan_raw7[[#This Row],[Eksaminator_samlet]]&lt;&gt;"",XPlan_raw7[[#This Row],[Eksaminator_samlet]],"")</f>
        <v>Amir Babaki</v>
      </c>
      <c r="J120" t="str">
        <f>IF(XPlan_raw7[[#This Row],[Censur]]&lt;&gt;"(tom)",XPlan_raw7[[#This Row],[Censur]],"")</f>
        <v>Second examiner: External</v>
      </c>
      <c r="K1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0" t="s">
        <v>510</v>
      </c>
      <c r="S120" t="s">
        <v>511</v>
      </c>
      <c r="T120" t="s">
        <v>512</v>
      </c>
      <c r="U120" t="s">
        <v>158</v>
      </c>
      <c r="V120" t="s">
        <v>159</v>
      </c>
      <c r="W120" s="4">
        <v>45833</v>
      </c>
      <c r="X120" s="4">
        <v>45834</v>
      </c>
      <c r="Y120" t="s">
        <v>636</v>
      </c>
      <c r="Z120" t="s">
        <v>513</v>
      </c>
      <c r="AA120" s="36" t="s">
        <v>188</v>
      </c>
      <c r="AB120" t="s">
        <v>189</v>
      </c>
      <c r="AC120" s="4">
        <v>45896</v>
      </c>
      <c r="AF120" t="s">
        <v>22</v>
      </c>
      <c r="AG120" t="s">
        <v>159</v>
      </c>
      <c r="AH120" t="s">
        <v>159</v>
      </c>
      <c r="AI120" t="s">
        <v>159</v>
      </c>
      <c r="AJ120" t="s">
        <v>159</v>
      </c>
      <c r="AK120" t="s">
        <v>159</v>
      </c>
      <c r="AL120" t="s">
        <v>159</v>
      </c>
      <c r="AM120" t="s">
        <v>159</v>
      </c>
      <c r="AN120" t="s">
        <v>159</v>
      </c>
      <c r="AO120" t="s">
        <v>30</v>
      </c>
      <c r="AP120" t="s">
        <v>159</v>
      </c>
      <c r="AQ120" t="s">
        <v>159</v>
      </c>
      <c r="AR120" t="s">
        <v>159</v>
      </c>
      <c r="AS120" t="s">
        <v>159</v>
      </c>
      <c r="AT120" t="s">
        <v>159</v>
      </c>
      <c r="AU120" t="s">
        <v>159</v>
      </c>
    </row>
    <row r="121" spans="2:78" x14ac:dyDescent="0.25">
      <c r="B121" t="str">
        <f>XPlan_raw7[[#This Row],[EKA_kode]]</f>
        <v>T380020402</v>
      </c>
      <c r="C121" t="str">
        <f>XPlan_raw7[[#This Row],[eka_langtnavn]]</f>
        <v>Electronics Design and Build 2</v>
      </c>
      <c r="D121" t="str">
        <f>IF(XPlan_raw7[[#This Row],[Interne-kode]]&lt;&gt;"(tom)",XPlan_raw7[[#This Row],[Interne-kode]],"")</f>
        <v>EE-EDB2</v>
      </c>
      <c r="E1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21" t="str">
        <f>IF(XPlan_raw7[[#This Row],[Campus]]&lt;&gt;"(tom)",XPlan_raw7[[#This Row],[Campus]],"")</f>
        <v>Sønderborg</v>
      </c>
      <c r="H121" t="str">
        <f>IF(XPlan_raw7[[#This Row],[Prøveform]]&lt;&gt;"(tom)",XPlan_raw7[[#This Row],[Prøveform]],"")</f>
        <v>Oral examination</v>
      </c>
      <c r="I121" t="str">
        <f>IF(XPlan_raw7[[#This Row],[Eksaminator_samlet]]&lt;&gt;"",XPlan_raw7[[#This Row],[Eksaminator_samlet]],"")</f>
        <v>Wai Keung Mo</v>
      </c>
      <c r="J121" t="str">
        <f>IF(XPlan_raw7[[#This Row],[Censur]]&lt;&gt;"(tom)",XPlan_raw7[[#This Row],[Censur]],"")</f>
        <v>Second examiner: External</v>
      </c>
      <c r="K1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1" t="s">
        <v>233</v>
      </c>
      <c r="S121" t="s">
        <v>234</v>
      </c>
      <c r="T121" t="s">
        <v>235</v>
      </c>
      <c r="U121" t="s">
        <v>158</v>
      </c>
      <c r="V121" t="s">
        <v>159</v>
      </c>
      <c r="W121" s="4">
        <v>45827</v>
      </c>
      <c r="X121" s="4">
        <v>45828</v>
      </c>
      <c r="Y121" t="s">
        <v>636</v>
      </c>
      <c r="Z121" t="s">
        <v>236</v>
      </c>
      <c r="AA121" t="s">
        <v>188</v>
      </c>
      <c r="AB121" t="s">
        <v>189</v>
      </c>
      <c r="AC121" s="4">
        <v>45894</v>
      </c>
      <c r="AF121" t="s">
        <v>22</v>
      </c>
      <c r="AG121" t="s">
        <v>159</v>
      </c>
      <c r="AH121" t="s">
        <v>159</v>
      </c>
      <c r="AI121" t="s">
        <v>159</v>
      </c>
      <c r="AJ121" t="s">
        <v>159</v>
      </c>
      <c r="AK121" t="s">
        <v>159</v>
      </c>
      <c r="AL121" t="s">
        <v>159</v>
      </c>
      <c r="AM121" t="s">
        <v>159</v>
      </c>
      <c r="AN121" t="s">
        <v>159</v>
      </c>
      <c r="AO121" t="s">
        <v>30</v>
      </c>
      <c r="AP121" t="s">
        <v>159</v>
      </c>
      <c r="AQ121" t="s">
        <v>159</v>
      </c>
      <c r="AR121" t="s">
        <v>159</v>
      </c>
      <c r="AS121" t="s">
        <v>159</v>
      </c>
      <c r="AT121" t="s">
        <v>159</v>
      </c>
      <c r="AU121" t="s">
        <v>159</v>
      </c>
    </row>
    <row r="122" spans="2:78" x14ac:dyDescent="0.25">
      <c r="B122" t="str">
        <f>XPlan_raw7[[#This Row],[EKA_kode]]</f>
        <v>T380020402</v>
      </c>
      <c r="C122" t="str">
        <f>XPlan_raw7[[#This Row],[eka_langtnavn]]</f>
        <v>Electronics Design and Build 2</v>
      </c>
      <c r="D122" t="str">
        <f>IF(XPlan_raw7[[#This Row],[Interne-kode]]&lt;&gt;"(tom)",XPlan_raw7[[#This Row],[Interne-kode]],"")</f>
        <v>EE-EDB2</v>
      </c>
      <c r="E1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2" t="str">
        <f>IF(XPlan_raw7[[#This Row],[Campus]]&lt;&gt;"(tom)",XPlan_raw7[[#This Row],[Campus]],"")</f>
        <v>Sønderborg</v>
      </c>
      <c r="H122" t="str">
        <f>IF(XPlan_raw7[[#This Row],[Prøveform]]&lt;&gt;"(tom)",XPlan_raw7[[#This Row],[Prøveform]],"")</f>
        <v>Hand-In</v>
      </c>
      <c r="I122" t="str">
        <f>IF(XPlan_raw7[[#This Row],[Eksaminator_samlet]]&lt;&gt;"",XPlan_raw7[[#This Row],[Eksaminator_samlet]],"")</f>
        <v>Wai Keung Mo</v>
      </c>
      <c r="J122" t="str">
        <f>IF(XPlan_raw7[[#This Row],[Censur]]&lt;&gt;"(tom)",XPlan_raw7[[#This Row],[Censur]],"")</f>
        <v>Second examiner: External</v>
      </c>
      <c r="K1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2" t="s">
        <v>233</v>
      </c>
      <c r="S122" t="s">
        <v>234</v>
      </c>
      <c r="T122" t="s">
        <v>235</v>
      </c>
      <c r="U122" t="s">
        <v>158</v>
      </c>
      <c r="V122" t="s">
        <v>159</v>
      </c>
      <c r="W122" s="4">
        <v>45810</v>
      </c>
      <c r="Y122" t="s">
        <v>636</v>
      </c>
      <c r="Z122" t="s">
        <v>236</v>
      </c>
      <c r="AA122" t="s">
        <v>639</v>
      </c>
      <c r="AB122" t="s">
        <v>189</v>
      </c>
      <c r="AC122" s="4">
        <v>45880</v>
      </c>
      <c r="AF122" t="s">
        <v>22</v>
      </c>
      <c r="AG122" t="s">
        <v>159</v>
      </c>
      <c r="AH122" t="s">
        <v>159</v>
      </c>
      <c r="AI122" t="s">
        <v>159</v>
      </c>
      <c r="AJ122" t="s">
        <v>159</v>
      </c>
      <c r="AK122" t="s">
        <v>159</v>
      </c>
      <c r="AL122" t="s">
        <v>159</v>
      </c>
      <c r="AM122" t="s">
        <v>159</v>
      </c>
      <c r="AN122" t="s">
        <v>159</v>
      </c>
      <c r="AO122" t="s">
        <v>30</v>
      </c>
      <c r="AP122" t="s">
        <v>159</v>
      </c>
      <c r="AQ122" t="s">
        <v>159</v>
      </c>
      <c r="AR122" t="s">
        <v>159</v>
      </c>
      <c r="AS122" t="s">
        <v>159</v>
      </c>
      <c r="AT122" t="s">
        <v>159</v>
      </c>
      <c r="AU122" t="s">
        <v>159</v>
      </c>
      <c r="BB122" s="4"/>
    </row>
    <row r="123" spans="2:78" x14ac:dyDescent="0.25">
      <c r="B123" t="str">
        <f>XPlan_raw7[[#This Row],[EKA_kode]]</f>
        <v>T380030402</v>
      </c>
      <c r="C123" t="str">
        <f>XPlan_raw7[[#This Row],[eka_langtnavn]]</f>
        <v>Control of grid connected Converters</v>
      </c>
      <c r="D123" t="str">
        <f>IF(XPlan_raw7[[#This Row],[Interne-kode]]&lt;&gt;"(tom)",XPlan_raw7[[#This Row],[Interne-kode]],"")</f>
        <v>EE-CGCC</v>
      </c>
      <c r="E1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23" t="str">
        <f>IF(XPlan_raw7[[#This Row],[Campus]]&lt;&gt;"(tom)",XPlan_raw7[[#This Row],[Campus]],"")</f>
        <v>Sønderborg</v>
      </c>
      <c r="H123" t="str">
        <f>IF(XPlan_raw7[[#This Row],[Prøveform]]&lt;&gt;"(tom)",XPlan_raw7[[#This Row],[Prøveform]],"")</f>
        <v>Oral examination</v>
      </c>
      <c r="I123" t="str">
        <f>IF(XPlan_raw7[[#This Row],[Eksaminator_samlet]]&lt;&gt;"",XPlan_raw7[[#This Row],[Eksaminator_samlet]],"")</f>
        <v>Ramkrishan Maheshwari</v>
      </c>
      <c r="J123">
        <f>IF(XPlan_raw7[[#This Row],[Censur]]&lt;&gt;"(tom)",XPlan_raw7[[#This Row],[Censur]],"")</f>
        <v>0</v>
      </c>
      <c r="K1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3" t="s">
        <v>336</v>
      </c>
      <c r="S123" t="s">
        <v>337</v>
      </c>
      <c r="T123" t="s">
        <v>338</v>
      </c>
      <c r="U123" t="s">
        <v>158</v>
      </c>
      <c r="V123" t="s">
        <v>159</v>
      </c>
      <c r="W123" s="4">
        <v>45812</v>
      </c>
      <c r="Y123" t="s">
        <v>635</v>
      </c>
      <c r="Z123" t="s">
        <v>339</v>
      </c>
      <c r="AA123" t="s">
        <v>188</v>
      </c>
      <c r="AC123" s="4" t="s">
        <v>159</v>
      </c>
      <c r="AF123" t="s">
        <v>22</v>
      </c>
      <c r="AG123" t="s">
        <v>159</v>
      </c>
      <c r="AH123" t="s">
        <v>159</v>
      </c>
      <c r="AI123" t="s">
        <v>159</v>
      </c>
      <c r="AJ123" t="s">
        <v>159</v>
      </c>
      <c r="AK123" t="s">
        <v>159</v>
      </c>
      <c r="AL123" t="s">
        <v>159</v>
      </c>
      <c r="AM123" t="s">
        <v>159</v>
      </c>
      <c r="AN123" t="s">
        <v>159</v>
      </c>
      <c r="AO123" t="s">
        <v>30</v>
      </c>
      <c r="AP123" t="s">
        <v>159</v>
      </c>
      <c r="AQ123" t="s">
        <v>159</v>
      </c>
      <c r="AR123" t="s">
        <v>159</v>
      </c>
      <c r="AS123" t="s">
        <v>159</v>
      </c>
      <c r="AT123" t="s">
        <v>159</v>
      </c>
      <c r="AU123" t="s">
        <v>159</v>
      </c>
    </row>
    <row r="124" spans="2:78" x14ac:dyDescent="0.25">
      <c r="B124" t="str">
        <f>XPlan_raw7[[#This Row],[EKA_kode]]</f>
        <v>T380036402</v>
      </c>
      <c r="C124" t="str">
        <f>XPlan_raw7[[#This Row],[eka_langtnavn]]</f>
        <v xml:space="preserve">Control of Power Converters   </v>
      </c>
      <c r="D124" t="str">
        <f>IF(XPlan_raw7[[#This Row],[Interne-kode]]&lt;&gt;"(tom)",XPlan_raw7[[#This Row],[Interne-kode]],"")</f>
        <v>EE-CPC</v>
      </c>
      <c r="E1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24" t="str">
        <f>IF(XPlan_raw7[[#This Row],[Campus]]&lt;&gt;"(tom)",XPlan_raw7[[#This Row],[Campus]],"")</f>
        <v>Sønderborg</v>
      </c>
      <c r="H124" t="str">
        <f>IF(XPlan_raw7[[#This Row],[Prøveform]]&lt;&gt;"(tom)",XPlan_raw7[[#This Row],[Prøveform]],"")</f>
        <v>Written examination</v>
      </c>
      <c r="I124" t="str">
        <f>IF(XPlan_raw7[[#This Row],[Eksaminator_samlet]]&lt;&gt;"",XPlan_raw7[[#This Row],[Eksaminator_samlet]],"")</f>
        <v>Ramkrishan Maheshwari</v>
      </c>
      <c r="J124" t="str">
        <f>IF(XPlan_raw7[[#This Row],[Censur]]&lt;&gt;"(tom)",XPlan_raw7[[#This Row],[Censur]],"")</f>
        <v>Second examiner: Internal</v>
      </c>
      <c r="K1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4" t="s">
        <v>359</v>
      </c>
      <c r="S124" t="s">
        <v>360</v>
      </c>
      <c r="T124" t="s">
        <v>361</v>
      </c>
      <c r="U124" t="s">
        <v>158</v>
      </c>
      <c r="V124" t="s">
        <v>159</v>
      </c>
      <c r="W124" s="4">
        <v>45814</v>
      </c>
      <c r="Y124" t="s">
        <v>636</v>
      </c>
      <c r="Z124" t="s">
        <v>339</v>
      </c>
      <c r="AA124" t="s">
        <v>161</v>
      </c>
      <c r="AB124" t="s">
        <v>162</v>
      </c>
      <c r="AC124" s="4">
        <v>45890</v>
      </c>
      <c r="AF124" t="s">
        <v>22</v>
      </c>
      <c r="AG124" t="s">
        <v>159</v>
      </c>
      <c r="AH124" t="s">
        <v>159</v>
      </c>
      <c r="AI124" t="s">
        <v>159</v>
      </c>
      <c r="AJ124" t="s">
        <v>159</v>
      </c>
      <c r="AK124" t="s">
        <v>159</v>
      </c>
      <c r="AL124" t="s">
        <v>159</v>
      </c>
      <c r="AM124" t="s">
        <v>159</v>
      </c>
      <c r="AN124" t="s">
        <v>159</v>
      </c>
      <c r="AO124" t="s">
        <v>30</v>
      </c>
      <c r="AP124" t="s">
        <v>159</v>
      </c>
      <c r="AQ124" t="s">
        <v>159</v>
      </c>
      <c r="AR124" t="s">
        <v>159</v>
      </c>
      <c r="AS124" t="s">
        <v>159</v>
      </c>
      <c r="AT124" t="s">
        <v>159</v>
      </c>
      <c r="AU124" t="s">
        <v>159</v>
      </c>
    </row>
    <row r="125" spans="2:78" x14ac:dyDescent="0.25">
      <c r="B125" t="str">
        <f>XPlan_raw7[[#This Row],[EKA_kode]]</f>
        <v>T380039402</v>
      </c>
      <c r="C125" t="str">
        <f>XPlan_raw7[[#This Row],[eka_langtnavn]]</f>
        <v>Research Work (RPM) exchange</v>
      </c>
      <c r="D125" t="str">
        <f>IF(XPlan_raw7[[#This Row],[Interne-kode]]&lt;&gt;"(tom)",XPlan_raw7[[#This Row],[Interne-kode]],"")</f>
        <v>EE-XRPM20</v>
      </c>
      <c r="E1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5" t="str">
        <f>IF(XPlan_raw7[[#This Row],[Campus]]&lt;&gt;"(tom)",XPlan_raw7[[#This Row],[Campus]],"")</f>
        <v>Sønderborg</v>
      </c>
      <c r="H125" t="str">
        <f>IF(XPlan_raw7[[#This Row],[Prøveform]]&lt;&gt;"(tom)",XPlan_raw7[[#This Row],[Prøveform]],"")</f>
        <v>Portfolio</v>
      </c>
      <c r="I125" t="str">
        <f>IF(XPlan_raw7[[#This Row],[Eksaminator_samlet]]&lt;&gt;"",XPlan_raw7[[#This Row],[Eksaminator_samlet]],"")</f>
        <v xml:space="preserve">Navid Bayati </v>
      </c>
      <c r="J125" t="str">
        <f>IF(XPlan_raw7[[#This Row],[Censur]]&lt;&gt;"(tom)",XPlan_raw7[[#This Row],[Censur]],"")</f>
        <v>Second examiner: Internal</v>
      </c>
      <c r="K1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5" t="s">
        <v>212</v>
      </c>
      <c r="S125" t="s">
        <v>213</v>
      </c>
      <c r="T125" t="s">
        <v>214</v>
      </c>
      <c r="U125" t="s">
        <v>159</v>
      </c>
      <c r="V125" t="s">
        <v>159</v>
      </c>
      <c r="W125" s="4">
        <v>45810</v>
      </c>
      <c r="Y125" t="s">
        <v>159</v>
      </c>
      <c r="Z125" t="s">
        <v>215</v>
      </c>
      <c r="AA125" t="s">
        <v>216</v>
      </c>
      <c r="AB125" t="s">
        <v>162</v>
      </c>
      <c r="AC125" s="4">
        <v>45880</v>
      </c>
      <c r="AF125" t="s">
        <v>22</v>
      </c>
      <c r="AG125" t="s">
        <v>159</v>
      </c>
      <c r="AH125" t="s">
        <v>159</v>
      </c>
      <c r="AI125" t="s">
        <v>159</v>
      </c>
      <c r="AJ125" t="s">
        <v>159</v>
      </c>
      <c r="AK125" t="s">
        <v>159</v>
      </c>
      <c r="AL125" t="s">
        <v>159</v>
      </c>
      <c r="AM125" t="s">
        <v>159</v>
      </c>
      <c r="AN125" t="s">
        <v>159</v>
      </c>
      <c r="AO125" t="s">
        <v>159</v>
      </c>
      <c r="AP125" t="s">
        <v>159</v>
      </c>
      <c r="AQ125" t="s">
        <v>159</v>
      </c>
      <c r="AR125" t="s">
        <v>159</v>
      </c>
      <c r="AS125" t="s">
        <v>159</v>
      </c>
      <c r="AT125" t="s">
        <v>159</v>
      </c>
      <c r="AU125" t="s">
        <v>82</v>
      </c>
    </row>
    <row r="126" spans="2:78" x14ac:dyDescent="0.25">
      <c r="B126" t="str">
        <f>XPlan_raw7[[#This Row],[EKA_kode]]</f>
        <v>T380039402</v>
      </c>
      <c r="C126" t="str">
        <f>XPlan_raw7[[#This Row],[eka_langtnavn]]</f>
        <v>Research Work (RPM) exchange</v>
      </c>
      <c r="D126" t="str">
        <f>IF(XPlan_raw7[[#This Row],[Interne-kode]]&lt;&gt;"(tom)",XPlan_raw7[[#This Row],[Interne-kode]],"")</f>
        <v>EE-XRPM20</v>
      </c>
      <c r="E1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6" t="str">
        <f>IF(XPlan_raw7[[#This Row],[Campus]]&lt;&gt;"(tom)",XPlan_raw7[[#This Row],[Campus]],"")</f>
        <v>Sønderborg</v>
      </c>
      <c r="H126" t="str">
        <f>IF(XPlan_raw7[[#This Row],[Prøveform]]&lt;&gt;"(tom)",XPlan_raw7[[#This Row],[Prøveform]],"")</f>
        <v>Hand-In</v>
      </c>
      <c r="I126" t="str">
        <f>IF(XPlan_raw7[[#This Row],[Eksaminator_samlet]]&lt;&gt;"",XPlan_raw7[[#This Row],[Eksaminator_samlet]],"")</f>
        <v xml:space="preserve">Navid Bayati </v>
      </c>
      <c r="J126" t="str">
        <f>IF(XPlan_raw7[[#This Row],[Censur]]&lt;&gt;"(tom)",XPlan_raw7[[#This Row],[Censur]],"")</f>
        <v>Second examiner: Internal</v>
      </c>
      <c r="K1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6" t="s">
        <v>212</v>
      </c>
      <c r="S126" t="s">
        <v>213</v>
      </c>
      <c r="T126" t="s">
        <v>214</v>
      </c>
      <c r="U126" t="s">
        <v>159</v>
      </c>
      <c r="V126" t="s">
        <v>159</v>
      </c>
      <c r="W126" s="4">
        <v>45810</v>
      </c>
      <c r="Y126" t="s">
        <v>159</v>
      </c>
      <c r="Z126" t="s">
        <v>215</v>
      </c>
      <c r="AA126" t="s">
        <v>639</v>
      </c>
      <c r="AB126" t="s">
        <v>162</v>
      </c>
      <c r="AC126" s="4" t="s">
        <v>159</v>
      </c>
      <c r="AF126" t="s">
        <v>22</v>
      </c>
      <c r="AG126" t="s">
        <v>159</v>
      </c>
      <c r="AH126" t="s">
        <v>159</v>
      </c>
      <c r="AI126" t="s">
        <v>159</v>
      </c>
      <c r="AJ126" t="s">
        <v>159</v>
      </c>
      <c r="AK126" t="s">
        <v>159</v>
      </c>
      <c r="AL126" t="s">
        <v>159</v>
      </c>
      <c r="AM126" t="s">
        <v>159</v>
      </c>
      <c r="AN126" t="s">
        <v>159</v>
      </c>
      <c r="AO126" t="s">
        <v>159</v>
      </c>
      <c r="AP126" t="s">
        <v>159</v>
      </c>
      <c r="AQ126" t="s">
        <v>159</v>
      </c>
      <c r="AR126" t="s">
        <v>159</v>
      </c>
      <c r="AS126" t="s">
        <v>159</v>
      </c>
      <c r="AT126" t="s">
        <v>159</v>
      </c>
      <c r="AU126" t="s">
        <v>82</v>
      </c>
    </row>
    <row r="127" spans="2:78" x14ac:dyDescent="0.25">
      <c r="B127" t="str">
        <f>XPlan_raw7[[#This Row],[EKA_kode]]</f>
        <v>T470030X02</v>
      </c>
      <c r="C127" t="str">
        <f>XPlan_raw7[[#This Row],[eka_langtnavn]]</f>
        <v>Microtechnology and Device Fabrication</v>
      </c>
      <c r="D127" t="str">
        <f>IF(XPlan_raw7[[#This Row],[Interne-kode]]&lt;&gt;"(tom)",XPlan_raw7[[#This Row],[Interne-kode]],"")</f>
        <v>TK-MDFAB</v>
      </c>
      <c r="E1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127" t="str">
        <f>IF(XPlan_raw7[[#This Row],[Campus]]&lt;&gt;"(tom)",XPlan_raw7[[#This Row],[Campus]],"")</f>
        <v>Sønderborg</v>
      </c>
      <c r="H127" t="str">
        <f>IF(XPlan_raw7[[#This Row],[Prøveform]]&lt;&gt;"(tom)",XPlan_raw7[[#This Row],[Prøveform]],"")</f>
        <v>Oral examination</v>
      </c>
      <c r="I127" t="str">
        <f>IF(XPlan_raw7[[#This Row],[Eksaminator_samlet]]&lt;&gt;"",XPlan_raw7[[#This Row],[Eksaminator_samlet]],"")</f>
        <v>Jakob Kjelstrup-Hansen</v>
      </c>
      <c r="J127" t="str">
        <f>IF(XPlan_raw7[[#This Row],[Censur]]&lt;&gt;"(tom)",XPlan_raw7[[#This Row],[Censur]],"")</f>
        <v>Second examiner: Internal</v>
      </c>
      <c r="K1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1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7" t="s">
        <v>457</v>
      </c>
      <c r="S127" t="s">
        <v>458</v>
      </c>
      <c r="T127" t="s">
        <v>459</v>
      </c>
      <c r="U127" t="s">
        <v>158</v>
      </c>
      <c r="V127" t="s">
        <v>159</v>
      </c>
      <c r="W127" s="4">
        <v>45825</v>
      </c>
      <c r="Y127" t="s">
        <v>633</v>
      </c>
      <c r="Z127" t="s">
        <v>460</v>
      </c>
      <c r="AA127" s="36" t="s">
        <v>188</v>
      </c>
      <c r="AB127" t="s">
        <v>162</v>
      </c>
      <c r="AC127" s="4">
        <v>45891</v>
      </c>
      <c r="AF127" t="s">
        <v>22</v>
      </c>
      <c r="AG127" t="s">
        <v>159</v>
      </c>
      <c r="AH127" t="s">
        <v>159</v>
      </c>
      <c r="AI127" t="s">
        <v>159</v>
      </c>
      <c r="AJ127" t="s">
        <v>159</v>
      </c>
      <c r="AK127" t="s">
        <v>159</v>
      </c>
      <c r="AL127" t="s">
        <v>159</v>
      </c>
      <c r="AM127" t="s">
        <v>159</v>
      </c>
      <c r="AN127" t="s">
        <v>159</v>
      </c>
      <c r="AO127" t="s">
        <v>159</v>
      </c>
      <c r="AP127" t="s">
        <v>159</v>
      </c>
      <c r="AQ127" t="s">
        <v>159</v>
      </c>
      <c r="AR127" t="s">
        <v>33</v>
      </c>
      <c r="AS127" t="s">
        <v>159</v>
      </c>
      <c r="AT127" t="s">
        <v>159</v>
      </c>
      <c r="AU127" t="s">
        <v>82</v>
      </c>
    </row>
    <row r="128" spans="2:78" x14ac:dyDescent="0.25">
      <c r="B128" t="str">
        <f>XPlan_raw7[[#This Row],[EKA_kode]]</f>
        <v>T480006402</v>
      </c>
      <c r="C128" t="str">
        <f>XPlan_raw7[[#This Row],[eka_langtnavn]]</f>
        <v>Experimental Optical Spectroscopy</v>
      </c>
      <c r="D128" t="str">
        <f>IF(XPlan_raw7[[#This Row],[Interne-kode]]&lt;&gt;"(tom)",XPlan_raw7[[#This Row],[Interne-kode]],"")</f>
        <v>PT-EOS</v>
      </c>
      <c r="E1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28" t="str">
        <f>IF(XPlan_raw7[[#This Row],[Campus]]&lt;&gt;"(tom)",XPlan_raw7[[#This Row],[Campus]],"")</f>
        <v>Sønderborg</v>
      </c>
      <c r="H128" t="str">
        <f>IF(XPlan_raw7[[#This Row],[Prøveform]]&lt;&gt;"(tom)",XPlan_raw7[[#This Row],[Prøveform]],"")</f>
        <v>Oral examination</v>
      </c>
      <c r="I128" t="str">
        <f>IF(XPlan_raw7[[#This Row],[Eksaminator_samlet]]&lt;&gt;"",XPlan_raw7[[#This Row],[Eksaminator_samlet]],"")</f>
        <v>Jacek Fiutowski</v>
      </c>
      <c r="J128" t="str">
        <f>IF(XPlan_raw7[[#This Row],[Censur]]&lt;&gt;"(tom)",XPlan_raw7[[#This Row],[Censur]],"")</f>
        <v>Second examiner: Internal</v>
      </c>
      <c r="K1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8" t="s">
        <v>483</v>
      </c>
      <c r="S128" t="s">
        <v>484</v>
      </c>
      <c r="T128" t="s">
        <v>485</v>
      </c>
      <c r="U128" t="s">
        <v>158</v>
      </c>
      <c r="V128" t="s">
        <v>159</v>
      </c>
      <c r="W128" s="4">
        <v>45828</v>
      </c>
      <c r="Y128" t="s">
        <v>633</v>
      </c>
      <c r="Z128" t="s">
        <v>474</v>
      </c>
      <c r="AA128" t="s">
        <v>188</v>
      </c>
      <c r="AB128" t="s">
        <v>162</v>
      </c>
      <c r="AC128" s="4">
        <v>45894</v>
      </c>
      <c r="AF128" t="s">
        <v>22</v>
      </c>
      <c r="AG128" t="s">
        <v>159</v>
      </c>
      <c r="AH128" t="s">
        <v>159</v>
      </c>
      <c r="AI128" t="s">
        <v>159</v>
      </c>
      <c r="AJ128" t="s">
        <v>159</v>
      </c>
      <c r="AK128" t="s">
        <v>159</v>
      </c>
      <c r="AL128" t="s">
        <v>159</v>
      </c>
      <c r="AM128" t="s">
        <v>159</v>
      </c>
      <c r="AN128" t="s">
        <v>159</v>
      </c>
      <c r="AO128" t="s">
        <v>159</v>
      </c>
      <c r="AP128" t="s">
        <v>159</v>
      </c>
      <c r="AQ128" t="s">
        <v>159</v>
      </c>
      <c r="AR128" t="s">
        <v>33</v>
      </c>
      <c r="AS128" t="s">
        <v>159</v>
      </c>
      <c r="AT128" t="s">
        <v>159</v>
      </c>
      <c r="AU128" t="s">
        <v>82</v>
      </c>
    </row>
    <row r="129" spans="2:47" x14ac:dyDescent="0.25">
      <c r="B129" t="str">
        <f>XPlan_raw7[[#This Row],[EKA_kode]]</f>
        <v>T480008402</v>
      </c>
      <c r="C129" t="str">
        <f>XPlan_raw7[[#This Row],[eka_langtnavn]]</f>
        <v>Applied polymer Materials</v>
      </c>
      <c r="D129" t="str">
        <f>IF(XPlan_raw7[[#This Row],[Interne-kode]]&lt;&gt;"(tom)",XPlan_raw7[[#This Row],[Interne-kode]],"")</f>
        <v>PT-APM</v>
      </c>
      <c r="E1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29" t="str">
        <f>IF(XPlan_raw7[[#This Row],[Campus]]&lt;&gt;"(tom)",XPlan_raw7[[#This Row],[Campus]],"")</f>
        <v>Sønderborg</v>
      </c>
      <c r="H129" t="str">
        <f>IF(XPlan_raw7[[#This Row],[Prøveform]]&lt;&gt;"(tom)",XPlan_raw7[[#This Row],[Prøveform]],"")</f>
        <v>Project report with oral defence</v>
      </c>
      <c r="I129" t="str">
        <f>IF(XPlan_raw7[[#This Row],[Eksaminator_samlet]]&lt;&gt;"",XPlan_raw7[[#This Row],[Eksaminator_samlet]],"")</f>
        <v>Vida Engmann</v>
      </c>
      <c r="J129" t="str">
        <f>IF(XPlan_raw7[[#This Row],[Censur]]&lt;&gt;"(tom)",XPlan_raw7[[#This Row],[Censur]],"")</f>
        <v>Second examiner: Internal</v>
      </c>
      <c r="K1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29" t="s">
        <v>328</v>
      </c>
      <c r="S129" t="s">
        <v>329</v>
      </c>
      <c r="T129" t="s">
        <v>330</v>
      </c>
      <c r="U129" t="s">
        <v>158</v>
      </c>
      <c r="V129" t="s">
        <v>159</v>
      </c>
      <c r="W129" s="4">
        <v>45832</v>
      </c>
      <c r="Y129" t="s">
        <v>633</v>
      </c>
      <c r="Z129" t="s">
        <v>331</v>
      </c>
      <c r="AA129" t="s">
        <v>443</v>
      </c>
      <c r="AB129" t="s">
        <v>162</v>
      </c>
      <c r="AC129" s="4">
        <v>45897</v>
      </c>
      <c r="AF129" t="s">
        <v>22</v>
      </c>
      <c r="AG129" t="s">
        <v>159</v>
      </c>
      <c r="AH129" t="s">
        <v>159</v>
      </c>
      <c r="AI129" t="s">
        <v>159</v>
      </c>
      <c r="AJ129" t="s">
        <v>159</v>
      </c>
      <c r="AK129" t="s">
        <v>159</v>
      </c>
      <c r="AL129" t="s">
        <v>159</v>
      </c>
      <c r="AM129" t="s">
        <v>159</v>
      </c>
      <c r="AN129" t="s">
        <v>159</v>
      </c>
      <c r="AO129" t="s">
        <v>159</v>
      </c>
      <c r="AP129" t="s">
        <v>159</v>
      </c>
      <c r="AQ129" t="s">
        <v>159</v>
      </c>
      <c r="AR129" t="s">
        <v>33</v>
      </c>
      <c r="AS129" t="s">
        <v>159</v>
      </c>
      <c r="AT129" t="s">
        <v>159</v>
      </c>
      <c r="AU129" t="s">
        <v>159</v>
      </c>
    </row>
    <row r="130" spans="2:47" x14ac:dyDescent="0.25">
      <c r="B130" t="str">
        <f>XPlan_raw7[[#This Row],[EKA_kode]]</f>
        <v>T480008402</v>
      </c>
      <c r="C130" t="str">
        <f>XPlan_raw7[[#This Row],[eka_langtnavn]]</f>
        <v>Applied polymer Materials</v>
      </c>
      <c r="D130" t="str">
        <f>IF(XPlan_raw7[[#This Row],[Interne-kode]]&lt;&gt;"(tom)",XPlan_raw7[[#This Row],[Interne-kode]],"")</f>
        <v>PT-APM</v>
      </c>
      <c r="E1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30" t="str">
        <f>IF(XPlan_raw7[[#This Row],[Campus]]&lt;&gt;"(tom)",XPlan_raw7[[#This Row],[Campus]],"")</f>
        <v>Sønderborg</v>
      </c>
      <c r="H130" t="str">
        <f>IF(XPlan_raw7[[#This Row],[Prøveform]]&lt;&gt;"(tom)",XPlan_raw7[[#This Row],[Prøveform]],"")</f>
        <v>Hand-In</v>
      </c>
      <c r="I130" t="str">
        <f>IF(XPlan_raw7[[#This Row],[Eksaminator_samlet]]&lt;&gt;"",XPlan_raw7[[#This Row],[Eksaminator_samlet]],"")</f>
        <v>Vida Engmann</v>
      </c>
      <c r="J130" t="str">
        <f>IF(XPlan_raw7[[#This Row],[Censur]]&lt;&gt;"(tom)",XPlan_raw7[[#This Row],[Censur]],"")</f>
        <v>Second examiner: Internal</v>
      </c>
      <c r="K1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30" s="5" t="s">
        <v>328</v>
      </c>
      <c r="S130" s="5" t="s">
        <v>329</v>
      </c>
      <c r="T130" t="s">
        <v>330</v>
      </c>
      <c r="U130" s="5" t="s">
        <v>158</v>
      </c>
      <c r="V130" t="s">
        <v>159</v>
      </c>
      <c r="W130" s="46">
        <v>45812</v>
      </c>
      <c r="Y130" s="4" t="s">
        <v>633</v>
      </c>
      <c r="Z130" s="5" t="s">
        <v>331</v>
      </c>
      <c r="AA130" t="s">
        <v>639</v>
      </c>
      <c r="AB130" s="5" t="s">
        <v>162</v>
      </c>
      <c r="AC130" s="4">
        <v>45880</v>
      </c>
      <c r="AD130" s="46"/>
      <c r="AF130" t="s">
        <v>22</v>
      </c>
      <c r="AG130" s="5" t="s">
        <v>159</v>
      </c>
      <c r="AH130" t="s">
        <v>159</v>
      </c>
      <c r="AI130" s="5" t="s">
        <v>159</v>
      </c>
      <c r="AJ130" t="s">
        <v>159</v>
      </c>
      <c r="AK130" s="5" t="s">
        <v>159</v>
      </c>
      <c r="AL130" t="s">
        <v>159</v>
      </c>
      <c r="AM130" s="5" t="s">
        <v>159</v>
      </c>
      <c r="AN130" t="s">
        <v>159</v>
      </c>
      <c r="AO130" t="s">
        <v>159</v>
      </c>
      <c r="AP130" t="s">
        <v>159</v>
      </c>
      <c r="AQ130" t="s">
        <v>159</v>
      </c>
      <c r="AR130" t="s">
        <v>33</v>
      </c>
      <c r="AS130" t="s">
        <v>159</v>
      </c>
      <c r="AT130" t="s">
        <v>159</v>
      </c>
      <c r="AU130" t="s">
        <v>159</v>
      </c>
    </row>
    <row r="131" spans="2:47" x14ac:dyDescent="0.25">
      <c r="B131" t="str">
        <f>XPlan_raw7[[#This Row],[EKA_kode]]</f>
        <v>T630000402</v>
      </c>
      <c r="C131" t="str">
        <f>XPlan_raw7[[#This Row],[eka_langtnavn]]</f>
        <v>Computer Systems</v>
      </c>
      <c r="D131" t="str">
        <f>IF(XPlan_raw7[[#This Row],[Interne-kode]]&lt;&gt;"(tom)",XPlan_raw7[[#This Row],[Interne-kode]],"")</f>
        <v>SE1S-COS</v>
      </c>
      <c r="E1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31" t="str">
        <f>IF(XPlan_raw7[[#This Row],[Campus]]&lt;&gt;"(tom)",XPlan_raw7[[#This Row],[Campus]],"")</f>
        <v>Sønderborg</v>
      </c>
      <c r="H131" t="str">
        <f>IF(XPlan_raw7[[#This Row],[Prøveform]]&lt;&gt;"(tom)",XPlan_raw7[[#This Row],[Prøveform]],"")</f>
        <v>Written examination</v>
      </c>
      <c r="I131" t="str">
        <f>IF(XPlan_raw7[[#This Row],[Eksaminator_samlet]]&lt;&gt;"",XPlan_raw7[[#This Row],[Eksaminator_samlet]],"")</f>
        <v>Krzysztof Sierszecki</v>
      </c>
      <c r="J131" t="str">
        <f>IF(XPlan_raw7[[#This Row],[Censur]]&lt;&gt;"(tom)",XPlan_raw7[[#This Row],[Censur]],"")</f>
        <v>Second examiner: None</v>
      </c>
      <c r="K1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1" t="s">
        <v>164</v>
      </c>
      <c r="S131" t="s">
        <v>165</v>
      </c>
      <c r="T131" t="s">
        <v>166</v>
      </c>
      <c r="U131" t="s">
        <v>167</v>
      </c>
      <c r="V131" t="s">
        <v>159</v>
      </c>
      <c r="W131" s="4">
        <v>45784</v>
      </c>
      <c r="Y131" t="s">
        <v>635</v>
      </c>
      <c r="Z131" t="s">
        <v>168</v>
      </c>
      <c r="AA131" s="36" t="s">
        <v>161</v>
      </c>
      <c r="AB131" t="s">
        <v>169</v>
      </c>
      <c r="AC131" s="4" t="s">
        <v>159</v>
      </c>
      <c r="AF131" t="s">
        <v>22</v>
      </c>
      <c r="AG131" t="s">
        <v>159</v>
      </c>
      <c r="AH131" t="s">
        <v>159</v>
      </c>
      <c r="AI131" t="s">
        <v>159</v>
      </c>
      <c r="AJ131" t="s">
        <v>159</v>
      </c>
      <c r="AK131" t="s">
        <v>159</v>
      </c>
      <c r="AL131" t="s">
        <v>27</v>
      </c>
      <c r="AM131" t="s">
        <v>159</v>
      </c>
      <c r="AN131" t="s">
        <v>159</v>
      </c>
      <c r="AO131" t="s">
        <v>159</v>
      </c>
      <c r="AP131" t="s">
        <v>159</v>
      </c>
      <c r="AQ131" t="s">
        <v>159</v>
      </c>
      <c r="AR131" t="s">
        <v>159</v>
      </c>
      <c r="AS131" t="s">
        <v>159</v>
      </c>
      <c r="AT131" t="s">
        <v>159</v>
      </c>
      <c r="AU131" t="s">
        <v>159</v>
      </c>
    </row>
    <row r="132" spans="2:47" x14ac:dyDescent="0.25">
      <c r="B132" t="str">
        <f>XPlan_raw7[[#This Row],[EKA_kode]]</f>
        <v>T630001402</v>
      </c>
      <c r="C132" t="str">
        <f>XPlan_raw7[[#This Row],[eka_langtnavn]]</f>
        <v>Object oriented programming</v>
      </c>
      <c r="D132" t="str">
        <f>IF(XPlan_raw7[[#This Row],[Interne-kode]]&lt;&gt;"(tom)",XPlan_raw7[[#This Row],[Interne-kode]],"")</f>
        <v>SE1S-OPP19</v>
      </c>
      <c r="E1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20-05-2025 - 22-05-2025</v>
      </c>
      <c r="G132" t="str">
        <f>IF(XPlan_raw7[[#This Row],[Campus]]&lt;&gt;"(tom)",XPlan_raw7[[#This Row],[Campus]],"")</f>
        <v>Sønderborg</v>
      </c>
      <c r="H132" t="str">
        <f>IF(XPlan_raw7[[#This Row],[Prøveform]]&lt;&gt;"(tom)",XPlan_raw7[[#This Row],[Prøveform]],"")</f>
        <v>Oral examination</v>
      </c>
      <c r="I132" t="str">
        <f>IF(XPlan_raw7[[#This Row],[Eksaminator_samlet]]&lt;&gt;"",XPlan_raw7[[#This Row],[Eksaminator_samlet]],"")</f>
        <v>Maximus Kaos</v>
      </c>
      <c r="J132" t="str">
        <f>IF(XPlan_raw7[[#This Row],[Censur]]&lt;&gt;"(tom)",XPlan_raw7[[#This Row],[Censur]],"")</f>
        <v>Second examiner: External</v>
      </c>
      <c r="K1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2" s="27" t="s">
        <v>184</v>
      </c>
      <c r="S132" s="26" t="s">
        <v>185</v>
      </c>
      <c r="T132" s="26" t="s">
        <v>186</v>
      </c>
      <c r="U132" s="26" t="s">
        <v>167</v>
      </c>
      <c r="V132" s="26" t="s">
        <v>159</v>
      </c>
      <c r="W132" s="43">
        <v>45797</v>
      </c>
      <c r="X132" s="43">
        <v>45799</v>
      </c>
      <c r="Y132" s="26" t="s">
        <v>635</v>
      </c>
      <c r="Z132" s="26" t="s">
        <v>187</v>
      </c>
      <c r="AA132" t="s">
        <v>188</v>
      </c>
      <c r="AB132" s="26" t="s">
        <v>189</v>
      </c>
      <c r="AC132" s="43" t="s">
        <v>159</v>
      </c>
      <c r="AD132" s="43"/>
      <c r="AE132" s="26" t="s">
        <v>163</v>
      </c>
      <c r="AF132" t="s">
        <v>22</v>
      </c>
      <c r="AG132" s="26" t="s">
        <v>159</v>
      </c>
      <c r="AH132" s="26" t="s">
        <v>159</v>
      </c>
      <c r="AI132" s="26" t="s">
        <v>159</v>
      </c>
      <c r="AJ132" s="26" t="s">
        <v>159</v>
      </c>
      <c r="AK132" s="26" t="s">
        <v>159</v>
      </c>
      <c r="AL132" s="26" t="s">
        <v>27</v>
      </c>
      <c r="AM132" s="26" t="s">
        <v>159</v>
      </c>
      <c r="AN132" s="26" t="s">
        <v>159</v>
      </c>
      <c r="AO132" s="26" t="s">
        <v>159</v>
      </c>
      <c r="AP132" s="26" t="s">
        <v>159</v>
      </c>
      <c r="AQ132" s="26" t="s">
        <v>159</v>
      </c>
      <c r="AR132" s="26" t="s">
        <v>159</v>
      </c>
      <c r="AS132" s="26" t="s">
        <v>159</v>
      </c>
      <c r="AT132" s="26" t="s">
        <v>159</v>
      </c>
      <c r="AU132" s="26" t="s">
        <v>159</v>
      </c>
    </row>
    <row r="133" spans="2:47" x14ac:dyDescent="0.25">
      <c r="B133" t="str">
        <f>XPlan_raw7[[#This Row],[EKA_kode]]</f>
        <v>T630004402</v>
      </c>
      <c r="C133" t="str">
        <f>XPlan_raw7[[#This Row],[eka_langtnavn]]</f>
        <v>Advanced Object-Oriented Programming</v>
      </c>
      <c r="D133" t="str">
        <f>IF(XPlan_raw7[[#This Row],[Interne-kode]]&lt;&gt;"(tom)",XPlan_raw7[[#This Row],[Interne-kode]],"")</f>
        <v>SE2S-AOP</v>
      </c>
      <c r="E1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133" t="str">
        <f>IF(XPlan_raw7[[#This Row],[Campus]]&lt;&gt;"(tom)",XPlan_raw7[[#This Row],[Campus]],"")</f>
        <v>Sønderborg</v>
      </c>
      <c r="H133" t="str">
        <f>IF(XPlan_raw7[[#This Row],[Prøveform]]&lt;&gt;"(tom)",XPlan_raw7[[#This Row],[Prøveform]],"")</f>
        <v>Written examination</v>
      </c>
      <c r="I133" t="str">
        <f>IF(XPlan_raw7[[#This Row],[Eksaminator_samlet]]&lt;&gt;"",XPlan_raw7[[#This Row],[Eksaminator_samlet]],"")</f>
        <v>Maximus Kaos, Maximilian von Zastrow</v>
      </c>
      <c r="J133" t="str">
        <f>IF(XPlan_raw7[[#This Row],[Censur]]&lt;&gt;"(tom)",XPlan_raw7[[#This Row],[Censur]],"")</f>
        <v>Second examiner: None</v>
      </c>
      <c r="K1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Sdb.,(tom),(tom),BSc in Software Engineering -. Sdb.,(tom),BSc in Mechatronic Engineering - Sdb.,(tom),(tom),(tom),(tom),(tom),(tom),(tom)</v>
      </c>
      <c r="R133" s="29" t="s">
        <v>373</v>
      </c>
      <c r="S133" s="31" t="s">
        <v>374</v>
      </c>
      <c r="T133" s="33" t="s">
        <v>375</v>
      </c>
      <c r="U133" s="31" t="s">
        <v>158</v>
      </c>
      <c r="V133" s="33" t="s">
        <v>159</v>
      </c>
      <c r="W133" s="34">
        <v>45818</v>
      </c>
      <c r="X133" s="35"/>
      <c r="Y133" s="35" t="s">
        <v>633</v>
      </c>
      <c r="Z133" s="31" t="s">
        <v>376</v>
      </c>
      <c r="AA133" s="36" t="s">
        <v>161</v>
      </c>
      <c r="AB133" s="31" t="s">
        <v>169</v>
      </c>
      <c r="AC133" s="35">
        <v>45890</v>
      </c>
      <c r="AD133" s="34"/>
      <c r="AE133" s="33"/>
      <c r="AF133" t="s">
        <v>22</v>
      </c>
      <c r="AG133" s="31" t="s">
        <v>159</v>
      </c>
      <c r="AH133" s="33" t="s">
        <v>159</v>
      </c>
      <c r="AI133" s="31" t="s">
        <v>24</v>
      </c>
      <c r="AJ133" s="33" t="s">
        <v>159</v>
      </c>
      <c r="AK133" s="31" t="s">
        <v>159</v>
      </c>
      <c r="AL133" s="33" t="s">
        <v>27</v>
      </c>
      <c r="AM133" s="31" t="s">
        <v>159</v>
      </c>
      <c r="AN133" s="33" t="s">
        <v>29</v>
      </c>
      <c r="AO133" s="33" t="s">
        <v>159</v>
      </c>
      <c r="AP133" s="33" t="s">
        <v>159</v>
      </c>
      <c r="AQ133" s="33" t="s">
        <v>159</v>
      </c>
      <c r="AR133" s="33" t="s">
        <v>159</v>
      </c>
      <c r="AS133" s="33" t="s">
        <v>159</v>
      </c>
      <c r="AT133" s="33" t="s">
        <v>159</v>
      </c>
      <c r="AU133" s="33" t="s">
        <v>159</v>
      </c>
    </row>
    <row r="134" spans="2:47" x14ac:dyDescent="0.25">
      <c r="B134" t="str">
        <f>XPlan_raw7[[#This Row],[EKA_kode]]</f>
        <v>T630005402</v>
      </c>
      <c r="C134" t="str">
        <f>XPlan_raw7[[#This Row],[eka_langtnavn]]</f>
        <v>Semesterproject: Development of Software Systems</v>
      </c>
      <c r="D134" t="str">
        <f>IF(XPlan_raw7[[#This Row],[Interne-kode]]&lt;&gt;"(tom)",XPlan_raw7[[#This Row],[Interne-kode]],"")</f>
        <v>SE2-PRO</v>
      </c>
      <c r="E1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134" t="str">
        <f>IF(XPlan_raw7[[#This Row],[Campus]]&lt;&gt;"(tom)",XPlan_raw7[[#This Row],[Campus]],"")</f>
        <v>Sønderborg</v>
      </c>
      <c r="H134" t="str">
        <f>IF(XPlan_raw7[[#This Row],[Prøveform]]&lt;&gt;"(tom)",XPlan_raw7[[#This Row],[Prøveform]],"")</f>
        <v>Project report with oral defence</v>
      </c>
      <c r="I134" t="str">
        <f>IF(XPlan_raw7[[#This Row],[Eksaminator_samlet]]&lt;&gt;"",XPlan_raw7[[#This Row],[Eksaminator_samlet]],"")</f>
        <v>Gaurav Choudhary, Gourinath Banda, Mubashrah Saddiqa</v>
      </c>
      <c r="J134" t="str">
        <f>IF(XPlan_raw7[[#This Row],[Censur]]&lt;&gt;"(tom)",XPlan_raw7[[#This Row],[Censur]],"")</f>
        <v>Second examiner: External</v>
      </c>
      <c r="K1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25-08-2025 - 27-08-2025</v>
      </c>
      <c r="L1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4" t="s">
        <v>500</v>
      </c>
      <c r="S134" s="28" t="s">
        <v>195</v>
      </c>
      <c r="T134" s="28" t="s">
        <v>501</v>
      </c>
      <c r="U134" s="28" t="s">
        <v>158</v>
      </c>
      <c r="V134" s="28" t="s">
        <v>159</v>
      </c>
      <c r="W134" s="42">
        <v>45831</v>
      </c>
      <c r="X134" s="42">
        <v>45838</v>
      </c>
      <c r="Y134" s="28" t="s">
        <v>633</v>
      </c>
      <c r="Z134" s="28" t="s">
        <v>197</v>
      </c>
      <c r="AA134" s="36" t="s">
        <v>443</v>
      </c>
      <c r="AB134" s="28" t="s">
        <v>189</v>
      </c>
      <c r="AC134" s="42">
        <v>45894</v>
      </c>
      <c r="AD134" s="42">
        <v>45896</v>
      </c>
      <c r="AE134" s="28" t="s">
        <v>163</v>
      </c>
      <c r="AF134" t="s">
        <v>22</v>
      </c>
      <c r="AG134" s="28" t="s">
        <v>159</v>
      </c>
      <c r="AH134" s="28" t="s">
        <v>159</v>
      </c>
      <c r="AI134" s="28" t="s">
        <v>159</v>
      </c>
      <c r="AJ134" s="28" t="s">
        <v>159</v>
      </c>
      <c r="AK134" s="28" t="s">
        <v>159</v>
      </c>
      <c r="AL134" s="28" t="s">
        <v>27</v>
      </c>
      <c r="AM134" s="28" t="s">
        <v>159</v>
      </c>
      <c r="AN134" s="28" t="s">
        <v>159</v>
      </c>
      <c r="AO134" s="28" t="s">
        <v>159</v>
      </c>
      <c r="AP134" s="28" t="s">
        <v>159</v>
      </c>
      <c r="AQ134" s="28" t="s">
        <v>159</v>
      </c>
      <c r="AR134" s="28" t="s">
        <v>159</v>
      </c>
      <c r="AS134" s="28" t="s">
        <v>159</v>
      </c>
      <c r="AT134" s="28" t="s">
        <v>159</v>
      </c>
      <c r="AU134" s="28" t="s">
        <v>159</v>
      </c>
    </row>
    <row r="135" spans="2:47" x14ac:dyDescent="0.25">
      <c r="B135" t="str">
        <f>XPlan_raw7[[#This Row],[EKA_kode]]</f>
        <v>T630006402</v>
      </c>
      <c r="C135" t="str">
        <f>XPlan_raw7[[#This Row],[eka_langtnavn]]</f>
        <v xml:space="preserve">Software Engineering </v>
      </c>
      <c r="D135" t="str">
        <f>IF(XPlan_raw7[[#This Row],[Interne-kode]]&lt;&gt;"(tom)",XPlan_raw7[[#This Row],[Interne-kode]],"")</f>
        <v>SE2-SEO</v>
      </c>
      <c r="E1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35" t="str">
        <f>IF(XPlan_raw7[[#This Row],[Campus]]&lt;&gt;"(tom)",XPlan_raw7[[#This Row],[Campus]],"")</f>
        <v>Sønderborg</v>
      </c>
      <c r="H135" t="str">
        <f>IF(XPlan_raw7[[#This Row],[Prøveform]]&lt;&gt;"(tom)",XPlan_raw7[[#This Row],[Prøveform]],"")</f>
        <v>Written examination</v>
      </c>
      <c r="I135" t="str">
        <f>IF(XPlan_raw7[[#This Row],[Eksaminator_samlet]]&lt;&gt;"",XPlan_raw7[[#This Row],[Eksaminator_samlet]],"")</f>
        <v>Adam Alami, Michael Kjærgaard Hansen</v>
      </c>
      <c r="J135" t="str">
        <f>IF(XPlan_raw7[[#This Row],[Censur]]&lt;&gt;"(tom)",XPlan_raw7[[#This Row],[Censur]],"")</f>
        <v>Second examiner: None</v>
      </c>
      <c r="K1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5" t="s">
        <v>449</v>
      </c>
      <c r="S135" s="28" t="s">
        <v>450</v>
      </c>
      <c r="T135" s="28" t="s">
        <v>451</v>
      </c>
      <c r="U135" s="28" t="s">
        <v>158</v>
      </c>
      <c r="V135" s="28" t="s">
        <v>159</v>
      </c>
      <c r="W135" s="42"/>
      <c r="X135" s="42"/>
      <c r="Y135" s="28" t="s">
        <v>633</v>
      </c>
      <c r="Z135" s="28" t="s">
        <v>452</v>
      </c>
      <c r="AA135" t="s">
        <v>161</v>
      </c>
      <c r="AB135" s="28" t="s">
        <v>169</v>
      </c>
      <c r="AC135" s="42">
        <v>45887</v>
      </c>
      <c r="AD135" s="42"/>
      <c r="AE135" s="28"/>
      <c r="AF135" t="s">
        <v>22</v>
      </c>
      <c r="AG135" s="28" t="s">
        <v>159</v>
      </c>
      <c r="AH135" s="28" t="s">
        <v>159</v>
      </c>
      <c r="AI135" s="28" t="s">
        <v>159</v>
      </c>
      <c r="AJ135" s="28" t="s">
        <v>159</v>
      </c>
      <c r="AK135" s="28" t="s">
        <v>159</v>
      </c>
      <c r="AL135" s="28" t="s">
        <v>27</v>
      </c>
      <c r="AM135" s="28" t="s">
        <v>159</v>
      </c>
      <c r="AN135" s="28" t="s">
        <v>159</v>
      </c>
      <c r="AO135" s="28" t="s">
        <v>159</v>
      </c>
      <c r="AP135" s="28" t="s">
        <v>159</v>
      </c>
      <c r="AQ135" s="28" t="s">
        <v>159</v>
      </c>
      <c r="AR135" s="28" t="s">
        <v>159</v>
      </c>
      <c r="AS135" s="28" t="s">
        <v>159</v>
      </c>
      <c r="AT135" s="28" t="s">
        <v>159</v>
      </c>
      <c r="AU135" s="28" t="s">
        <v>159</v>
      </c>
    </row>
    <row r="136" spans="2:47" x14ac:dyDescent="0.25">
      <c r="B136" t="str">
        <f>XPlan_raw7[[#This Row],[EKA_kode]]</f>
        <v>T630006402</v>
      </c>
      <c r="C136" t="str">
        <f>XPlan_raw7[[#This Row],[eka_langtnavn]]</f>
        <v xml:space="preserve">Software Engineering </v>
      </c>
      <c r="D136" t="str">
        <f>IF(XPlan_raw7[[#This Row],[Interne-kode]]&lt;&gt;"(tom)",XPlan_raw7[[#This Row],[Interne-kode]],"")</f>
        <v>SE2-SEO</v>
      </c>
      <c r="E1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36" t="str">
        <f>IF(XPlan_raw7[[#This Row],[Campus]]&lt;&gt;"(tom)",XPlan_raw7[[#This Row],[Campus]],"")</f>
        <v>Sønderborg</v>
      </c>
      <c r="H136" t="str">
        <f>IF(XPlan_raw7[[#This Row],[Prøveform]]&lt;&gt;"(tom)",XPlan_raw7[[#This Row],[Prøveform]],"")</f>
        <v>Hand-In</v>
      </c>
      <c r="I136" t="str">
        <f>IF(XPlan_raw7[[#This Row],[Eksaminator_samlet]]&lt;&gt;"",XPlan_raw7[[#This Row],[Eksaminator_samlet]],"")</f>
        <v>Adam Alami, Michael Kjærgaard Hansen</v>
      </c>
      <c r="J136" t="str">
        <f>IF(XPlan_raw7[[#This Row],[Censur]]&lt;&gt;"(tom)",XPlan_raw7[[#This Row],[Censur]],"")</f>
        <v>Second examiner: None</v>
      </c>
      <c r="K1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6" t="s">
        <v>449</v>
      </c>
      <c r="S136" s="28" t="s">
        <v>450</v>
      </c>
      <c r="T136" s="28" t="s">
        <v>451</v>
      </c>
      <c r="U136" s="28" t="s">
        <v>158</v>
      </c>
      <c r="V136" s="28" t="s">
        <v>159</v>
      </c>
      <c r="W136" s="42">
        <v>45824</v>
      </c>
      <c r="X136" s="42"/>
      <c r="Y136" s="28" t="s">
        <v>633</v>
      </c>
      <c r="Z136" s="28" t="s">
        <v>452</v>
      </c>
      <c r="AA136" t="s">
        <v>639</v>
      </c>
      <c r="AB136" s="28" t="s">
        <v>169</v>
      </c>
      <c r="AC136" s="42" t="s">
        <v>159</v>
      </c>
      <c r="AD136" s="42"/>
      <c r="AE136" s="28"/>
      <c r="AF136" t="s">
        <v>22</v>
      </c>
      <c r="AG136" s="28" t="s">
        <v>159</v>
      </c>
      <c r="AH136" s="28" t="s">
        <v>159</v>
      </c>
      <c r="AI136" s="28" t="s">
        <v>159</v>
      </c>
      <c r="AJ136" s="28" t="s">
        <v>159</v>
      </c>
      <c r="AK136" s="28" t="s">
        <v>159</v>
      </c>
      <c r="AL136" s="28" t="s">
        <v>27</v>
      </c>
      <c r="AM136" s="28" t="s">
        <v>159</v>
      </c>
      <c r="AN136" s="28" t="s">
        <v>159</v>
      </c>
      <c r="AO136" s="28" t="s">
        <v>159</v>
      </c>
      <c r="AP136" s="28" t="s">
        <v>159</v>
      </c>
      <c r="AQ136" s="28" t="s">
        <v>159</v>
      </c>
      <c r="AR136" s="28" t="s">
        <v>159</v>
      </c>
      <c r="AS136" s="28" t="s">
        <v>159</v>
      </c>
      <c r="AT136" s="28" t="s">
        <v>159</v>
      </c>
      <c r="AU136" s="28" t="s">
        <v>159</v>
      </c>
    </row>
    <row r="137" spans="2:47" x14ac:dyDescent="0.25">
      <c r="B137" t="str">
        <f>XPlan_raw7[[#This Row],[EKA_kode]]</f>
        <v>T630007402</v>
      </c>
      <c r="C137" t="str">
        <f>XPlan_raw7[[#This Row],[eka_langtnavn]]</f>
        <v>Designing Software Systems with Embedded Elements</v>
      </c>
      <c r="D137" t="str">
        <f>IF(XPlan_raw7[[#This Row],[Interne-kode]]&lt;&gt;"(tom)",XPlan_raw7[[#This Row],[Interne-kode]],"")</f>
        <v>SES-DSE</v>
      </c>
      <c r="E1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137" t="str">
        <f>IF(XPlan_raw7[[#This Row],[Campus]]&lt;&gt;"(tom)",XPlan_raw7[[#This Row],[Campus]],"")</f>
        <v>Sønderborg</v>
      </c>
      <c r="H137" t="str">
        <f>IF(XPlan_raw7[[#This Row],[Prøveform]]&lt;&gt;"(tom)",XPlan_raw7[[#This Row],[Prøveform]],"")</f>
        <v>Written examination</v>
      </c>
      <c r="I137" t="str">
        <f>IF(XPlan_raw7[[#This Row],[Eksaminator_samlet]]&lt;&gt;"",XPlan_raw7[[#This Row],[Eksaminator_samlet]],"")</f>
        <v>Krzysztof Sierszecki</v>
      </c>
      <c r="J137" t="str">
        <f>IF(XPlan_raw7[[#This Row],[Censur]]&lt;&gt;"(tom)",XPlan_raw7[[#This Row],[Censur]],"")</f>
        <v>Second examiner: None</v>
      </c>
      <c r="K1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7" t="s">
        <v>465</v>
      </c>
      <c r="S137" s="28" t="s">
        <v>466</v>
      </c>
      <c r="T137" s="28" t="s">
        <v>467</v>
      </c>
      <c r="U137" s="28" t="s">
        <v>205</v>
      </c>
      <c r="V137" s="28" t="s">
        <v>159</v>
      </c>
      <c r="W137" s="42">
        <v>45827</v>
      </c>
      <c r="X137" s="42"/>
      <c r="Y137" s="28" t="s">
        <v>633</v>
      </c>
      <c r="Z137" s="28" t="s">
        <v>168</v>
      </c>
      <c r="AA137" t="s">
        <v>161</v>
      </c>
      <c r="AB137" s="28" t="s">
        <v>169</v>
      </c>
      <c r="AC137" s="42">
        <v>45887</v>
      </c>
      <c r="AD137" s="42"/>
      <c r="AE137" s="28"/>
      <c r="AF137" t="s">
        <v>22</v>
      </c>
      <c r="AG137" s="28" t="s">
        <v>159</v>
      </c>
      <c r="AH137" s="28" t="s">
        <v>159</v>
      </c>
      <c r="AI137" s="28" t="s">
        <v>159</v>
      </c>
      <c r="AJ137" s="28" t="s">
        <v>159</v>
      </c>
      <c r="AK137" s="28" t="s">
        <v>159</v>
      </c>
      <c r="AL137" s="28" t="s">
        <v>27</v>
      </c>
      <c r="AM137" s="28" t="s">
        <v>159</v>
      </c>
      <c r="AN137" s="28" t="s">
        <v>159</v>
      </c>
      <c r="AO137" s="28" t="s">
        <v>159</v>
      </c>
      <c r="AP137" s="28" t="s">
        <v>159</v>
      </c>
      <c r="AQ137" s="28" t="s">
        <v>159</v>
      </c>
      <c r="AR137" s="28" t="s">
        <v>159</v>
      </c>
      <c r="AS137" s="28" t="s">
        <v>159</v>
      </c>
      <c r="AT137" s="28" t="s">
        <v>159</v>
      </c>
      <c r="AU137" s="28" t="s">
        <v>159</v>
      </c>
    </row>
    <row r="138" spans="2:47" x14ac:dyDescent="0.25">
      <c r="B138" t="str">
        <f>XPlan_raw7[[#This Row],[EKA_kode]]</f>
        <v>T630012402</v>
      </c>
      <c r="C138" t="str">
        <f>XPlan_raw7[[#This Row],[eka_langtnavn]]</f>
        <v>Semesterproject: Intelligent Software Systems</v>
      </c>
      <c r="D138" t="str">
        <f>IF(XPlan_raw7[[#This Row],[Interne-kode]]&lt;&gt;"(tom)",XPlan_raw7[[#This Row],[Interne-kode]],"")</f>
        <v>SE4-PRO</v>
      </c>
      <c r="E1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23-06-2025 - 27-06-2025</v>
      </c>
      <c r="G138" t="str">
        <f>IF(XPlan_raw7[[#This Row],[Campus]]&lt;&gt;"(tom)",XPlan_raw7[[#This Row],[Campus]],"")</f>
        <v>Sønderborg</v>
      </c>
      <c r="H138" t="str">
        <f>IF(XPlan_raw7[[#This Row],[Prøveform]]&lt;&gt;"(tom)",XPlan_raw7[[#This Row],[Prøveform]],"")</f>
        <v>Project report with oral defence</v>
      </c>
      <c r="I138" t="str">
        <f>IF(XPlan_raw7[[#This Row],[Eksaminator_samlet]]&lt;&gt;"",XPlan_raw7[[#This Row],[Eksaminator_samlet]],"")</f>
        <v>Jukka Ruohnen, Tommy Bjerre Nielsen</v>
      </c>
      <c r="J138" t="str">
        <f>IF(XPlan_raw7[[#This Row],[Censur]]&lt;&gt;"(tom)",XPlan_raw7[[#This Row],[Censur]],"")</f>
        <v>Second examiner: External</v>
      </c>
      <c r="K1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22-08-2025 - 25-08-2025</v>
      </c>
      <c r="L1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8" t="s">
        <v>293</v>
      </c>
      <c r="S138" s="28" t="s">
        <v>294</v>
      </c>
      <c r="T138" s="28" t="s">
        <v>295</v>
      </c>
      <c r="U138" s="28" t="s">
        <v>205</v>
      </c>
      <c r="V138" s="28" t="s">
        <v>159</v>
      </c>
      <c r="W138" s="42">
        <v>45831</v>
      </c>
      <c r="X138" s="42">
        <v>45835</v>
      </c>
      <c r="Y138" s="28" t="s">
        <v>633</v>
      </c>
      <c r="Z138" s="28" t="s">
        <v>296</v>
      </c>
      <c r="AA138" s="36" t="s">
        <v>443</v>
      </c>
      <c r="AB138" s="28" t="s">
        <v>189</v>
      </c>
      <c r="AC138" s="42">
        <v>45891</v>
      </c>
      <c r="AD138" s="42">
        <v>45894</v>
      </c>
      <c r="AE138" s="28" t="s">
        <v>163</v>
      </c>
      <c r="AF138" t="s">
        <v>22</v>
      </c>
      <c r="AG138" s="28" t="s">
        <v>159</v>
      </c>
      <c r="AH138" s="28" t="s">
        <v>159</v>
      </c>
      <c r="AI138" s="28" t="s">
        <v>159</v>
      </c>
      <c r="AJ138" s="28" t="s">
        <v>159</v>
      </c>
      <c r="AK138" s="28" t="s">
        <v>159</v>
      </c>
      <c r="AL138" s="28" t="s">
        <v>27</v>
      </c>
      <c r="AM138" s="28" t="s">
        <v>159</v>
      </c>
      <c r="AN138" s="28" t="s">
        <v>159</v>
      </c>
      <c r="AO138" s="28" t="s">
        <v>159</v>
      </c>
      <c r="AP138" s="28" t="s">
        <v>159</v>
      </c>
      <c r="AQ138" s="28" t="s">
        <v>159</v>
      </c>
      <c r="AR138" s="28" t="s">
        <v>159</v>
      </c>
      <c r="AS138" s="28" t="s">
        <v>159</v>
      </c>
      <c r="AT138" s="28" t="s">
        <v>159</v>
      </c>
      <c r="AU138" s="28" t="s">
        <v>159</v>
      </c>
    </row>
    <row r="139" spans="2:47" x14ac:dyDescent="0.25">
      <c r="B139" t="str">
        <f>XPlan_raw7[[#This Row],[EKA_kode]]</f>
        <v>T630012402</v>
      </c>
      <c r="C139" t="str">
        <f>XPlan_raw7[[#This Row],[eka_langtnavn]]</f>
        <v>Semesterproject: Intelligent Software Systems</v>
      </c>
      <c r="D139" t="str">
        <f>IF(XPlan_raw7[[#This Row],[Interne-kode]]&lt;&gt;"(tom)",XPlan_raw7[[#This Row],[Interne-kode]],"")</f>
        <v>SE4-PRO</v>
      </c>
      <c r="E1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39" t="str">
        <f>IF(XPlan_raw7[[#This Row],[Campus]]&lt;&gt;"(tom)",XPlan_raw7[[#This Row],[Campus]],"")</f>
        <v>Sønderborg</v>
      </c>
      <c r="H139" t="str">
        <f>IF(XPlan_raw7[[#This Row],[Prøveform]]&lt;&gt;"(tom)",XPlan_raw7[[#This Row],[Prøveform]],"")</f>
        <v>Hand-In</v>
      </c>
      <c r="I139" t="str">
        <f>IF(XPlan_raw7[[#This Row],[Eksaminator_samlet]]&lt;&gt;"",XPlan_raw7[[#This Row],[Eksaminator_samlet]],"")</f>
        <v>Jukka Ruohnen, Tommy Bjerre Nielsen</v>
      </c>
      <c r="J139" t="str">
        <f>IF(XPlan_raw7[[#This Row],[Censur]]&lt;&gt;"(tom)",XPlan_raw7[[#This Row],[Censur]],"")</f>
        <v>Second examiner: External</v>
      </c>
      <c r="K1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11-08-2025 - 25-08-2025</v>
      </c>
      <c r="L1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9" t="s">
        <v>293</v>
      </c>
      <c r="S139" s="28" t="s">
        <v>294</v>
      </c>
      <c r="T139" s="28" t="s">
        <v>295</v>
      </c>
      <c r="U139" s="28" t="s">
        <v>205</v>
      </c>
      <c r="V139" s="28" t="s">
        <v>159</v>
      </c>
      <c r="W139" s="42">
        <v>45810</v>
      </c>
      <c r="X139" s="42"/>
      <c r="Y139" s="28" t="s">
        <v>633</v>
      </c>
      <c r="Z139" s="28" t="s">
        <v>296</v>
      </c>
      <c r="AA139" t="s">
        <v>639</v>
      </c>
      <c r="AB139" s="28" t="s">
        <v>189</v>
      </c>
      <c r="AC139" s="42">
        <v>45880</v>
      </c>
      <c r="AD139" s="42">
        <v>45894</v>
      </c>
      <c r="AE139" s="28" t="s">
        <v>163</v>
      </c>
      <c r="AF139" t="s">
        <v>22</v>
      </c>
      <c r="AG139" s="28" t="s">
        <v>159</v>
      </c>
      <c r="AH139" s="28" t="s">
        <v>159</v>
      </c>
      <c r="AI139" s="28" t="s">
        <v>159</v>
      </c>
      <c r="AJ139" s="28" t="s">
        <v>159</v>
      </c>
      <c r="AK139" s="28" t="s">
        <v>159</v>
      </c>
      <c r="AL139" s="28" t="s">
        <v>27</v>
      </c>
      <c r="AM139" s="28" t="s">
        <v>159</v>
      </c>
      <c r="AN139" s="28" t="s">
        <v>159</v>
      </c>
      <c r="AO139" s="28" t="s">
        <v>159</v>
      </c>
      <c r="AP139" s="28" t="s">
        <v>159</v>
      </c>
      <c r="AQ139" s="28" t="s">
        <v>159</v>
      </c>
      <c r="AR139" s="28" t="s">
        <v>159</v>
      </c>
      <c r="AS139" s="28" t="s">
        <v>159</v>
      </c>
      <c r="AT139" s="28" t="s">
        <v>159</v>
      </c>
      <c r="AU139" s="28" t="s">
        <v>159</v>
      </c>
    </row>
    <row r="140" spans="2:47" x14ac:dyDescent="0.25">
      <c r="B140" t="str">
        <f>XPlan_raw7[[#This Row],[EKA_kode]]</f>
        <v>T630014402</v>
      </c>
      <c r="C140" t="str">
        <f>XPlan_raw7[[#This Row],[eka_langtnavn]]</f>
        <v xml:space="preserve">Component-based systems  </v>
      </c>
      <c r="D140" t="str">
        <f>IF(XPlan_raw7[[#This Row],[Interne-kode]]&lt;&gt;"(tom)",XPlan_raw7[[#This Row],[Interne-kode]],"")</f>
        <v>SE4S-CBS</v>
      </c>
      <c r="E1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</v>
      </c>
      <c r="G140" t="str">
        <f>IF(XPlan_raw7[[#This Row],[Campus]]&lt;&gt;"(tom)",XPlan_raw7[[#This Row],[Campus]],"")</f>
        <v>Sønderborg</v>
      </c>
      <c r="H140" t="str">
        <f>IF(XPlan_raw7[[#This Row],[Prøveform]]&lt;&gt;"(tom)",XPlan_raw7[[#This Row],[Prøveform]],"")</f>
        <v>Written examination</v>
      </c>
      <c r="I140" t="str">
        <f>IF(XPlan_raw7[[#This Row],[Eksaminator_samlet]]&lt;&gt;"",XPlan_raw7[[#This Row],[Eksaminator_samlet]],"")</f>
        <v>Devender Kumar</v>
      </c>
      <c r="J140" t="str">
        <f>IF(XPlan_raw7[[#This Row],[Censur]]&lt;&gt;"(tom)",XPlan_raw7[[#This Row],[Censur]],"")</f>
        <v>Second examiner: None</v>
      </c>
      <c r="K1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0" t="s">
        <v>397</v>
      </c>
      <c r="S140" s="28" t="s">
        <v>398</v>
      </c>
      <c r="T140" s="28" t="s">
        <v>399</v>
      </c>
      <c r="U140" s="28" t="s">
        <v>205</v>
      </c>
      <c r="V140" s="28" t="s">
        <v>159</v>
      </c>
      <c r="W140" s="42">
        <v>45820</v>
      </c>
      <c r="X140" s="42"/>
      <c r="Y140" s="28" t="s">
        <v>633</v>
      </c>
      <c r="Z140" s="28" t="s">
        <v>400</v>
      </c>
      <c r="AA140" t="s">
        <v>161</v>
      </c>
      <c r="AB140" s="28" t="s">
        <v>169</v>
      </c>
      <c r="AC140" s="42">
        <v>45883</v>
      </c>
      <c r="AD140" s="42"/>
      <c r="AE140" s="28"/>
      <c r="AF140" t="s">
        <v>22</v>
      </c>
      <c r="AG140" s="28" t="s">
        <v>159</v>
      </c>
      <c r="AH140" s="28" t="s">
        <v>159</v>
      </c>
      <c r="AI140" s="28" t="s">
        <v>159</v>
      </c>
      <c r="AJ140" s="28" t="s">
        <v>159</v>
      </c>
      <c r="AK140" s="28" t="s">
        <v>159</v>
      </c>
      <c r="AL140" s="28" t="s">
        <v>27</v>
      </c>
      <c r="AM140" s="28" t="s">
        <v>159</v>
      </c>
      <c r="AN140" s="28" t="s">
        <v>159</v>
      </c>
      <c r="AO140" s="28" t="s">
        <v>159</v>
      </c>
      <c r="AP140" s="28" t="s">
        <v>159</v>
      </c>
      <c r="AQ140" s="28" t="s">
        <v>159</v>
      </c>
      <c r="AR140" s="28" t="s">
        <v>159</v>
      </c>
      <c r="AS140" s="28" t="s">
        <v>159</v>
      </c>
      <c r="AT140" s="28" t="s">
        <v>159</v>
      </c>
      <c r="AU140" s="28" t="s">
        <v>159</v>
      </c>
    </row>
    <row r="141" spans="2:47" x14ac:dyDescent="0.25">
      <c r="B141" t="str">
        <f>XPlan_raw7[[#This Row],[EKA_kode]]</f>
        <v>T630015402</v>
      </c>
      <c r="C141" t="str">
        <f>XPlan_raw7[[#This Row],[eka_langtnavn]]</f>
        <v xml:space="preserve">Algorithms and Data Structures </v>
      </c>
      <c r="D141" t="str">
        <f>IF(XPlan_raw7[[#This Row],[Interne-kode]]&lt;&gt;"(tom)",XPlan_raw7[[#This Row],[Interne-kode]],"")</f>
        <v>SE4S-ADS</v>
      </c>
      <c r="E1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1" t="str">
        <f>IF(XPlan_raw7[[#This Row],[Campus]]&lt;&gt;"(tom)",XPlan_raw7[[#This Row],[Campus]],"")</f>
        <v>Sønderborg</v>
      </c>
      <c r="H141" t="str">
        <f>IF(XPlan_raw7[[#This Row],[Prøveform]]&lt;&gt;"(tom)",XPlan_raw7[[#This Row],[Prøveform]],"")</f>
        <v>Written examination</v>
      </c>
      <c r="I141" t="str">
        <f>IF(XPlan_raw7[[#This Row],[Eksaminator_samlet]]&lt;&gt;"",XPlan_raw7[[#This Row],[Eksaminator_samlet]],"")</f>
        <v>Qusai Ramadan</v>
      </c>
      <c r="J141" t="str">
        <f>IF(XPlan_raw7[[#This Row],[Censur]]&lt;&gt;"(tom)",XPlan_raw7[[#This Row],[Censur]],"")</f>
        <v>Second examiner: None</v>
      </c>
      <c r="K1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1" t="s">
        <v>439</v>
      </c>
      <c r="S141" s="28" t="s">
        <v>440</v>
      </c>
      <c r="T141" s="28" t="s">
        <v>441</v>
      </c>
      <c r="U141" s="28" t="s">
        <v>205</v>
      </c>
      <c r="V141" s="28" t="s">
        <v>159</v>
      </c>
      <c r="W141" s="42">
        <v>45824</v>
      </c>
      <c r="X141" s="42"/>
      <c r="Y141" s="28" t="s">
        <v>633</v>
      </c>
      <c r="Z141" s="28" t="s">
        <v>442</v>
      </c>
      <c r="AA141" t="s">
        <v>161</v>
      </c>
      <c r="AB141" s="28" t="s">
        <v>169</v>
      </c>
      <c r="AC141" s="42">
        <v>45896</v>
      </c>
      <c r="AD141" s="42"/>
      <c r="AE141" s="28"/>
      <c r="AF141" t="s">
        <v>22</v>
      </c>
      <c r="AG141" s="28" t="s">
        <v>159</v>
      </c>
      <c r="AH141" s="28" t="s">
        <v>159</v>
      </c>
      <c r="AI141" s="28" t="s">
        <v>159</v>
      </c>
      <c r="AJ141" s="28" t="s">
        <v>159</v>
      </c>
      <c r="AK141" s="28" t="s">
        <v>159</v>
      </c>
      <c r="AL141" s="28" t="s">
        <v>27</v>
      </c>
      <c r="AM141" s="28" t="s">
        <v>159</v>
      </c>
      <c r="AN141" s="28" t="s">
        <v>159</v>
      </c>
      <c r="AO141" s="28" t="s">
        <v>159</v>
      </c>
      <c r="AP141" s="28" t="s">
        <v>159</v>
      </c>
      <c r="AQ141" s="28" t="s">
        <v>159</v>
      </c>
      <c r="AR141" s="28" t="s">
        <v>159</v>
      </c>
      <c r="AS141" s="28" t="s">
        <v>159</v>
      </c>
      <c r="AT141" s="28" t="s">
        <v>159</v>
      </c>
      <c r="AU141" s="28" t="s">
        <v>159</v>
      </c>
    </row>
    <row r="142" spans="2:47" x14ac:dyDescent="0.25">
      <c r="B142" t="str">
        <f>XPlan_raw7[[#This Row],[EKA_kode]]</f>
        <v>T63002402</v>
      </c>
      <c r="C142" t="str">
        <f>XPlan_raw7[[#This Row],[eka_langtnavn]]</f>
        <v>Semesterproject: Development of Software Systems</v>
      </c>
      <c r="D142" t="str">
        <f>IF(XPlan_raw7[[#This Row],[Interne-kode]]&lt;&gt;"(tom)",XPlan_raw7[[#This Row],[Interne-kode]],"")</f>
        <v>SI1S-PRO</v>
      </c>
      <c r="E1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</v>
      </c>
      <c r="G142" t="str">
        <f>IF(XPlan_raw7[[#This Row],[Campus]]&lt;&gt;"(tom)",XPlan_raw7[[#This Row],[Campus]],"")</f>
        <v>Sønderborg</v>
      </c>
      <c r="H142">
        <f>IF(XPlan_raw7[[#This Row],[Prøveform]]&lt;&gt;"(tom)",XPlan_raw7[[#This Row],[Prøveform]],"")</f>
        <v>0</v>
      </c>
      <c r="I142" t="str">
        <f>IF(XPlan_raw7[[#This Row],[Eksaminator_samlet]]&lt;&gt;"",XPlan_raw7[[#This Row],[Eksaminator_samlet]],"")</f>
        <v>Gaurav Choudhary, Gourinath Banda, Mubashrah Saddiqa</v>
      </c>
      <c r="J142">
        <f>IF(XPlan_raw7[[#This Row],[Censur]]&lt;&gt;"(tom)",XPlan_raw7[[#This Row],[Censur]],"")</f>
        <v>0</v>
      </c>
      <c r="K1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2" t="s">
        <v>194</v>
      </c>
      <c r="S142" s="28" t="s">
        <v>195</v>
      </c>
      <c r="T142" s="28" t="s">
        <v>196</v>
      </c>
      <c r="U142" s="28" t="s">
        <v>167</v>
      </c>
      <c r="V142" s="28" t="s">
        <v>159</v>
      </c>
      <c r="W142" s="42">
        <v>45803</v>
      </c>
      <c r="X142" s="42"/>
      <c r="Y142" s="28" t="s">
        <v>635</v>
      </c>
      <c r="Z142" s="28" t="s">
        <v>197</v>
      </c>
      <c r="AB142" s="28"/>
      <c r="AC142" s="42" t="s">
        <v>159</v>
      </c>
      <c r="AD142" s="42"/>
      <c r="AE142" s="28"/>
      <c r="AF142" t="s">
        <v>22</v>
      </c>
      <c r="AG142" s="28" t="s">
        <v>159</v>
      </c>
      <c r="AH142" s="28" t="s">
        <v>159</v>
      </c>
      <c r="AI142" s="28" t="s">
        <v>159</v>
      </c>
      <c r="AJ142" s="28" t="s">
        <v>159</v>
      </c>
      <c r="AK142" s="28" t="s">
        <v>159</v>
      </c>
      <c r="AL142" s="28" t="s">
        <v>27</v>
      </c>
      <c r="AM142" s="28" t="s">
        <v>159</v>
      </c>
      <c r="AN142" s="28" t="s">
        <v>159</v>
      </c>
      <c r="AO142" s="28" t="s">
        <v>159</v>
      </c>
      <c r="AP142" s="28" t="s">
        <v>159</v>
      </c>
      <c r="AQ142" s="28" t="s">
        <v>159</v>
      </c>
      <c r="AR142" s="28" t="s">
        <v>159</v>
      </c>
      <c r="AS142" s="28" t="s">
        <v>159</v>
      </c>
      <c r="AT142" s="28" t="s">
        <v>159</v>
      </c>
      <c r="AU142" s="28" t="s">
        <v>159</v>
      </c>
    </row>
    <row r="143" spans="2:47" x14ac:dyDescent="0.25">
      <c r="B143" t="str">
        <f>XPlan_raw7[[#This Row],[EKA_kode]]</f>
        <v>T63002402</v>
      </c>
      <c r="C143" t="str">
        <f>XPlan_raw7[[#This Row],[eka_langtnavn]]</f>
        <v>Semesterproject: Development of Software Systems</v>
      </c>
      <c r="D143" t="str">
        <f>IF(XPlan_raw7[[#This Row],[Interne-kode]]&lt;&gt;"(tom)",XPlan_raw7[[#This Row],[Interne-kode]],"")</f>
        <v>SI1S-PRO</v>
      </c>
      <c r="E1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143" t="str">
        <f>IF(XPlan_raw7[[#This Row],[Campus]]&lt;&gt;"(tom)",XPlan_raw7[[#This Row],[Campus]],"")</f>
        <v>Sønderborg</v>
      </c>
      <c r="H143" t="str">
        <f>IF(XPlan_raw7[[#This Row],[Prøveform]]&lt;&gt;"(tom)",XPlan_raw7[[#This Row],[Prøveform]],"")</f>
        <v>Hand-In</v>
      </c>
      <c r="I143" t="str">
        <f>IF(XPlan_raw7[[#This Row],[Eksaminator_samlet]]&lt;&gt;"",XPlan_raw7[[#This Row],[Eksaminator_samlet]],"")</f>
        <v>Gaurav Choudhary, Gourinath Banda, Mubashrah Saddiqa</v>
      </c>
      <c r="J143">
        <f>IF(XPlan_raw7[[#This Row],[Censur]]&lt;&gt;"(tom)",XPlan_raw7[[#This Row],[Censur]],"")</f>
        <v>0</v>
      </c>
      <c r="K1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3" t="s">
        <v>194</v>
      </c>
      <c r="S143" s="28" t="s">
        <v>195</v>
      </c>
      <c r="T143" s="28" t="s">
        <v>196</v>
      </c>
      <c r="U143" s="28" t="s">
        <v>167</v>
      </c>
      <c r="V143" s="28" t="s">
        <v>159</v>
      </c>
      <c r="W143" s="42">
        <v>45783</v>
      </c>
      <c r="X143" s="42"/>
      <c r="Y143" s="28" t="s">
        <v>635</v>
      </c>
      <c r="Z143" s="28" t="s">
        <v>197</v>
      </c>
      <c r="AA143" t="s">
        <v>639</v>
      </c>
      <c r="AB143" s="28"/>
      <c r="AC143" s="42" t="s">
        <v>159</v>
      </c>
      <c r="AD143" s="42"/>
      <c r="AE143" s="28"/>
      <c r="AF143" t="s">
        <v>22</v>
      </c>
      <c r="AG143" s="28" t="s">
        <v>159</v>
      </c>
      <c r="AH143" s="28" t="s">
        <v>159</v>
      </c>
      <c r="AI143" s="28" t="s">
        <v>159</v>
      </c>
      <c r="AJ143" s="28" t="s">
        <v>159</v>
      </c>
      <c r="AK143" s="28" t="s">
        <v>159</v>
      </c>
      <c r="AL143" s="28" t="s">
        <v>27</v>
      </c>
      <c r="AM143" s="28" t="s">
        <v>159</v>
      </c>
      <c r="AN143" s="28" t="s">
        <v>159</v>
      </c>
      <c r="AO143" s="28" t="s">
        <v>159</v>
      </c>
      <c r="AP143" s="28" t="s">
        <v>159</v>
      </c>
      <c r="AQ143" s="28" t="s">
        <v>159</v>
      </c>
      <c r="AR143" s="28" t="s">
        <v>159</v>
      </c>
      <c r="AS143" s="28" t="s">
        <v>159</v>
      </c>
      <c r="AT143" s="28" t="s">
        <v>159</v>
      </c>
      <c r="AU143" s="28" t="s">
        <v>159</v>
      </c>
    </row>
    <row r="144" spans="2:47" x14ac:dyDescent="0.25">
      <c r="B144" t="str">
        <f>XPlan_raw7[[#This Row],[EKA_kode]]</f>
        <v>T630033402</v>
      </c>
      <c r="C144" t="str">
        <f>XPlan_raw7[[#This Row],[eka_langtnavn]]</f>
        <v>Mathematics for Science in Software 2</v>
      </c>
      <c r="D144" t="str">
        <f>IF(XPlan_raw7[[#This Row],[Interne-kode]]&lt;&gt;"(tom)",XPlan_raw7[[#This Row],[Interne-kode]],"")</f>
        <v>MC-MATH2-ScSof</v>
      </c>
      <c r="E1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44" t="str">
        <f>IF(XPlan_raw7[[#This Row],[Campus]]&lt;&gt;"(tom)",XPlan_raw7[[#This Row],[Campus]],"")</f>
        <v>Sønderborg</v>
      </c>
      <c r="H144" t="str">
        <f>IF(XPlan_raw7[[#This Row],[Prøveform]]&lt;&gt;"(tom)",XPlan_raw7[[#This Row],[Prøveform]],"")</f>
        <v>Written examination</v>
      </c>
      <c r="I144" t="str">
        <f>IF(XPlan_raw7[[#This Row],[Eksaminator_samlet]]&lt;&gt;"",XPlan_raw7[[#This Row],[Eksaminator_samlet]],"")</f>
        <v>Dorthe Wildt Nielsen</v>
      </c>
      <c r="J144" t="str">
        <f>IF(XPlan_raw7[[#This Row],[Censur]]&lt;&gt;"(tom)",XPlan_raw7[[#This Row],[Censur]],"")</f>
        <v>Second examiner: Internal</v>
      </c>
      <c r="K1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4" t="s">
        <v>177</v>
      </c>
      <c r="S144" s="28" t="s">
        <v>178</v>
      </c>
      <c r="T144" s="28" t="s">
        <v>179</v>
      </c>
      <c r="U144" s="28" t="s">
        <v>158</v>
      </c>
      <c r="V144" s="28" t="s">
        <v>159</v>
      </c>
      <c r="W144" s="42">
        <v>45786</v>
      </c>
      <c r="X144" s="42"/>
      <c r="Y144" s="28" t="s">
        <v>633</v>
      </c>
      <c r="Z144" s="28" t="s">
        <v>173</v>
      </c>
      <c r="AA144" t="s">
        <v>161</v>
      </c>
      <c r="AB144" s="28" t="s">
        <v>162</v>
      </c>
      <c r="AC144" s="42">
        <v>45883</v>
      </c>
      <c r="AD144" s="42"/>
      <c r="AE144" s="28"/>
      <c r="AF144" t="s">
        <v>22</v>
      </c>
      <c r="AG144" s="28" t="s">
        <v>159</v>
      </c>
      <c r="AH144" s="28" t="s">
        <v>159</v>
      </c>
      <c r="AI144" s="28" t="s">
        <v>159</v>
      </c>
      <c r="AJ144" s="28" t="s">
        <v>159</v>
      </c>
      <c r="AK144" s="28" t="s">
        <v>159</v>
      </c>
      <c r="AL144" s="28" t="s">
        <v>27</v>
      </c>
      <c r="AM144" s="28" t="s">
        <v>159</v>
      </c>
      <c r="AN144" s="28" t="s">
        <v>159</v>
      </c>
      <c r="AO144" s="28" t="s">
        <v>159</v>
      </c>
      <c r="AP144" s="28" t="s">
        <v>159</v>
      </c>
      <c r="AQ144" s="28" t="s">
        <v>159</v>
      </c>
      <c r="AR144" s="28" t="s">
        <v>159</v>
      </c>
      <c r="AS144" s="28" t="s">
        <v>159</v>
      </c>
      <c r="AT144" s="28" t="s">
        <v>159</v>
      </c>
      <c r="AU144" s="28" t="s">
        <v>159</v>
      </c>
    </row>
    <row r="145" spans="2:54" x14ac:dyDescent="0.25">
      <c r="B145" t="str">
        <f>XPlan_raw7[[#This Row],[EKA_kode]]</f>
        <v>T640007402</v>
      </c>
      <c r="C145" t="str">
        <f>XPlan_raw7[[#This Row],[eka_langtnavn]]</f>
        <v xml:space="preserve">Advanced Artificial Intelligence </v>
      </c>
      <c r="D145" t="str">
        <f>IF(XPlan_raw7[[#This Row],[Interne-kode]]&lt;&gt;"(tom)",XPlan_raw7[[#This Row],[Interne-kode]],"")</f>
        <v>SM2S-AAI</v>
      </c>
      <c r="E1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45" t="str">
        <f>IF(XPlan_raw7[[#This Row],[Campus]]&lt;&gt;"(tom)",XPlan_raw7[[#This Row],[Campus]],"")</f>
        <v>Sønderborg</v>
      </c>
      <c r="H145">
        <f>IF(XPlan_raw7[[#This Row],[Prøveform]]&lt;&gt;"(tom)",XPlan_raw7[[#This Row],[Prøveform]],"")</f>
        <v>0</v>
      </c>
      <c r="I145" t="str">
        <f>IF(XPlan_raw7[[#This Row],[Eksaminator_samlet]]&lt;&gt;"",XPlan_raw7[[#This Row],[Eksaminator_samlet]],"")</f>
        <v>Sadok Ben Yahia</v>
      </c>
      <c r="J145" t="str">
        <f>IF(XPlan_raw7[[#This Row],[Censur]]&lt;&gt;"(tom)",XPlan_raw7[[#This Row],[Censur]],"")</f>
        <v>Second examiner: Internal</v>
      </c>
      <c r="K1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5" t="s">
        <v>198</v>
      </c>
      <c r="S145" s="28" t="s">
        <v>199</v>
      </c>
      <c r="T145" s="28" t="s">
        <v>200</v>
      </c>
      <c r="U145" s="28" t="s">
        <v>158</v>
      </c>
      <c r="V145" s="28" t="s">
        <v>159</v>
      </c>
      <c r="W145" s="42">
        <v>45814</v>
      </c>
      <c r="X145" s="42"/>
      <c r="Y145" s="28" t="s">
        <v>633</v>
      </c>
      <c r="Z145" s="28" t="s">
        <v>201</v>
      </c>
      <c r="AA145" s="36"/>
      <c r="AB145" s="28" t="s">
        <v>162</v>
      </c>
      <c r="AC145" s="42">
        <v>45887</v>
      </c>
      <c r="AD145" s="42"/>
      <c r="AE145" s="28"/>
      <c r="AF145" t="s">
        <v>22</v>
      </c>
      <c r="AG145" s="28" t="s">
        <v>159</v>
      </c>
      <c r="AH145" s="28" t="s">
        <v>159</v>
      </c>
      <c r="AI145" s="28" t="s">
        <v>159</v>
      </c>
      <c r="AJ145" s="28" t="s">
        <v>159</v>
      </c>
      <c r="AK145" s="28" t="s">
        <v>159</v>
      </c>
      <c r="AL145" s="28" t="s">
        <v>159</v>
      </c>
      <c r="AM145" s="28" t="s">
        <v>159</v>
      </c>
      <c r="AN145" s="28" t="s">
        <v>159</v>
      </c>
      <c r="AO145" s="28" t="s">
        <v>159</v>
      </c>
      <c r="AP145" s="28" t="s">
        <v>159</v>
      </c>
      <c r="AQ145" s="28" t="s">
        <v>32</v>
      </c>
      <c r="AR145" s="28" t="s">
        <v>159</v>
      </c>
      <c r="AS145" s="28" t="s">
        <v>159</v>
      </c>
      <c r="AT145" s="28" t="s">
        <v>159</v>
      </c>
      <c r="AU145" s="28" t="s">
        <v>159</v>
      </c>
    </row>
    <row r="146" spans="2:54" x14ac:dyDescent="0.25">
      <c r="B146" t="str">
        <f>XPlan_raw7[[#This Row],[EKA_kode]]</f>
        <v>T640007402</v>
      </c>
      <c r="C146" t="str">
        <f>XPlan_raw7[[#This Row],[eka_langtnavn]]</f>
        <v xml:space="preserve">Advanced Artificial Intelligence </v>
      </c>
      <c r="D146" t="str">
        <f>IF(XPlan_raw7[[#This Row],[Interne-kode]]&lt;&gt;"(tom)",XPlan_raw7[[#This Row],[Interne-kode]],"")</f>
        <v>SM2S-AAI</v>
      </c>
      <c r="E1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6" t="str">
        <f>IF(XPlan_raw7[[#This Row],[Campus]]&lt;&gt;"(tom)",XPlan_raw7[[#This Row],[Campus]],"")</f>
        <v>Sønderborg</v>
      </c>
      <c r="H146" t="str">
        <f>IF(XPlan_raw7[[#This Row],[Prøveform]]&lt;&gt;"(tom)",XPlan_raw7[[#This Row],[Prøveform]],"")</f>
        <v>Hand-In</v>
      </c>
      <c r="I146" t="str">
        <f>IF(XPlan_raw7[[#This Row],[Eksaminator_samlet]]&lt;&gt;"",XPlan_raw7[[#This Row],[Eksaminator_samlet]],"")</f>
        <v>Sadok Ben Yahia</v>
      </c>
      <c r="J146" t="str">
        <f>IF(XPlan_raw7[[#This Row],[Censur]]&lt;&gt;"(tom)",XPlan_raw7[[#This Row],[Censur]],"")</f>
        <v>Second examiner: Internal</v>
      </c>
      <c r="K1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6" s="5" t="s">
        <v>198</v>
      </c>
      <c r="S146" s="48" t="s">
        <v>199</v>
      </c>
      <c r="T146" s="28" t="s">
        <v>200</v>
      </c>
      <c r="U146" s="48" t="s">
        <v>158</v>
      </c>
      <c r="V146" s="28" t="s">
        <v>159</v>
      </c>
      <c r="W146" s="49">
        <v>45810</v>
      </c>
      <c r="X146" s="42"/>
      <c r="Y146" s="42" t="s">
        <v>633</v>
      </c>
      <c r="Z146" s="48" t="s">
        <v>201</v>
      </c>
      <c r="AA146" t="s">
        <v>639</v>
      </c>
      <c r="AB146" s="48" t="s">
        <v>162</v>
      </c>
      <c r="AC146" s="42">
        <v>45880</v>
      </c>
      <c r="AD146" s="49"/>
      <c r="AE146" s="28"/>
      <c r="AF146" t="s">
        <v>22</v>
      </c>
      <c r="AG146" s="48" t="s">
        <v>159</v>
      </c>
      <c r="AH146" s="28" t="s">
        <v>159</v>
      </c>
      <c r="AI146" s="48" t="s">
        <v>159</v>
      </c>
      <c r="AJ146" s="28" t="s">
        <v>159</v>
      </c>
      <c r="AK146" s="48" t="s">
        <v>159</v>
      </c>
      <c r="AL146" s="28" t="s">
        <v>159</v>
      </c>
      <c r="AM146" s="48" t="s">
        <v>159</v>
      </c>
      <c r="AN146" s="28" t="s">
        <v>159</v>
      </c>
      <c r="AO146" s="28" t="s">
        <v>159</v>
      </c>
      <c r="AP146" s="28" t="s">
        <v>159</v>
      </c>
      <c r="AQ146" s="28" t="s">
        <v>32</v>
      </c>
      <c r="AR146" s="28" t="s">
        <v>159</v>
      </c>
      <c r="AS146" s="28" t="s">
        <v>159</v>
      </c>
      <c r="AT146" s="28" t="s">
        <v>159</v>
      </c>
      <c r="AU146" s="28" t="s">
        <v>159</v>
      </c>
    </row>
    <row r="147" spans="2:54" x14ac:dyDescent="0.25">
      <c r="B147" t="str">
        <f>XPlan_raw7[[#This Row],[EKA_kode]]</f>
        <v>T640008402</v>
      </c>
      <c r="C147" t="str">
        <f>XPlan_raw7[[#This Row],[eka_langtnavn]]</f>
        <v xml:space="preserve">Advanced Cyber-Security </v>
      </c>
      <c r="D147" t="str">
        <f>IF(XPlan_raw7[[#This Row],[Interne-kode]]&lt;&gt;"(tom)",XPlan_raw7[[#This Row],[Interne-kode]],"")</f>
        <v>SM2S-ACS</v>
      </c>
      <c r="E1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7" t="str">
        <f>IF(XPlan_raw7[[#This Row],[Campus]]&lt;&gt;"(tom)",XPlan_raw7[[#This Row],[Campus]],"")</f>
        <v>Sønderborg</v>
      </c>
      <c r="H147" t="str">
        <f>IF(XPlan_raw7[[#This Row],[Prøveform]]&lt;&gt;"(tom)",XPlan_raw7[[#This Row],[Prøveform]],"")</f>
        <v>Written examination</v>
      </c>
      <c r="I147" t="str">
        <f>IF(XPlan_raw7[[#This Row],[Eksaminator_samlet]]&lt;&gt;"",XPlan_raw7[[#This Row],[Eksaminator_samlet]],"")</f>
        <v>Mubashrah Saddiqa, Jukka Ruohnen</v>
      </c>
      <c r="J147" t="str">
        <f>IF(XPlan_raw7[[#This Row],[Censur]]&lt;&gt;"(tom)",XPlan_raw7[[#This Row],[Censur]],"")</f>
        <v>Second examiner: Internal</v>
      </c>
      <c r="K1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7" t="s">
        <v>427</v>
      </c>
      <c r="S147" s="28" t="s">
        <v>428</v>
      </c>
      <c r="T147" s="28" t="s">
        <v>429</v>
      </c>
      <c r="U147" s="28" t="s">
        <v>158</v>
      </c>
      <c r="V147" s="28" t="s">
        <v>159</v>
      </c>
      <c r="W147" s="42">
        <v>45824</v>
      </c>
      <c r="X147" s="42"/>
      <c r="Y147" s="28" t="s">
        <v>633</v>
      </c>
      <c r="Z147" s="28" t="s">
        <v>430</v>
      </c>
      <c r="AA147" t="s">
        <v>161</v>
      </c>
      <c r="AB147" s="28" t="s">
        <v>162</v>
      </c>
      <c r="AC147" s="42">
        <v>45890</v>
      </c>
      <c r="AD147" s="42"/>
      <c r="AE147" s="28"/>
      <c r="AF147" t="s">
        <v>22</v>
      </c>
      <c r="AG147" s="28" t="s">
        <v>159</v>
      </c>
      <c r="AH147" s="28" t="s">
        <v>159</v>
      </c>
      <c r="AI147" s="28" t="s">
        <v>159</v>
      </c>
      <c r="AJ147" s="28" t="s">
        <v>159</v>
      </c>
      <c r="AK147" s="28" t="s">
        <v>159</v>
      </c>
      <c r="AL147" s="28" t="s">
        <v>159</v>
      </c>
      <c r="AM147" s="28" t="s">
        <v>159</v>
      </c>
      <c r="AN147" s="28" t="s">
        <v>159</v>
      </c>
      <c r="AO147" s="28" t="s">
        <v>159</v>
      </c>
      <c r="AP147" s="28" t="s">
        <v>159</v>
      </c>
      <c r="AQ147" s="28" t="s">
        <v>32</v>
      </c>
      <c r="AR147" s="28" t="s">
        <v>159</v>
      </c>
      <c r="AS147" s="28" t="s">
        <v>159</v>
      </c>
      <c r="AT147" s="28" t="s">
        <v>159</v>
      </c>
      <c r="AU147" s="28" t="s">
        <v>159</v>
      </c>
    </row>
    <row r="148" spans="2:54" x14ac:dyDescent="0.25">
      <c r="B148" t="str">
        <f>XPlan_raw7[[#This Row],[EKA_kode]]</f>
        <v>T640009402</v>
      </c>
      <c r="C148" t="str">
        <f>XPlan_raw7[[#This Row],[eka_langtnavn]]</f>
        <v>Research in Software Engineering</v>
      </c>
      <c r="D148" t="str">
        <f>IF(XPlan_raw7[[#This Row],[Interne-kode]]&lt;&gt;"(tom)",XPlan_raw7[[#This Row],[Interne-kode]],"")</f>
        <v>SM2S-RSE</v>
      </c>
      <c r="E1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48" t="str">
        <f>IF(XPlan_raw7[[#This Row],[Campus]]&lt;&gt;"(tom)",XPlan_raw7[[#This Row],[Campus]],"")</f>
        <v>Sønderborg</v>
      </c>
      <c r="H148" t="str">
        <f>IF(XPlan_raw7[[#This Row],[Prøveform]]&lt;&gt;"(tom)",XPlan_raw7[[#This Row],[Prøveform]],"")</f>
        <v>Project report with oral defence</v>
      </c>
      <c r="I148" t="str">
        <f>IF(XPlan_raw7[[#This Row],[Eksaminator_samlet]]&lt;&gt;"",XPlan_raw7[[#This Row],[Eksaminator_samlet]],"")</f>
        <v>Lars Ramkilde Knudsen</v>
      </c>
      <c r="J148" t="str">
        <f>IF(XPlan_raw7[[#This Row],[Censur]]&lt;&gt;"(tom)",XPlan_raw7[[#This Row],[Censur]],"")</f>
        <v>Second examiner: External</v>
      </c>
      <c r="K1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8" s="29" t="s">
        <v>265</v>
      </c>
      <c r="S148" s="31" t="s">
        <v>266</v>
      </c>
      <c r="T148" s="33" t="s">
        <v>267</v>
      </c>
      <c r="U148" s="31" t="s">
        <v>158</v>
      </c>
      <c r="V148" s="33" t="s">
        <v>159</v>
      </c>
      <c r="W148" s="34">
        <v>45828</v>
      </c>
      <c r="X148" s="35"/>
      <c r="Y148" s="35" t="s">
        <v>633</v>
      </c>
      <c r="Z148" s="31" t="s">
        <v>268</v>
      </c>
      <c r="AA148" s="36" t="s">
        <v>443</v>
      </c>
      <c r="AB148" s="31" t="s">
        <v>189</v>
      </c>
      <c r="AC148" s="35">
        <v>45894</v>
      </c>
      <c r="AD148" s="34"/>
      <c r="AE148" s="33"/>
      <c r="AF148" t="s">
        <v>22</v>
      </c>
      <c r="AG148" s="31" t="s">
        <v>159</v>
      </c>
      <c r="AH148" s="33" t="s">
        <v>159</v>
      </c>
      <c r="AI148" s="31" t="s">
        <v>159</v>
      </c>
      <c r="AJ148" s="33" t="s">
        <v>159</v>
      </c>
      <c r="AK148" s="31" t="s">
        <v>159</v>
      </c>
      <c r="AL148" s="33" t="s">
        <v>159</v>
      </c>
      <c r="AM148" s="31" t="s">
        <v>159</v>
      </c>
      <c r="AN148" s="33" t="s">
        <v>159</v>
      </c>
      <c r="AO148" s="33" t="s">
        <v>159</v>
      </c>
      <c r="AP148" s="33" t="s">
        <v>159</v>
      </c>
      <c r="AQ148" s="33" t="s">
        <v>32</v>
      </c>
      <c r="AR148" s="33" t="s">
        <v>159</v>
      </c>
      <c r="AS148" s="33" t="s">
        <v>159</v>
      </c>
      <c r="AT148" s="33" t="s">
        <v>159</v>
      </c>
      <c r="AU148" s="33" t="s">
        <v>159</v>
      </c>
    </row>
    <row r="149" spans="2:54" x14ac:dyDescent="0.25">
      <c r="B149" t="str">
        <f>XPlan_raw7[[#This Row],[EKA_kode]]</f>
        <v>T640009402</v>
      </c>
      <c r="C149" t="str">
        <f>XPlan_raw7[[#This Row],[eka_langtnavn]]</f>
        <v>Research in Software Engineering</v>
      </c>
      <c r="D149" t="str">
        <f>IF(XPlan_raw7[[#This Row],[Interne-kode]]&lt;&gt;"(tom)",XPlan_raw7[[#This Row],[Interne-kode]],"")</f>
        <v>SM2S-RSE</v>
      </c>
      <c r="E1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9" t="str">
        <f>IF(XPlan_raw7[[#This Row],[Campus]]&lt;&gt;"(tom)",XPlan_raw7[[#This Row],[Campus]],"")</f>
        <v>Sønderborg</v>
      </c>
      <c r="H149" t="str">
        <f>IF(XPlan_raw7[[#This Row],[Prøveform]]&lt;&gt;"(tom)",XPlan_raw7[[#This Row],[Prøveform]],"")</f>
        <v>Hand-In</v>
      </c>
      <c r="I149" t="str">
        <f>IF(XPlan_raw7[[#This Row],[Eksaminator_samlet]]&lt;&gt;"",XPlan_raw7[[#This Row],[Eksaminator_samlet]],"")</f>
        <v>Lars Ramkilde Knudsen</v>
      </c>
      <c r="J149" t="str">
        <f>IF(XPlan_raw7[[#This Row],[Censur]]&lt;&gt;"(tom)",XPlan_raw7[[#This Row],[Censur]],"")</f>
        <v>Second examiner: External</v>
      </c>
      <c r="K1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9" t="s">
        <v>265</v>
      </c>
      <c r="S149" s="28" t="s">
        <v>266</v>
      </c>
      <c r="T149" s="28" t="s">
        <v>267</v>
      </c>
      <c r="U149" s="28" t="s">
        <v>158</v>
      </c>
      <c r="V149" s="28" t="s">
        <v>159</v>
      </c>
      <c r="W149" s="42">
        <v>45810</v>
      </c>
      <c r="X149" s="42"/>
      <c r="Y149" s="28" t="s">
        <v>633</v>
      </c>
      <c r="Z149" s="28" t="s">
        <v>268</v>
      </c>
      <c r="AA149" t="s">
        <v>639</v>
      </c>
      <c r="AB149" s="28" t="s">
        <v>189</v>
      </c>
      <c r="AC149" s="42">
        <v>45880</v>
      </c>
      <c r="AD149" s="42"/>
      <c r="AE149" s="28"/>
      <c r="AF149" t="s">
        <v>22</v>
      </c>
      <c r="AG149" s="28" t="s">
        <v>159</v>
      </c>
      <c r="AH149" s="28" t="s">
        <v>159</v>
      </c>
      <c r="AI149" s="28" t="s">
        <v>159</v>
      </c>
      <c r="AJ149" s="28" t="s">
        <v>159</v>
      </c>
      <c r="AK149" s="28" t="s">
        <v>159</v>
      </c>
      <c r="AL149" s="28" t="s">
        <v>159</v>
      </c>
      <c r="AM149" s="28" t="s">
        <v>159</v>
      </c>
      <c r="AN149" s="28" t="s">
        <v>159</v>
      </c>
      <c r="AO149" s="28" t="s">
        <v>159</v>
      </c>
      <c r="AP149" s="28" t="s">
        <v>159</v>
      </c>
      <c r="AQ149" s="28" t="s">
        <v>32</v>
      </c>
      <c r="AR149" s="28" t="s">
        <v>159</v>
      </c>
      <c r="AS149" s="28" t="s">
        <v>159</v>
      </c>
      <c r="AT149" s="28" t="s">
        <v>159</v>
      </c>
      <c r="AU149" s="28" t="s">
        <v>159</v>
      </c>
    </row>
    <row r="150" spans="2:54" x14ac:dyDescent="0.25">
      <c r="B150" t="str">
        <f>XPlan_raw7[[#This Row],[EKA_kode]]</f>
        <v>T993202402</v>
      </c>
      <c r="C150" t="str">
        <f>XPlan_raw7[[#This Row],[eka_langtnavn]]</f>
        <v>Individual Study Activity</v>
      </c>
      <c r="D150" t="str">
        <f>IF(XPlan_raw7[[#This Row],[Interne-kode]]&lt;&gt;"(tom)",XPlan_raw7[[#This Row],[Interne-kode]],"")</f>
        <v/>
      </c>
      <c r="E1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50" t="str">
        <f>IF(XPlan_raw7[[#This Row],[Campus]]&lt;&gt;"(tom)",XPlan_raw7[[#This Row],[Campus]],"")</f>
        <v>Sønderborg</v>
      </c>
      <c r="H150" t="str">
        <f>IF(XPlan_raw7[[#This Row],[Prøveform]]&lt;&gt;"(tom)",XPlan_raw7[[#This Row],[Prøveform]],"")</f>
        <v>Written examination</v>
      </c>
      <c r="I150" t="str">
        <f>IF(XPlan_raw7[[#This Row],[Eksaminator_samlet]]&lt;&gt;"",XPlan_raw7[[#This Row],[Eksaminator_samlet]],"")</f>
        <v/>
      </c>
      <c r="J150">
        <f>IF(XPlan_raw7[[#This Row],[Censur]]&lt;&gt;"(tom)",XPlan_raw7[[#This Row],[Censur]],"")</f>
        <v>0</v>
      </c>
      <c r="K1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0" t="s">
        <v>274</v>
      </c>
      <c r="S150" s="28" t="s">
        <v>256</v>
      </c>
      <c r="T150" s="28" t="s">
        <v>159</v>
      </c>
      <c r="U150" s="28" t="s">
        <v>159</v>
      </c>
      <c r="V150" s="28" t="s">
        <v>159</v>
      </c>
      <c r="W150" s="42"/>
      <c r="X150" s="42"/>
      <c r="Y150" s="28" t="s">
        <v>159</v>
      </c>
      <c r="Z150" s="28"/>
      <c r="AA150" t="s">
        <v>161</v>
      </c>
      <c r="AB150" s="28"/>
      <c r="AC150" s="42" t="s">
        <v>159</v>
      </c>
      <c r="AD150" s="42"/>
      <c r="AE150" s="28"/>
      <c r="AF150" t="s">
        <v>22</v>
      </c>
      <c r="AG150" s="28" t="s">
        <v>159</v>
      </c>
      <c r="AH150" s="28" t="s">
        <v>23</v>
      </c>
      <c r="AI150" s="28" t="s">
        <v>159</v>
      </c>
      <c r="AJ150" s="28" t="s">
        <v>159</v>
      </c>
      <c r="AK150" s="28" t="s">
        <v>159</v>
      </c>
      <c r="AL150" s="28" t="s">
        <v>159</v>
      </c>
      <c r="AM150" s="28" t="s">
        <v>159</v>
      </c>
      <c r="AN150" s="28" t="s">
        <v>159</v>
      </c>
      <c r="AO150" s="28" t="s">
        <v>159</v>
      </c>
      <c r="AP150" s="28" t="s">
        <v>159</v>
      </c>
      <c r="AQ150" s="28" t="s">
        <v>159</v>
      </c>
      <c r="AR150" s="28" t="s">
        <v>159</v>
      </c>
      <c r="AS150" s="28" t="s">
        <v>159</v>
      </c>
      <c r="AT150" s="28" t="s">
        <v>159</v>
      </c>
      <c r="AU150" s="28" t="s">
        <v>159</v>
      </c>
      <c r="BB150" s="4"/>
    </row>
    <row r="151" spans="2:54" x14ac:dyDescent="0.25">
      <c r="B151" t="str">
        <f>XPlan_raw7[[#This Row],[EKA_kode]]</f>
        <v>T993202402</v>
      </c>
      <c r="C151" t="str">
        <f>XPlan_raw7[[#This Row],[eka_langtnavn]]</f>
        <v>Individual Study Activity</v>
      </c>
      <c r="D151" t="str">
        <f>IF(XPlan_raw7[[#This Row],[Interne-kode]]&lt;&gt;"(tom)",XPlan_raw7[[#This Row],[Interne-kode]],"")</f>
        <v/>
      </c>
      <c r="E1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1" t="str">
        <f>IF(XPlan_raw7[[#This Row],[Campus]]&lt;&gt;"(tom)",XPlan_raw7[[#This Row],[Campus]],"")</f>
        <v>Sønderborg</v>
      </c>
      <c r="H151" t="str">
        <f>IF(XPlan_raw7[[#This Row],[Prøveform]]&lt;&gt;"(tom)",XPlan_raw7[[#This Row],[Prøveform]],"")</f>
        <v>Hand-In</v>
      </c>
      <c r="I151" t="str">
        <f>IF(XPlan_raw7[[#This Row],[Eksaminator_samlet]]&lt;&gt;"",XPlan_raw7[[#This Row],[Eksaminator_samlet]],"")</f>
        <v/>
      </c>
      <c r="J151">
        <f>IF(XPlan_raw7[[#This Row],[Censur]]&lt;&gt;"(tom)",XPlan_raw7[[#This Row],[Censur]],"")</f>
        <v>0</v>
      </c>
      <c r="K1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1" t="s">
        <v>274</v>
      </c>
      <c r="S151" s="28" t="s">
        <v>256</v>
      </c>
      <c r="T151" s="28" t="s">
        <v>159</v>
      </c>
      <c r="U151" s="28" t="s">
        <v>159</v>
      </c>
      <c r="V151" s="28" t="s">
        <v>159</v>
      </c>
      <c r="W151" s="42">
        <v>45810</v>
      </c>
      <c r="X151" s="42"/>
      <c r="Y151" s="28" t="s">
        <v>159</v>
      </c>
      <c r="Z151" s="28"/>
      <c r="AA151" t="s">
        <v>639</v>
      </c>
      <c r="AB151" s="28"/>
      <c r="AC151" s="42" t="s">
        <v>159</v>
      </c>
      <c r="AD151" s="42"/>
      <c r="AE151" s="28"/>
      <c r="AF151" t="s">
        <v>22</v>
      </c>
      <c r="AG151" s="28" t="s">
        <v>159</v>
      </c>
      <c r="AH151" s="28" t="s">
        <v>23</v>
      </c>
      <c r="AI151" s="28" t="s">
        <v>159</v>
      </c>
      <c r="AJ151" s="28" t="s">
        <v>159</v>
      </c>
      <c r="AK151" s="28" t="s">
        <v>159</v>
      </c>
      <c r="AL151" s="28" t="s">
        <v>159</v>
      </c>
      <c r="AM151" s="28" t="s">
        <v>159</v>
      </c>
      <c r="AN151" s="28" t="s">
        <v>159</v>
      </c>
      <c r="AO151" s="28" t="s">
        <v>159</v>
      </c>
      <c r="AP151" s="28" t="s">
        <v>159</v>
      </c>
      <c r="AQ151" s="28" t="s">
        <v>159</v>
      </c>
      <c r="AR151" s="28" t="s">
        <v>159</v>
      </c>
      <c r="AS151" s="28" t="s">
        <v>159</v>
      </c>
      <c r="AT151" s="28" t="s">
        <v>159</v>
      </c>
      <c r="AU151" s="28" t="s">
        <v>159</v>
      </c>
    </row>
    <row r="152" spans="2:54" x14ac:dyDescent="0.25">
      <c r="B152" t="str">
        <f>XPlan_raw7[[#This Row],[EKA_kode]]</f>
        <v>T994802402</v>
      </c>
      <c r="C152" t="str">
        <f>XPlan_raw7[[#This Row],[eka_langtnavn]]</f>
        <v>Individual Study Activity</v>
      </c>
      <c r="D152" t="str">
        <f>IF(XPlan_raw7[[#This Row],[Interne-kode]]&lt;&gt;"(tom)",XPlan_raw7[[#This Row],[Interne-kode]],"")</f>
        <v/>
      </c>
      <c r="E1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52" t="str">
        <f>IF(XPlan_raw7[[#This Row],[Campus]]&lt;&gt;"(tom)",XPlan_raw7[[#This Row],[Campus]],"")</f>
        <v>Sønderborg</v>
      </c>
      <c r="H152" t="str">
        <f>IF(XPlan_raw7[[#This Row],[Prøveform]]&lt;&gt;"(tom)",XPlan_raw7[[#This Row],[Prøveform]],"")</f>
        <v>Project report with oral defence</v>
      </c>
      <c r="I152" t="str">
        <f>IF(XPlan_raw7[[#This Row],[Eksaminator_samlet]]&lt;&gt;"",XPlan_raw7[[#This Row],[Eksaminator_samlet]],"")</f>
        <v>Roana Melina de Oliviera Hansen</v>
      </c>
      <c r="J152" t="str">
        <f>IF(XPlan_raw7[[#This Row],[Censur]]&lt;&gt;"(tom)",XPlan_raw7[[#This Row],[Censur]],"")</f>
        <v>Second examiner: Internal</v>
      </c>
      <c r="K1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2" s="29" t="s">
        <v>255</v>
      </c>
      <c r="S152" s="31" t="s">
        <v>256</v>
      </c>
      <c r="T152" s="33" t="s">
        <v>159</v>
      </c>
      <c r="U152" s="31" t="s">
        <v>205</v>
      </c>
      <c r="V152" s="33" t="s">
        <v>159</v>
      </c>
      <c r="W152" s="34">
        <v>45821</v>
      </c>
      <c r="X152" s="35"/>
      <c r="Y152" s="35" t="s">
        <v>159</v>
      </c>
      <c r="Z152" s="31" t="s">
        <v>638</v>
      </c>
      <c r="AA152" t="s">
        <v>443</v>
      </c>
      <c r="AB152" s="31" t="s">
        <v>162</v>
      </c>
      <c r="AC152" s="35">
        <v>45880</v>
      </c>
      <c r="AD152" s="34"/>
      <c r="AE152" s="33"/>
      <c r="AF152" t="s">
        <v>22</v>
      </c>
      <c r="AG152" s="31" t="s">
        <v>159</v>
      </c>
      <c r="AH152" s="33" t="s">
        <v>159</v>
      </c>
      <c r="AI152" s="31" t="s">
        <v>159</v>
      </c>
      <c r="AJ152" s="33" t="s">
        <v>159</v>
      </c>
      <c r="AK152" s="31" t="s">
        <v>159</v>
      </c>
      <c r="AL152" s="33" t="s">
        <v>159</v>
      </c>
      <c r="AM152" s="31" t="s">
        <v>159</v>
      </c>
      <c r="AN152" s="33" t="s">
        <v>159</v>
      </c>
      <c r="AO152" s="33" t="s">
        <v>159</v>
      </c>
      <c r="AP152" s="33" t="s">
        <v>159</v>
      </c>
      <c r="AQ152" s="33" t="s">
        <v>159</v>
      </c>
      <c r="AR152" s="33" t="s">
        <v>33</v>
      </c>
      <c r="AS152" s="33" t="s">
        <v>159</v>
      </c>
      <c r="AT152" s="33" t="s">
        <v>159</v>
      </c>
      <c r="AU152" s="33" t="s">
        <v>159</v>
      </c>
    </row>
    <row r="153" spans="2:54" x14ac:dyDescent="0.25">
      <c r="B153" t="str">
        <f>XPlan_raw7[[#This Row],[EKA_kode]]</f>
        <v>T994802402</v>
      </c>
      <c r="C153" t="str">
        <f>XPlan_raw7[[#This Row],[eka_langtnavn]]</f>
        <v>Individual Study Activity</v>
      </c>
      <c r="D153" t="str">
        <f>IF(XPlan_raw7[[#This Row],[Interne-kode]]&lt;&gt;"(tom)",XPlan_raw7[[#This Row],[Interne-kode]],"")</f>
        <v/>
      </c>
      <c r="E1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3" t="str">
        <f>IF(XPlan_raw7[[#This Row],[Campus]]&lt;&gt;"(tom)",XPlan_raw7[[#This Row],[Campus]],"")</f>
        <v>Sønderborg</v>
      </c>
      <c r="H153" t="str">
        <f>IF(XPlan_raw7[[#This Row],[Prøveform]]&lt;&gt;"(tom)",XPlan_raw7[[#This Row],[Prøveform]],"")</f>
        <v>Hand-In</v>
      </c>
      <c r="I153" t="str">
        <f>IF(XPlan_raw7[[#This Row],[Eksaminator_samlet]]&lt;&gt;"",XPlan_raw7[[#This Row],[Eksaminator_samlet]],"")</f>
        <v>Roana Melina de Oliviera Hansen</v>
      </c>
      <c r="J153" t="str">
        <f>IF(XPlan_raw7[[#This Row],[Censur]]&lt;&gt;"(tom)",XPlan_raw7[[#This Row],[Censur]],"")</f>
        <v>Second examiner: Internal</v>
      </c>
      <c r="K1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3" s="5" t="s">
        <v>255</v>
      </c>
      <c r="S153" s="48" t="s">
        <v>256</v>
      </c>
      <c r="T153" s="28" t="s">
        <v>159</v>
      </c>
      <c r="U153" s="48" t="s">
        <v>205</v>
      </c>
      <c r="V153" s="28" t="s">
        <v>159</v>
      </c>
      <c r="W153" s="49">
        <v>45810</v>
      </c>
      <c r="X153" s="42"/>
      <c r="Y153" s="42" t="s">
        <v>159</v>
      </c>
      <c r="Z153" s="48" t="s">
        <v>638</v>
      </c>
      <c r="AA153" t="s">
        <v>639</v>
      </c>
      <c r="AB153" s="48" t="s">
        <v>162</v>
      </c>
      <c r="AC153" s="42">
        <v>45880</v>
      </c>
      <c r="AD153" s="49"/>
      <c r="AE153" s="28"/>
      <c r="AF153" t="s">
        <v>22</v>
      </c>
      <c r="AG153" s="48" t="s">
        <v>159</v>
      </c>
      <c r="AH153" s="28" t="s">
        <v>159</v>
      </c>
      <c r="AI153" s="48" t="s">
        <v>159</v>
      </c>
      <c r="AJ153" s="28" t="s">
        <v>159</v>
      </c>
      <c r="AK153" s="48" t="s">
        <v>159</v>
      </c>
      <c r="AL153" s="28" t="s">
        <v>159</v>
      </c>
      <c r="AM153" s="48" t="s">
        <v>159</v>
      </c>
      <c r="AN153" s="28" t="s">
        <v>159</v>
      </c>
      <c r="AO153" s="28" t="s">
        <v>159</v>
      </c>
      <c r="AP153" s="28" t="s">
        <v>159</v>
      </c>
      <c r="AQ153" s="28" t="s">
        <v>159</v>
      </c>
      <c r="AR153" s="28" t="s">
        <v>33</v>
      </c>
      <c r="AS153" s="28" t="s">
        <v>159</v>
      </c>
      <c r="AT153" s="28" t="s">
        <v>159</v>
      </c>
      <c r="AU153" s="28" t="s">
        <v>159</v>
      </c>
    </row>
    <row r="154" spans="2:54" x14ac:dyDescent="0.25">
      <c r="B154" t="str">
        <f>XPlan_raw7[[#This Row],[EKA_kode]]</f>
        <v>T340038402</v>
      </c>
      <c r="C154" t="str">
        <f>XPlan_raw7[[#This Row],[eka_langtnavn]]</f>
        <v>Control Engineering 2</v>
      </c>
      <c r="D154" t="str">
        <f>IF(XPlan_raw7[[#This Row],[Interne-kode]]&lt;&gt;"(tom)",XPlan_raw7[[#This Row],[Interne-kode]],"")</f>
        <v>MC-COE2</v>
      </c>
      <c r="E1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1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154" t="str">
        <f>IF(XPlan_raw7[[#This Row],[Campus]]&lt;&gt;"(tom)",XPlan_raw7[[#This Row],[Campus]],"")</f>
        <v>Sønderborg</v>
      </c>
      <c r="H154" t="str">
        <f>IF(XPlan_raw7[[#This Row],[Prøveform]]&lt;&gt;"(tom)",XPlan_raw7[[#This Row],[Prøveform]],"")</f>
        <v>Written examination</v>
      </c>
      <c r="I154" t="str">
        <f>IF(XPlan_raw7[[#This Row],[Eksaminator_samlet]]&lt;&gt;"",XPlan_raw7[[#This Row],[Eksaminator_samlet]],"")</f>
        <v>Fateme Aghaee</v>
      </c>
      <c r="J154" t="str">
        <f>IF(XPlan_raw7[[#This Row],[Censur]]&lt;&gt;"(tom)",XPlan_raw7[[#This Row],[Censur]],"")</f>
        <v>Second examiner: External</v>
      </c>
      <c r="K1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Sdb.,(tom),(tom),BSc in Mechanical Engineering - Sdb.,BSc in Mechatronic Engineering - Sdb.,(tom),(tom),(tom),(tom),(tom),(tom),Exchange students - Sønderborg</v>
      </c>
      <c r="R154" s="29" t="s">
        <v>314</v>
      </c>
      <c r="S154" s="31" t="s">
        <v>315</v>
      </c>
      <c r="T154" s="33" t="s">
        <v>316</v>
      </c>
      <c r="U154" s="31" t="s">
        <v>205</v>
      </c>
      <c r="V154" s="33" t="s">
        <v>210</v>
      </c>
      <c r="W154" s="34">
        <v>45811</v>
      </c>
      <c r="X154" s="35"/>
      <c r="Y154" s="35" t="s">
        <v>636</v>
      </c>
      <c r="Z154" s="31" t="s">
        <v>317</v>
      </c>
      <c r="AA154" s="36" t="s">
        <v>161</v>
      </c>
      <c r="AB154" s="31" t="s">
        <v>189</v>
      </c>
      <c r="AC154" s="35">
        <v>45887</v>
      </c>
      <c r="AD154" s="34"/>
      <c r="AE154" s="33"/>
      <c r="AF154" t="s">
        <v>22</v>
      </c>
      <c r="AG154" s="31" t="s">
        <v>21</v>
      </c>
      <c r="AH154" s="33" t="s">
        <v>159</v>
      </c>
      <c r="AI154" s="31" t="s">
        <v>159</v>
      </c>
      <c r="AJ154" s="33" t="s">
        <v>25</v>
      </c>
      <c r="AK154" s="31" t="s">
        <v>159</v>
      </c>
      <c r="AL154" s="33" t="s">
        <v>159</v>
      </c>
      <c r="AM154" s="31" t="s">
        <v>28</v>
      </c>
      <c r="AN154" s="33" t="s">
        <v>29</v>
      </c>
      <c r="AO154" s="33" t="s">
        <v>159</v>
      </c>
      <c r="AP154" s="33" t="s">
        <v>159</v>
      </c>
      <c r="AQ154" s="33" t="s">
        <v>159</v>
      </c>
      <c r="AR154" s="33" t="s">
        <v>159</v>
      </c>
      <c r="AS154" s="33" t="s">
        <v>159</v>
      </c>
      <c r="AT154" s="33" t="s">
        <v>159</v>
      </c>
      <c r="AU154" s="33" t="s">
        <v>82</v>
      </c>
    </row>
    <row r="155" spans="2:54" x14ac:dyDescent="0.25">
      <c r="B155" t="str">
        <f>XPlan_raw7[[#This Row],[EKA_kode]]</f>
        <v>T340039402</v>
      </c>
      <c r="C155" t="str">
        <f>XPlan_raw7[[#This Row],[eka_langtnavn]]</f>
        <v>Bachelor Project</v>
      </c>
      <c r="D155" t="str">
        <f>IF(XPlan_raw7[[#This Row],[Interne-kode]]&lt;&gt;"(tom)",XPlan_raw7[[#This Row],[Interne-kode]],"")</f>
        <v>MC-BPRO</v>
      </c>
      <c r="E1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155" t="str">
        <f>IF(XPlan_raw7[[#This Row],[Campus]]&lt;&gt;"(tom)",XPlan_raw7[[#This Row],[Campus]],"")</f>
        <v>Sønderborg</v>
      </c>
      <c r="H155" t="str">
        <f>IF(XPlan_raw7[[#This Row],[Prøveform]]&lt;&gt;"(tom)",XPlan_raw7[[#This Row],[Prøveform]],"")</f>
        <v>Bachelor project with oral defence</v>
      </c>
      <c r="I155" t="str">
        <f>IF(XPlan_raw7[[#This Row],[Eksaminator_samlet]]&lt;&gt;"",XPlan_raw7[[#This Row],[Eksaminator_samlet]],"")</f>
        <v>Supervisor</v>
      </c>
      <c r="J155" t="str">
        <f>IF(XPlan_raw7[[#This Row],[Censur]]&lt;&gt;"(tom)",XPlan_raw7[[#This Row],[Censur]],"")</f>
        <v>Second examiner: External</v>
      </c>
      <c r="K1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5" t="s">
        <v>207</v>
      </c>
      <c r="S155" s="28" t="s">
        <v>208</v>
      </c>
      <c r="T155" s="28" t="s">
        <v>209</v>
      </c>
      <c r="U155" s="28" t="s">
        <v>210</v>
      </c>
      <c r="V155" s="28" t="s">
        <v>159</v>
      </c>
      <c r="W155" s="42">
        <v>45812</v>
      </c>
      <c r="X155" s="42">
        <v>45833</v>
      </c>
      <c r="Y155" s="28" t="s">
        <v>633</v>
      </c>
      <c r="Z155" s="28" t="s">
        <v>211</v>
      </c>
      <c r="AA155" t="s">
        <v>335</v>
      </c>
      <c r="AB155" s="28" t="s">
        <v>189</v>
      </c>
      <c r="AC155" s="42" t="s">
        <v>159</v>
      </c>
      <c r="AD155" s="42"/>
      <c r="AE155" s="28" t="s">
        <v>163</v>
      </c>
      <c r="AF155" t="s">
        <v>22</v>
      </c>
      <c r="AG155" s="28" t="s">
        <v>159</v>
      </c>
      <c r="AH155" s="28" t="s">
        <v>159</v>
      </c>
      <c r="AI155" s="28" t="s">
        <v>159</v>
      </c>
      <c r="AJ155" s="28" t="s">
        <v>25</v>
      </c>
      <c r="AK155" s="28" t="s">
        <v>159</v>
      </c>
      <c r="AL155" s="28" t="s">
        <v>159</v>
      </c>
      <c r="AM155" s="28" t="s">
        <v>28</v>
      </c>
      <c r="AN155" s="28" t="s">
        <v>29</v>
      </c>
      <c r="AO155" s="28" t="s">
        <v>159</v>
      </c>
      <c r="AP155" s="28" t="s">
        <v>159</v>
      </c>
      <c r="AQ155" s="28" t="s">
        <v>159</v>
      </c>
      <c r="AR155" s="28" t="s">
        <v>159</v>
      </c>
      <c r="AS155" s="28" t="s">
        <v>159</v>
      </c>
      <c r="AT155" s="28" t="s">
        <v>159</v>
      </c>
      <c r="AU155" s="28" t="s">
        <v>159</v>
      </c>
    </row>
    <row r="156" spans="2:54" x14ac:dyDescent="0.25">
      <c r="B156" t="str">
        <f>XPlan_raw7[[#This Row],[EKA_kode]]</f>
        <v>T340039402</v>
      </c>
      <c r="C156" t="str">
        <f>XPlan_raw7[[#This Row],[eka_langtnavn]]</f>
        <v>Bachelor Project</v>
      </c>
      <c r="D156" t="str">
        <f>IF(XPlan_raw7[[#This Row],[Interne-kode]]&lt;&gt;"(tom)",XPlan_raw7[[#This Row],[Interne-kode]],"")</f>
        <v>MC-BPRO</v>
      </c>
      <c r="E1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6" t="str">
        <f>IF(XPlan_raw7[[#This Row],[Campus]]&lt;&gt;"(tom)",XPlan_raw7[[#This Row],[Campus]],"")</f>
        <v>Sønderborg</v>
      </c>
      <c r="H156" t="str">
        <f>IF(XPlan_raw7[[#This Row],[Prøveform]]&lt;&gt;"(tom)",XPlan_raw7[[#This Row],[Prøveform]],"")</f>
        <v>Hand-In</v>
      </c>
      <c r="I156" t="str">
        <f>IF(XPlan_raw7[[#This Row],[Eksaminator_samlet]]&lt;&gt;"",XPlan_raw7[[#This Row],[Eksaminator_samlet]],"")</f>
        <v>Supervisor</v>
      </c>
      <c r="J156" t="str">
        <f>IF(XPlan_raw7[[#This Row],[Censur]]&lt;&gt;"(tom)",XPlan_raw7[[#This Row],[Censur]],"")</f>
        <v>Second examiner: External</v>
      </c>
      <c r="K1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6" s="5" t="s">
        <v>207</v>
      </c>
      <c r="S156" s="48" t="s">
        <v>208</v>
      </c>
      <c r="T156" s="28" t="s">
        <v>209</v>
      </c>
      <c r="U156" s="48" t="s">
        <v>210</v>
      </c>
      <c r="V156" s="28" t="s">
        <v>159</v>
      </c>
      <c r="W156" s="49">
        <v>45810</v>
      </c>
      <c r="X156" s="42"/>
      <c r="Y156" s="42" t="s">
        <v>633</v>
      </c>
      <c r="Z156" s="48" t="s">
        <v>211</v>
      </c>
      <c r="AA156" t="s">
        <v>639</v>
      </c>
      <c r="AB156" s="48" t="s">
        <v>189</v>
      </c>
      <c r="AC156" s="42" t="s">
        <v>159</v>
      </c>
      <c r="AD156" s="49"/>
      <c r="AE156" s="28" t="s">
        <v>163</v>
      </c>
      <c r="AF156" t="s">
        <v>22</v>
      </c>
      <c r="AG156" s="48" t="s">
        <v>159</v>
      </c>
      <c r="AH156" s="28" t="s">
        <v>159</v>
      </c>
      <c r="AI156" s="48" t="s">
        <v>159</v>
      </c>
      <c r="AJ156" s="28" t="s">
        <v>25</v>
      </c>
      <c r="AK156" s="48" t="s">
        <v>159</v>
      </c>
      <c r="AL156" s="28" t="s">
        <v>159</v>
      </c>
      <c r="AM156" s="48" t="s">
        <v>28</v>
      </c>
      <c r="AN156" s="28" t="s">
        <v>29</v>
      </c>
      <c r="AO156" s="28" t="s">
        <v>159</v>
      </c>
      <c r="AP156" s="28" t="s">
        <v>159</v>
      </c>
      <c r="AQ156" s="28" t="s">
        <v>159</v>
      </c>
      <c r="AR156" s="28" t="s">
        <v>159</v>
      </c>
      <c r="AS156" s="28" t="s">
        <v>159</v>
      </c>
      <c r="AT156" s="28" t="s">
        <v>159</v>
      </c>
      <c r="AU156" s="28" t="s">
        <v>159</v>
      </c>
    </row>
    <row r="157" spans="2:54" x14ac:dyDescent="0.25">
      <c r="B157" t="str">
        <f>XPlan_raw7[[#This Row],[EKA_kode]]</f>
        <v>T340104402</v>
      </c>
      <c r="C157" t="str">
        <f>XPlan_raw7[[#This Row],[eka_langtnavn]]</f>
        <v>Acoustic and electromagnetic waves</v>
      </c>
      <c r="D157" t="str">
        <f>IF(XPlan_raw7[[#This Row],[Interne-kode]]&lt;&gt;"(tom)",XPlan_raw7[[#This Row],[Interne-kode]],"")</f>
        <v>MC-AEW</v>
      </c>
      <c r="E1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57" t="str">
        <f>IF(XPlan_raw7[[#This Row],[Campus]]&lt;&gt;"(tom)",XPlan_raw7[[#This Row],[Campus]],"")</f>
        <v>Sønderborg</v>
      </c>
      <c r="H157" t="str">
        <f>IF(XPlan_raw7[[#This Row],[Prøveform]]&lt;&gt;"(tom)",XPlan_raw7[[#This Row],[Prøveform]],"")</f>
        <v>Oral examination</v>
      </c>
      <c r="I157" t="str">
        <f>IF(XPlan_raw7[[#This Row],[Eksaminator_samlet]]&lt;&gt;"",XPlan_raw7[[#This Row],[Eksaminator_samlet]],"")</f>
        <v>Till Leissner</v>
      </c>
      <c r="J157" t="str">
        <f>IF(XPlan_raw7[[#This Row],[Censur]]&lt;&gt;"(tom)",XPlan_raw7[[#This Row],[Censur]],"")</f>
        <v>Second examiner: Internal</v>
      </c>
      <c r="K1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Sdb.,(tom),(tom),(tom),BSc in Mechatronic Engineering - Sdb.,(tom),(tom),(tom),(tom),(tom),(tom),(tom)</v>
      </c>
      <c r="R157" s="29" t="s">
        <v>502</v>
      </c>
      <c r="S157" s="31" t="s">
        <v>503</v>
      </c>
      <c r="T157" s="33" t="s">
        <v>504</v>
      </c>
      <c r="U157" s="31" t="s">
        <v>210</v>
      </c>
      <c r="V157" s="33" t="s">
        <v>159</v>
      </c>
      <c r="W157" s="34">
        <v>45832</v>
      </c>
      <c r="X157" s="35"/>
      <c r="Y157" s="35" t="s">
        <v>633</v>
      </c>
      <c r="Z157" s="31" t="s">
        <v>505</v>
      </c>
      <c r="AA157" s="36" t="s">
        <v>188</v>
      </c>
      <c r="AB157" s="31" t="s">
        <v>162</v>
      </c>
      <c r="AC157" s="35">
        <v>45889</v>
      </c>
      <c r="AD157" s="34"/>
      <c r="AE157" s="33"/>
      <c r="AF157" t="s">
        <v>22</v>
      </c>
      <c r="AG157" s="31" t="s">
        <v>159</v>
      </c>
      <c r="AH157" s="33" t="s">
        <v>159</v>
      </c>
      <c r="AI157" s="31" t="s">
        <v>159</v>
      </c>
      <c r="AJ157" s="33" t="s">
        <v>25</v>
      </c>
      <c r="AK157" s="31" t="s">
        <v>159</v>
      </c>
      <c r="AL157" s="33" t="s">
        <v>159</v>
      </c>
      <c r="AM157" s="31" t="s">
        <v>159</v>
      </c>
      <c r="AN157" s="33" t="s">
        <v>29</v>
      </c>
      <c r="AO157" s="33" t="s">
        <v>159</v>
      </c>
      <c r="AP157" s="33" t="s">
        <v>159</v>
      </c>
      <c r="AQ157" s="33" t="s">
        <v>159</v>
      </c>
      <c r="AR157" s="33" t="s">
        <v>159</v>
      </c>
      <c r="AS157" s="33" t="s">
        <v>159</v>
      </c>
      <c r="AT157" s="33" t="s">
        <v>159</v>
      </c>
      <c r="AU157" s="33" t="s">
        <v>159</v>
      </c>
    </row>
    <row r="158" spans="2:54" x14ac:dyDescent="0.25">
      <c r="B158" t="str">
        <f>XPlan_raw7[[#This Row],[EKA_kode]]</f>
        <v>T370003402</v>
      </c>
      <c r="C158" t="str">
        <f>XPlan_raw7[[#This Row],[eka_langtnavn]]</f>
        <v xml:space="preserve">Power Electronics </v>
      </c>
      <c r="D158" t="str">
        <f>IF(XPlan_raw7[[#This Row],[Interne-kode]]&lt;&gt;"(tom)",XPlan_raw7[[#This Row],[Interne-kode]],"")</f>
        <v>EE-POE</v>
      </c>
      <c r="E1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58" t="str">
        <f>IF(XPlan_raw7[[#This Row],[Campus]]&lt;&gt;"(tom)",XPlan_raw7[[#This Row],[Campus]],"")</f>
        <v>Sønderborg</v>
      </c>
      <c r="H158" t="str">
        <f>IF(XPlan_raw7[[#This Row],[Prøveform]]&lt;&gt;"(tom)",XPlan_raw7[[#This Row],[Prøveform]],"")</f>
        <v>Oral examination</v>
      </c>
      <c r="I158" t="str">
        <f>IF(XPlan_raw7[[#This Row],[Eksaminator_samlet]]&lt;&gt;"",XPlan_raw7[[#This Row],[Eksaminator_samlet]],"")</f>
        <v>Bente Olsen</v>
      </c>
      <c r="J158" t="str">
        <f>IF(XPlan_raw7[[#This Row],[Censur]]&lt;&gt;"(tom)",XPlan_raw7[[#This Row],[Censur]],"")</f>
        <v>Second examiner: External</v>
      </c>
      <c r="K1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1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Sdb.,(tom),(tom),(tom),(tom),(tom),(tom),Exchange students - Sønderborg</v>
      </c>
      <c r="R158" s="29" t="s">
        <v>468</v>
      </c>
      <c r="S158" s="31" t="s">
        <v>469</v>
      </c>
      <c r="T158" s="33" t="s">
        <v>470</v>
      </c>
      <c r="U158" s="31" t="s">
        <v>205</v>
      </c>
      <c r="V158" s="33" t="s">
        <v>159</v>
      </c>
      <c r="W158" s="34">
        <v>45827</v>
      </c>
      <c r="X158" s="35">
        <v>45828</v>
      </c>
      <c r="Y158" s="35" t="s">
        <v>634</v>
      </c>
      <c r="Z158" s="31" t="s">
        <v>396</v>
      </c>
      <c r="AA158" t="s">
        <v>188</v>
      </c>
      <c r="AB158" s="31" t="s">
        <v>189</v>
      </c>
      <c r="AC158" s="35">
        <v>45881</v>
      </c>
      <c r="AD158" s="34"/>
      <c r="AE158" s="33"/>
      <c r="AF158" t="s">
        <v>22</v>
      </c>
      <c r="AG158" s="31" t="s">
        <v>21</v>
      </c>
      <c r="AH158" s="33" t="s">
        <v>159</v>
      </c>
      <c r="AI158" s="31" t="s">
        <v>24</v>
      </c>
      <c r="AJ158" s="33" t="s">
        <v>25</v>
      </c>
      <c r="AK158" s="31" t="s">
        <v>159</v>
      </c>
      <c r="AL158" s="33" t="s">
        <v>159</v>
      </c>
      <c r="AM158" s="31" t="s">
        <v>159</v>
      </c>
      <c r="AN158" s="33" t="s">
        <v>29</v>
      </c>
      <c r="AO158" s="33" t="s">
        <v>159</v>
      </c>
      <c r="AP158" s="33" t="s">
        <v>159</v>
      </c>
      <c r="AQ158" s="33" t="s">
        <v>159</v>
      </c>
      <c r="AR158" s="33" t="s">
        <v>159</v>
      </c>
      <c r="AS158" s="33" t="s">
        <v>159</v>
      </c>
      <c r="AT158" s="33" t="s">
        <v>159</v>
      </c>
      <c r="AU158" s="33" t="s">
        <v>82</v>
      </c>
    </row>
    <row r="159" spans="2:54" x14ac:dyDescent="0.25">
      <c r="B159" t="str">
        <f>XPlan_raw7[[#This Row],[EKA_kode]]</f>
        <v>T370039402</v>
      </c>
      <c r="C159" t="str">
        <f>XPlan_raw7[[#This Row],[eka_langtnavn]]</f>
        <v>Signal and Filters</v>
      </c>
      <c r="D159" t="str">
        <f>IF(XPlan_raw7[[#This Row],[Interne-kode]]&lt;&gt;"(tom)",XPlan_raw7[[#This Row],[Interne-kode]],"")</f>
        <v>EE-ASF</v>
      </c>
      <c r="E1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11-06-2025 - 13-06-2025</v>
      </c>
      <c r="G159" t="str">
        <f>IF(XPlan_raw7[[#This Row],[Campus]]&lt;&gt;"(tom)",XPlan_raw7[[#This Row],[Campus]],"")</f>
        <v>Sønderborg</v>
      </c>
      <c r="H159" t="str">
        <f>IF(XPlan_raw7[[#This Row],[Prøveform]]&lt;&gt;"(tom)",XPlan_raw7[[#This Row],[Prøveform]],"")</f>
        <v>Oral examination</v>
      </c>
      <c r="I159" t="str">
        <f>IF(XPlan_raw7[[#This Row],[Eksaminator_samlet]]&lt;&gt;"",XPlan_raw7[[#This Row],[Eksaminator_samlet]],"")</f>
        <v>Bente Olsen</v>
      </c>
      <c r="J159" t="str">
        <f>IF(XPlan_raw7[[#This Row],[Censur]]&lt;&gt;"(tom)",XPlan_raw7[[#This Row],[Censur]],"")</f>
        <v>Second examiner: Internal</v>
      </c>
      <c r="K1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59" t="s">
        <v>393</v>
      </c>
      <c r="S159" s="28" t="s">
        <v>394</v>
      </c>
      <c r="T159" s="28" t="s">
        <v>395</v>
      </c>
      <c r="U159" s="28" t="s">
        <v>158</v>
      </c>
      <c r="V159" s="28" t="s">
        <v>159</v>
      </c>
      <c r="W159" s="42">
        <v>45819</v>
      </c>
      <c r="X159" s="42">
        <v>45821</v>
      </c>
      <c r="Y159" s="28" t="s">
        <v>633</v>
      </c>
      <c r="Z159" s="28" t="s">
        <v>396</v>
      </c>
      <c r="AA159" t="s">
        <v>188</v>
      </c>
      <c r="AB159" s="28" t="s">
        <v>162</v>
      </c>
      <c r="AC159" s="42">
        <v>45894</v>
      </c>
      <c r="AD159" s="42"/>
      <c r="AE159" s="28" t="s">
        <v>163</v>
      </c>
      <c r="AF159" t="s">
        <v>22</v>
      </c>
      <c r="AG159" s="28" t="s">
        <v>21</v>
      </c>
      <c r="AH159" s="28" t="s">
        <v>159</v>
      </c>
      <c r="AI159" s="28" t="s">
        <v>159</v>
      </c>
      <c r="AJ159" s="28" t="s">
        <v>25</v>
      </c>
      <c r="AK159" s="28" t="s">
        <v>159</v>
      </c>
      <c r="AL159" s="28" t="s">
        <v>159</v>
      </c>
      <c r="AM159" s="28" t="s">
        <v>159</v>
      </c>
      <c r="AN159" s="28" t="s">
        <v>159</v>
      </c>
      <c r="AO159" s="28" t="s">
        <v>159</v>
      </c>
      <c r="AP159" s="28" t="s">
        <v>159</v>
      </c>
      <c r="AQ159" s="28" t="s">
        <v>159</v>
      </c>
      <c r="AR159" s="28" t="s">
        <v>159</v>
      </c>
      <c r="AS159" s="28" t="s">
        <v>159</v>
      </c>
      <c r="AT159" s="28" t="s">
        <v>159</v>
      </c>
      <c r="AU159" s="28" t="s">
        <v>159</v>
      </c>
    </row>
    <row r="160" spans="2:54" x14ac:dyDescent="0.25">
      <c r="B160" t="str">
        <f>XPlan_raw7[[#This Row],[EKA_kode]]</f>
        <v>T370043402</v>
      </c>
      <c r="C160" t="str">
        <f>XPlan_raw7[[#This Row],[eka_langtnavn]]</f>
        <v>Physics</v>
      </c>
      <c r="D160" t="str">
        <f>IF(XPlan_raw7[[#This Row],[Interne-kode]]&lt;&gt;"(tom)",XPlan_raw7[[#This Row],[Interne-kode]],"")</f>
        <v>EE-ENPHYS</v>
      </c>
      <c r="E1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60" t="str">
        <f>IF(XPlan_raw7[[#This Row],[Campus]]&lt;&gt;"(tom)",XPlan_raw7[[#This Row],[Campus]],"")</f>
        <v>Sønderborg</v>
      </c>
      <c r="H160" t="str">
        <f>IF(XPlan_raw7[[#This Row],[Prøveform]]&lt;&gt;"(tom)",XPlan_raw7[[#This Row],[Prøveform]],"")</f>
        <v>Oral examination</v>
      </c>
      <c r="I160" t="str">
        <f>IF(XPlan_raw7[[#This Row],[Eksaminator_samlet]]&lt;&gt;"",XPlan_raw7[[#This Row],[Eksaminator_samlet]],"")</f>
        <v>William Greenbank</v>
      </c>
      <c r="J160" t="str">
        <f>IF(XPlan_raw7[[#This Row],[Censur]]&lt;&gt;"(tom)",XPlan_raw7[[#This Row],[Censur]],"")</f>
        <v>Second examiner: Internal</v>
      </c>
      <c r="K1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0" t="s">
        <v>568</v>
      </c>
      <c r="S160" s="28" t="s">
        <v>569</v>
      </c>
      <c r="T160" s="28" t="s">
        <v>570</v>
      </c>
      <c r="U160" s="28" t="s">
        <v>167</v>
      </c>
      <c r="V160" s="28" t="s">
        <v>159</v>
      </c>
      <c r="W160" s="42">
        <v>45784</v>
      </c>
      <c r="X160" s="42"/>
      <c r="Y160" s="28" t="s">
        <v>635</v>
      </c>
      <c r="Z160" s="28" t="s">
        <v>571</v>
      </c>
      <c r="AA160" t="s">
        <v>188</v>
      </c>
      <c r="AB160" s="28" t="s">
        <v>162</v>
      </c>
      <c r="AC160" s="42" t="s">
        <v>159</v>
      </c>
      <c r="AD160" s="42"/>
      <c r="AE160" s="28"/>
      <c r="AF160" t="s">
        <v>22</v>
      </c>
      <c r="AG160" s="28" t="s">
        <v>21</v>
      </c>
      <c r="AH160" s="28" t="s">
        <v>159</v>
      </c>
      <c r="AI160" s="28" t="s">
        <v>159</v>
      </c>
      <c r="AJ160" s="28" t="s">
        <v>25</v>
      </c>
      <c r="AK160" s="28" t="s">
        <v>159</v>
      </c>
      <c r="AL160" s="28" t="s">
        <v>159</v>
      </c>
      <c r="AM160" s="28" t="s">
        <v>159</v>
      </c>
      <c r="AN160" s="28" t="s">
        <v>159</v>
      </c>
      <c r="AO160" s="28" t="s">
        <v>159</v>
      </c>
      <c r="AP160" s="28" t="s">
        <v>159</v>
      </c>
      <c r="AQ160" s="28" t="s">
        <v>159</v>
      </c>
      <c r="AR160" s="28" t="s">
        <v>159</v>
      </c>
      <c r="AS160" s="28" t="s">
        <v>159</v>
      </c>
      <c r="AT160" s="28" t="s">
        <v>159</v>
      </c>
      <c r="AU160" s="28" t="s">
        <v>159</v>
      </c>
    </row>
    <row r="161" spans="2:47" x14ac:dyDescent="0.25">
      <c r="B161" t="str">
        <f>XPlan_raw7[[#This Row],[EKA_kode]]</f>
        <v>T370046402</v>
      </c>
      <c r="C161" t="str">
        <f>XPlan_raw7[[#This Row],[eka_langtnavn]]</f>
        <v>Electronics 1</v>
      </c>
      <c r="D161" t="str">
        <f>IF(XPlan_raw7[[#This Row],[Interne-kode]]&lt;&gt;"(tom)",XPlan_raw7[[#This Row],[Interne-kode]],"")</f>
        <v>ELTR1</v>
      </c>
      <c r="E1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161" t="str">
        <f>IF(XPlan_raw7[[#This Row],[Campus]]&lt;&gt;"(tom)",XPlan_raw7[[#This Row],[Campus]],"")</f>
        <v>Sønderborg</v>
      </c>
      <c r="H161" t="str">
        <f>IF(XPlan_raw7[[#This Row],[Prøveform]]&lt;&gt;"(tom)",XPlan_raw7[[#This Row],[Prøveform]],"")</f>
        <v>Written examination</v>
      </c>
      <c r="I161" t="str">
        <f>IF(XPlan_raw7[[#This Row],[Eksaminator_samlet]]&lt;&gt;"",XPlan_raw7[[#This Row],[Eksaminator_samlet]],"")</f>
        <v>Luciana Tavares</v>
      </c>
      <c r="J161">
        <f>IF(XPlan_raw7[[#This Row],[Censur]]&lt;&gt;"(tom)",XPlan_raw7[[#This Row],[Censur]],"")</f>
        <v>0</v>
      </c>
      <c r="K1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1" t="s">
        <v>529</v>
      </c>
      <c r="S161" s="28" t="s">
        <v>390</v>
      </c>
      <c r="T161" s="28" t="s">
        <v>530</v>
      </c>
      <c r="U161" s="28" t="s">
        <v>167</v>
      </c>
      <c r="V161" s="28" t="s">
        <v>159</v>
      </c>
      <c r="W161" s="42">
        <v>45782</v>
      </c>
      <c r="X161" s="42"/>
      <c r="Y161" s="28" t="s">
        <v>635</v>
      </c>
      <c r="Z161" s="28" t="s">
        <v>392</v>
      </c>
      <c r="AA161" t="s">
        <v>161</v>
      </c>
      <c r="AB161" s="28"/>
      <c r="AC161" s="42" t="s">
        <v>159</v>
      </c>
      <c r="AD161" s="42"/>
      <c r="AE161" s="28"/>
      <c r="AF161" t="s">
        <v>22</v>
      </c>
      <c r="AG161" s="28" t="s">
        <v>21</v>
      </c>
      <c r="AH161" s="28" t="s">
        <v>159</v>
      </c>
      <c r="AI161" s="28" t="s">
        <v>159</v>
      </c>
      <c r="AJ161" s="28" t="s">
        <v>25</v>
      </c>
      <c r="AK161" s="28" t="s">
        <v>159</v>
      </c>
      <c r="AL161" s="28" t="s">
        <v>159</v>
      </c>
      <c r="AM161" s="28" t="s">
        <v>159</v>
      </c>
      <c r="AN161" s="28" t="s">
        <v>159</v>
      </c>
      <c r="AO161" s="28" t="s">
        <v>159</v>
      </c>
      <c r="AP161" s="28" t="s">
        <v>159</v>
      </c>
      <c r="AQ161" s="28" t="s">
        <v>159</v>
      </c>
      <c r="AR161" s="28" t="s">
        <v>159</v>
      </c>
      <c r="AS161" s="28" t="s">
        <v>159</v>
      </c>
      <c r="AT161" s="28" t="s">
        <v>159</v>
      </c>
      <c r="AU161" s="28" t="s">
        <v>159</v>
      </c>
    </row>
    <row r="162" spans="2:47" x14ac:dyDescent="0.25">
      <c r="B162" t="str">
        <f>XPlan_raw7[[#This Row],[EKA_kode]]</f>
        <v>T370052402</v>
      </c>
      <c r="C162" t="str">
        <f>XPlan_raw7[[#This Row],[eka_langtnavn]]</f>
        <v>Electronics 2</v>
      </c>
      <c r="D162" t="str">
        <f>IF(XPlan_raw7[[#This Row],[Interne-kode]]&lt;&gt;"(tom)",XPlan_raw7[[#This Row],[Interne-kode]],"")</f>
        <v>EE-ELTR2</v>
      </c>
      <c r="E1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62" t="str">
        <f>IF(XPlan_raw7[[#This Row],[Campus]]&lt;&gt;"(tom)",XPlan_raw7[[#This Row],[Campus]],"")</f>
        <v>Sønderborg</v>
      </c>
      <c r="H162" t="str">
        <f>IF(XPlan_raw7[[#This Row],[Prøveform]]&lt;&gt;"(tom)",XPlan_raw7[[#This Row],[Prøveform]],"")</f>
        <v>Written examination</v>
      </c>
      <c r="I162" t="str">
        <f>IF(XPlan_raw7[[#This Row],[Eksaminator_samlet]]&lt;&gt;"",XPlan_raw7[[#This Row],[Eksaminator_samlet]],"")</f>
        <v>Mohamed Kheir</v>
      </c>
      <c r="J162" t="str">
        <f>IF(XPlan_raw7[[#This Row],[Censur]]&lt;&gt;"(tom)",XPlan_raw7[[#This Row],[Censur]],"")</f>
        <v>Second examiner: Internal</v>
      </c>
      <c r="K1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2" t="s">
        <v>369</v>
      </c>
      <c r="S162" s="28" t="s">
        <v>370</v>
      </c>
      <c r="T162" s="28" t="s">
        <v>371</v>
      </c>
      <c r="U162" s="28" t="s">
        <v>158</v>
      </c>
      <c r="V162" s="28" t="s">
        <v>159</v>
      </c>
      <c r="W162" s="42">
        <v>45814</v>
      </c>
      <c r="X162" s="42"/>
      <c r="Y162" s="28" t="s">
        <v>633</v>
      </c>
      <c r="Z162" s="28" t="s">
        <v>372</v>
      </c>
      <c r="AA162" s="36" t="s">
        <v>161</v>
      </c>
      <c r="AB162" s="28" t="s">
        <v>162</v>
      </c>
      <c r="AC162" s="42">
        <v>45890</v>
      </c>
      <c r="AD162" s="42"/>
      <c r="AE162" s="28"/>
      <c r="AF162" t="s">
        <v>22</v>
      </c>
      <c r="AG162" s="28" t="s">
        <v>21</v>
      </c>
      <c r="AH162" s="28" t="s">
        <v>159</v>
      </c>
      <c r="AI162" s="28" t="s">
        <v>159</v>
      </c>
      <c r="AJ162" s="28" t="s">
        <v>25</v>
      </c>
      <c r="AK162" s="28" t="s">
        <v>159</v>
      </c>
      <c r="AL162" s="28" t="s">
        <v>159</v>
      </c>
      <c r="AM162" s="28" t="s">
        <v>159</v>
      </c>
      <c r="AN162" s="28" t="s">
        <v>159</v>
      </c>
      <c r="AO162" s="28" t="s">
        <v>159</v>
      </c>
      <c r="AP162" s="28" t="s">
        <v>159</v>
      </c>
      <c r="AQ162" s="28" t="s">
        <v>159</v>
      </c>
      <c r="AR162" s="28" t="s">
        <v>159</v>
      </c>
      <c r="AS162" s="28" t="s">
        <v>159</v>
      </c>
      <c r="AT162" s="28" t="s">
        <v>159</v>
      </c>
      <c r="AU162" s="28" t="s">
        <v>159</v>
      </c>
    </row>
    <row r="163" spans="2:47" x14ac:dyDescent="0.25">
      <c r="B163" t="str">
        <f>XPlan_raw7[[#This Row],[EKA_kode]]</f>
        <v>T370054402</v>
      </c>
      <c r="C163" t="str">
        <f>XPlan_raw7[[#This Row],[eka_langtnavn]]</f>
        <v>Digital Signal Processing</v>
      </c>
      <c r="D163" t="str">
        <f>IF(XPlan_raw7[[#This Row],[Interne-kode]]&lt;&gt;"(tom)",XPlan_raw7[[#This Row],[Interne-kode]],"")</f>
        <v>EE-DSP</v>
      </c>
      <c r="E1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3,4</v>
      </c>
      <c r="F1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63" t="str">
        <f>IF(XPlan_raw7[[#This Row],[Campus]]&lt;&gt;"(tom)",XPlan_raw7[[#This Row],[Campus]],"")</f>
        <v>Sønderborg</v>
      </c>
      <c r="H163" t="str">
        <f>IF(XPlan_raw7[[#This Row],[Prøveform]]&lt;&gt;"(tom)",XPlan_raw7[[#This Row],[Prøveform]],"")</f>
        <v>Oral examination</v>
      </c>
      <c r="I163" t="str">
        <f>IF(XPlan_raw7[[#This Row],[Eksaminator_samlet]]&lt;&gt;"",XPlan_raw7[[#This Row],[Eksaminator_samlet]],"")</f>
        <v>Henrik Andersen</v>
      </c>
      <c r="J163" t="str">
        <f>IF(XPlan_raw7[[#This Row],[Censur]]&lt;&gt;"(tom)",XPlan_raw7[[#This Row],[Censur]],"")</f>
        <v>Second examiner: Internal</v>
      </c>
      <c r="K1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Sdb.,(tom),(tom),(tom),(tom),(tom),(tom),(tom)</v>
      </c>
      <c r="R163" s="29" t="s">
        <v>518</v>
      </c>
      <c r="S163" s="31" t="s">
        <v>519</v>
      </c>
      <c r="T163" s="33" t="s">
        <v>520</v>
      </c>
      <c r="U163" s="31" t="s">
        <v>412</v>
      </c>
      <c r="V163" s="33" t="s">
        <v>205</v>
      </c>
      <c r="W163" s="34">
        <v>45833</v>
      </c>
      <c r="X163" s="35">
        <v>45834</v>
      </c>
      <c r="Y163" s="35" t="s">
        <v>634</v>
      </c>
      <c r="Z163" s="31" t="s">
        <v>521</v>
      </c>
      <c r="AA163" t="s">
        <v>188</v>
      </c>
      <c r="AB163" s="31" t="s">
        <v>162</v>
      </c>
      <c r="AC163" s="35">
        <v>45894</v>
      </c>
      <c r="AD163" s="34"/>
      <c r="AE163" s="33"/>
      <c r="AF163" t="s">
        <v>22</v>
      </c>
      <c r="AG163" s="31" t="s">
        <v>21</v>
      </c>
      <c r="AH163" s="33" t="s">
        <v>159</v>
      </c>
      <c r="AI163" s="31" t="s">
        <v>24</v>
      </c>
      <c r="AJ163" s="33" t="s">
        <v>25</v>
      </c>
      <c r="AK163" s="31" t="s">
        <v>159</v>
      </c>
      <c r="AL163" s="33" t="s">
        <v>159</v>
      </c>
      <c r="AM163" s="31" t="s">
        <v>159</v>
      </c>
      <c r="AN163" s="33" t="s">
        <v>29</v>
      </c>
      <c r="AO163" s="33" t="s">
        <v>159</v>
      </c>
      <c r="AP163" s="33" t="s">
        <v>159</v>
      </c>
      <c r="AQ163" s="33" t="s">
        <v>159</v>
      </c>
      <c r="AR163" s="33" t="s">
        <v>159</v>
      </c>
      <c r="AS163" s="33" t="s">
        <v>159</v>
      </c>
      <c r="AT163" s="33" t="s">
        <v>159</v>
      </c>
      <c r="AU163" s="33" t="s">
        <v>159</v>
      </c>
    </row>
    <row r="164" spans="2:47" x14ac:dyDescent="0.25">
      <c r="B164" t="str">
        <f>XPlan_raw7[[#This Row],[EKA_kode]]</f>
        <v>T370058402</v>
      </c>
      <c r="C164" t="str">
        <f>XPlan_raw7[[#This Row],[eka_langtnavn]]</f>
        <v>Electronics Semester Project 4 C</v>
      </c>
      <c r="D164" t="str">
        <f>IF(XPlan_raw7[[#This Row],[Interne-kode]]&lt;&gt;"(tom)",XPlan_raw7[[#This Row],[Interne-kode]],"")</f>
        <v>EE-SPRO4C</v>
      </c>
      <c r="E1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64" t="str">
        <f>IF(XPlan_raw7[[#This Row],[Campus]]&lt;&gt;"(tom)",XPlan_raw7[[#This Row],[Campus]],"")</f>
        <v>Sønderborg</v>
      </c>
      <c r="H164" t="str">
        <f>IF(XPlan_raw7[[#This Row],[Prøveform]]&lt;&gt;"(tom)",XPlan_raw7[[#This Row],[Prøveform]],"")</f>
        <v>Oral examination</v>
      </c>
      <c r="I164" t="str">
        <f>IF(XPlan_raw7[[#This Row],[Eksaminator_samlet]]&lt;&gt;"",XPlan_raw7[[#This Row],[Eksaminator_samlet]],"")</f>
        <v xml:space="preserve">Mohammed Ali Khan, Navid Bayati </v>
      </c>
      <c r="J164" t="str">
        <f>IF(XPlan_raw7[[#This Row],[Censur]]&lt;&gt;"(tom)",XPlan_raw7[[#This Row],[Censur]],"")</f>
        <v>Second examiner: External</v>
      </c>
      <c r="K1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4" s="27" t="s">
        <v>223</v>
      </c>
      <c r="S164" s="26" t="s">
        <v>224</v>
      </c>
      <c r="T164" s="26" t="s">
        <v>225</v>
      </c>
      <c r="U164" s="26" t="s">
        <v>205</v>
      </c>
      <c r="V164" s="26" t="s">
        <v>159</v>
      </c>
      <c r="W164" s="43">
        <v>45824</v>
      </c>
      <c r="X164" s="43"/>
      <c r="Y164" s="26" t="s">
        <v>633</v>
      </c>
      <c r="Z164" s="26" t="s">
        <v>226</v>
      </c>
      <c r="AA164" t="s">
        <v>188</v>
      </c>
      <c r="AB164" s="26" t="s">
        <v>189</v>
      </c>
      <c r="AC164" s="43">
        <v>45889</v>
      </c>
      <c r="AD164" s="43"/>
      <c r="AE164" s="26"/>
      <c r="AF164" t="s">
        <v>22</v>
      </c>
      <c r="AG164" s="26" t="s">
        <v>159</v>
      </c>
      <c r="AH164" s="26" t="s">
        <v>159</v>
      </c>
      <c r="AI164" s="26" t="s">
        <v>159</v>
      </c>
      <c r="AJ164" s="26" t="s">
        <v>25</v>
      </c>
      <c r="AK164" s="26" t="s">
        <v>159</v>
      </c>
      <c r="AL164" s="26" t="s">
        <v>159</v>
      </c>
      <c r="AM164" s="26" t="s">
        <v>159</v>
      </c>
      <c r="AN164" s="26" t="s">
        <v>159</v>
      </c>
      <c r="AO164" s="26" t="s">
        <v>159</v>
      </c>
      <c r="AP164" s="26" t="s">
        <v>159</v>
      </c>
      <c r="AQ164" s="26" t="s">
        <v>159</v>
      </c>
      <c r="AR164" s="26" t="s">
        <v>159</v>
      </c>
      <c r="AS164" s="26" t="s">
        <v>159</v>
      </c>
      <c r="AT164" s="26" t="s">
        <v>159</v>
      </c>
      <c r="AU164" s="26" t="s">
        <v>82</v>
      </c>
    </row>
    <row r="165" spans="2:47" x14ac:dyDescent="0.25">
      <c r="B165" t="str">
        <f>XPlan_raw7[[#This Row],[EKA_kode]]</f>
        <v>T370058402</v>
      </c>
      <c r="C165" t="str">
        <f>XPlan_raw7[[#This Row],[eka_langtnavn]]</f>
        <v>Electronics Semester Project 4 C</v>
      </c>
      <c r="D165" t="str">
        <f>IF(XPlan_raw7[[#This Row],[Interne-kode]]&lt;&gt;"(tom)",XPlan_raw7[[#This Row],[Interne-kode]],"")</f>
        <v>EE-SPRO4C</v>
      </c>
      <c r="E1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5" t="str">
        <f>IF(XPlan_raw7[[#This Row],[Campus]]&lt;&gt;"(tom)",XPlan_raw7[[#This Row],[Campus]],"")</f>
        <v>Sønderborg</v>
      </c>
      <c r="H165" t="str">
        <f>IF(XPlan_raw7[[#This Row],[Prøveform]]&lt;&gt;"(tom)",XPlan_raw7[[#This Row],[Prøveform]],"")</f>
        <v>Hand-In</v>
      </c>
      <c r="I165" t="str">
        <f>IF(XPlan_raw7[[#This Row],[Eksaminator_samlet]]&lt;&gt;"",XPlan_raw7[[#This Row],[Eksaminator_samlet]],"")</f>
        <v xml:space="preserve">Mohammed Ali Khan, Navid Bayati </v>
      </c>
      <c r="J165" t="str">
        <f>IF(XPlan_raw7[[#This Row],[Censur]]&lt;&gt;"(tom)",XPlan_raw7[[#This Row],[Censur]],"")</f>
        <v>Second examiner: External</v>
      </c>
      <c r="K1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5" t="s">
        <v>223</v>
      </c>
      <c r="S165" s="28" t="s">
        <v>224</v>
      </c>
      <c r="T165" s="28" t="s">
        <v>225</v>
      </c>
      <c r="U165" s="28" t="s">
        <v>205</v>
      </c>
      <c r="V165" s="28" t="s">
        <v>159</v>
      </c>
      <c r="W165" s="42">
        <v>45810</v>
      </c>
      <c r="X165" s="42"/>
      <c r="Y165" s="28" t="s">
        <v>633</v>
      </c>
      <c r="Z165" s="28" t="s">
        <v>226</v>
      </c>
      <c r="AA165" t="s">
        <v>639</v>
      </c>
      <c r="AB165" s="28" t="s">
        <v>189</v>
      </c>
      <c r="AC165" s="42">
        <v>45880</v>
      </c>
      <c r="AD165" s="42"/>
      <c r="AE165" s="28"/>
      <c r="AF165" t="s">
        <v>22</v>
      </c>
      <c r="AG165" s="28" t="s">
        <v>159</v>
      </c>
      <c r="AH165" s="28" t="s">
        <v>159</v>
      </c>
      <c r="AI165" s="28" t="s">
        <v>159</v>
      </c>
      <c r="AJ165" s="28" t="s">
        <v>25</v>
      </c>
      <c r="AK165" s="28" t="s">
        <v>159</v>
      </c>
      <c r="AL165" s="28" t="s">
        <v>159</v>
      </c>
      <c r="AM165" s="28" t="s">
        <v>159</v>
      </c>
      <c r="AN165" s="28" t="s">
        <v>159</v>
      </c>
      <c r="AO165" s="28" t="s">
        <v>159</v>
      </c>
      <c r="AP165" s="28" t="s">
        <v>159</v>
      </c>
      <c r="AQ165" s="28" t="s">
        <v>159</v>
      </c>
      <c r="AR165" s="28" t="s">
        <v>159</v>
      </c>
      <c r="AS165" s="28" t="s">
        <v>159</v>
      </c>
      <c r="AT165" s="28" t="s">
        <v>159</v>
      </c>
      <c r="AU165" s="28" t="s">
        <v>82</v>
      </c>
    </row>
    <row r="166" spans="2:47" x14ac:dyDescent="0.25">
      <c r="B166" t="str">
        <f>XPlan_raw7[[#This Row],[EKA_kode]]</f>
        <v>T370065402</v>
      </c>
      <c r="C166" t="str">
        <f>XPlan_raw7[[#This Row],[eka_langtnavn]]</f>
        <v>Electronics Semester Project 1 C</v>
      </c>
      <c r="D166" t="str">
        <f>IF(XPlan_raw7[[#This Row],[Interne-kode]]&lt;&gt;"(tom)",XPlan_raw7[[#This Row],[Interne-kode]],"")</f>
        <v>EE-SPRO1-BS</v>
      </c>
      <c r="E1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6" t="str">
        <f>IF(XPlan_raw7[[#This Row],[Campus]]&lt;&gt;"(tom)",XPlan_raw7[[#This Row],[Campus]],"")</f>
        <v>Sønderborg</v>
      </c>
      <c r="H166" t="str">
        <f>IF(XPlan_raw7[[#This Row],[Prøveform]]&lt;&gt;"(tom)",XPlan_raw7[[#This Row],[Prøveform]],"")</f>
        <v>Take-home assignment</v>
      </c>
      <c r="I166" t="str">
        <f>IF(XPlan_raw7[[#This Row],[Eksaminator_samlet]]&lt;&gt;"",XPlan_raw7[[#This Row],[Eksaminator_samlet]],"")</f>
        <v>Oliver Niebuhr</v>
      </c>
      <c r="J166">
        <f>IF(XPlan_raw7[[#This Row],[Censur]]&lt;&gt;"(tom)",XPlan_raw7[[#This Row],[Censur]],"")</f>
        <v>0</v>
      </c>
      <c r="K1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6" t="s">
        <v>534</v>
      </c>
      <c r="S166" s="28" t="s">
        <v>535</v>
      </c>
      <c r="T166" s="28" t="s">
        <v>536</v>
      </c>
      <c r="U166" s="28" t="s">
        <v>167</v>
      </c>
      <c r="V166" s="28" t="s">
        <v>159</v>
      </c>
      <c r="W166" s="42">
        <v>45793</v>
      </c>
      <c r="X166" s="42"/>
      <c r="Y166" s="28" t="s">
        <v>635</v>
      </c>
      <c r="Z166" s="28" t="s">
        <v>464</v>
      </c>
      <c r="AA166" t="s">
        <v>257</v>
      </c>
      <c r="AB166" s="28"/>
      <c r="AC166" s="42" t="s">
        <v>159</v>
      </c>
      <c r="AD166" s="42"/>
      <c r="AE166" s="28"/>
      <c r="AF166" t="s">
        <v>22</v>
      </c>
      <c r="AG166" s="28" t="s">
        <v>159</v>
      </c>
      <c r="AH166" s="28" t="s">
        <v>159</v>
      </c>
      <c r="AI166" s="28" t="s">
        <v>159</v>
      </c>
      <c r="AJ166" s="28" t="s">
        <v>25</v>
      </c>
      <c r="AK166" s="28" t="s">
        <v>159</v>
      </c>
      <c r="AL166" s="28" t="s">
        <v>159</v>
      </c>
      <c r="AM166" s="28" t="s">
        <v>159</v>
      </c>
      <c r="AN166" s="28" t="s">
        <v>159</v>
      </c>
      <c r="AO166" s="28" t="s">
        <v>159</v>
      </c>
      <c r="AP166" s="28" t="s">
        <v>159</v>
      </c>
      <c r="AQ166" s="28" t="s">
        <v>159</v>
      </c>
      <c r="AR166" s="28" t="s">
        <v>159</v>
      </c>
      <c r="AS166" s="28" t="s">
        <v>159</v>
      </c>
      <c r="AT166" s="28" t="s">
        <v>159</v>
      </c>
      <c r="AU166" s="28" t="s">
        <v>159</v>
      </c>
    </row>
    <row r="167" spans="2:47" x14ac:dyDescent="0.25">
      <c r="B167" t="str">
        <f>XPlan_raw7[[#This Row],[EKA_kode]]</f>
        <v>T370065402</v>
      </c>
      <c r="C167" t="str">
        <f>XPlan_raw7[[#This Row],[eka_langtnavn]]</f>
        <v>Electronics Semester Project 1 C</v>
      </c>
      <c r="D167" t="str">
        <f>IF(XPlan_raw7[[#This Row],[Interne-kode]]&lt;&gt;"(tom)",XPlan_raw7[[#This Row],[Interne-kode]],"")</f>
        <v>EE-SPRO1-BS</v>
      </c>
      <c r="E1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7" t="str">
        <f>IF(XPlan_raw7[[#This Row],[Campus]]&lt;&gt;"(tom)",XPlan_raw7[[#This Row],[Campus]],"")</f>
        <v>Sønderborg</v>
      </c>
      <c r="H167" t="str">
        <f>IF(XPlan_raw7[[#This Row],[Prøveform]]&lt;&gt;"(tom)",XPlan_raw7[[#This Row],[Prøveform]],"")</f>
        <v>Hand-In</v>
      </c>
      <c r="I167" t="str">
        <f>IF(XPlan_raw7[[#This Row],[Eksaminator_samlet]]&lt;&gt;"",XPlan_raw7[[#This Row],[Eksaminator_samlet]],"")</f>
        <v>Oliver Niebuhr</v>
      </c>
      <c r="J167">
        <f>IF(XPlan_raw7[[#This Row],[Censur]]&lt;&gt;"(tom)",XPlan_raw7[[#This Row],[Censur]],"")</f>
        <v>0</v>
      </c>
      <c r="K1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7" s="5" t="s">
        <v>534</v>
      </c>
      <c r="S167" s="48" t="s">
        <v>535</v>
      </c>
      <c r="T167" s="28" t="s">
        <v>536</v>
      </c>
      <c r="U167" s="48" t="s">
        <v>167</v>
      </c>
      <c r="V167" s="28" t="s">
        <v>159</v>
      </c>
      <c r="W167" s="49">
        <v>45793</v>
      </c>
      <c r="X167" s="42"/>
      <c r="Y167" s="42" t="s">
        <v>635</v>
      </c>
      <c r="Z167" s="48" t="s">
        <v>464</v>
      </c>
      <c r="AA167" t="s">
        <v>639</v>
      </c>
      <c r="AB167" s="48"/>
      <c r="AC167" s="42">
        <v>45793</v>
      </c>
      <c r="AD167" s="49"/>
      <c r="AE167" s="28"/>
      <c r="AF167" t="s">
        <v>22</v>
      </c>
      <c r="AG167" s="48" t="s">
        <v>159</v>
      </c>
      <c r="AH167" s="28" t="s">
        <v>159</v>
      </c>
      <c r="AI167" s="48" t="s">
        <v>159</v>
      </c>
      <c r="AJ167" s="28" t="s">
        <v>25</v>
      </c>
      <c r="AK167" s="48" t="s">
        <v>159</v>
      </c>
      <c r="AL167" s="28" t="s">
        <v>159</v>
      </c>
      <c r="AM167" s="48" t="s">
        <v>159</v>
      </c>
      <c r="AN167" s="28" t="s">
        <v>159</v>
      </c>
      <c r="AO167" s="28" t="s">
        <v>159</v>
      </c>
      <c r="AP167" s="28" t="s">
        <v>159</v>
      </c>
      <c r="AQ167" s="28" t="s">
        <v>159</v>
      </c>
      <c r="AR167" s="28" t="s">
        <v>159</v>
      </c>
      <c r="AS167" s="28" t="s">
        <v>159</v>
      </c>
      <c r="AT167" s="28" t="s">
        <v>159</v>
      </c>
      <c r="AU167" s="28" t="s">
        <v>159</v>
      </c>
    </row>
    <row r="168" spans="2:47" x14ac:dyDescent="0.25">
      <c r="B168" t="str">
        <f>XPlan_raw7[[#This Row],[EKA_kode]]</f>
        <v>T370083402</v>
      </c>
      <c r="C168" t="str">
        <f>XPlan_raw7[[#This Row],[eka_langtnavn]]</f>
        <v>Electronics Semester Project 2 C</v>
      </c>
      <c r="D168" t="str">
        <f>IF(XPlan_raw7[[#This Row],[Interne-kode]]&lt;&gt;"(tom)",XPlan_raw7[[#This Row],[Interne-kode]],"")</f>
        <v>EE-SPRO2C</v>
      </c>
      <c r="E1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68" t="str">
        <f>IF(XPlan_raw7[[#This Row],[Campus]]&lt;&gt;"(tom)",XPlan_raw7[[#This Row],[Campus]],"")</f>
        <v>Sønderborg</v>
      </c>
      <c r="H168" t="str">
        <f>IF(XPlan_raw7[[#This Row],[Prøveform]]&lt;&gt;"(tom)",XPlan_raw7[[#This Row],[Prøveform]],"")</f>
        <v>Oral examination</v>
      </c>
      <c r="I168" t="str">
        <f>IF(XPlan_raw7[[#This Row],[Eksaminator_samlet]]&lt;&gt;"",XPlan_raw7[[#This Row],[Eksaminator_samlet]],"")</f>
        <v>Bente Olsen, William Greenbank</v>
      </c>
      <c r="J168" t="str">
        <f>IF(XPlan_raw7[[#This Row],[Censur]]&lt;&gt;"(tom)",XPlan_raw7[[#This Row],[Censur]],"")</f>
        <v>Second examiner: Internal</v>
      </c>
      <c r="K1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8" s="29" t="s">
        <v>240</v>
      </c>
      <c r="S168" s="31" t="s">
        <v>241</v>
      </c>
      <c r="T168" s="33" t="s">
        <v>242</v>
      </c>
      <c r="U168" s="31" t="s">
        <v>158</v>
      </c>
      <c r="V168" s="33" t="s">
        <v>159</v>
      </c>
      <c r="W168" s="34">
        <v>45824</v>
      </c>
      <c r="X168" s="35">
        <v>45826</v>
      </c>
      <c r="Y168" s="35" t="s">
        <v>633</v>
      </c>
      <c r="Z168" s="31" t="s">
        <v>243</v>
      </c>
      <c r="AA168" t="s">
        <v>188</v>
      </c>
      <c r="AB168" s="31" t="s">
        <v>162</v>
      </c>
      <c r="AC168" s="35">
        <v>45889</v>
      </c>
      <c r="AD168" s="34"/>
      <c r="AE168" s="33" t="s">
        <v>163</v>
      </c>
      <c r="AF168" t="s">
        <v>22</v>
      </c>
      <c r="AG168" s="31" t="s">
        <v>159</v>
      </c>
      <c r="AH168" s="33" t="s">
        <v>159</v>
      </c>
      <c r="AI168" s="31" t="s">
        <v>159</v>
      </c>
      <c r="AJ168" s="33" t="s">
        <v>25</v>
      </c>
      <c r="AK168" s="31" t="s">
        <v>159</v>
      </c>
      <c r="AL168" s="33" t="s">
        <v>159</v>
      </c>
      <c r="AM168" s="31" t="s">
        <v>159</v>
      </c>
      <c r="AN168" s="33" t="s">
        <v>159</v>
      </c>
      <c r="AO168" s="33" t="s">
        <v>159</v>
      </c>
      <c r="AP168" s="33" t="s">
        <v>159</v>
      </c>
      <c r="AQ168" s="33" t="s">
        <v>159</v>
      </c>
      <c r="AR168" s="33" t="s">
        <v>159</v>
      </c>
      <c r="AS168" s="33" t="s">
        <v>159</v>
      </c>
      <c r="AT168" s="33" t="s">
        <v>159</v>
      </c>
      <c r="AU168" s="33" t="s">
        <v>159</v>
      </c>
    </row>
    <row r="169" spans="2:47" x14ac:dyDescent="0.25">
      <c r="B169" t="str">
        <f>XPlan_raw7[[#This Row],[EKA_kode]]</f>
        <v>T370083402</v>
      </c>
      <c r="C169" t="str">
        <f>XPlan_raw7[[#This Row],[eka_langtnavn]]</f>
        <v>Electronics Semester Project 2 C</v>
      </c>
      <c r="D169" t="str">
        <f>IF(XPlan_raw7[[#This Row],[Interne-kode]]&lt;&gt;"(tom)",XPlan_raw7[[#This Row],[Interne-kode]],"")</f>
        <v>EE-SPRO2C</v>
      </c>
      <c r="E1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9" t="str">
        <f>IF(XPlan_raw7[[#This Row],[Campus]]&lt;&gt;"(tom)",XPlan_raw7[[#This Row],[Campus]],"")</f>
        <v>Sønderborg</v>
      </c>
      <c r="H169" t="str">
        <f>IF(XPlan_raw7[[#This Row],[Prøveform]]&lt;&gt;"(tom)",XPlan_raw7[[#This Row],[Prøveform]],"")</f>
        <v>Hand-In</v>
      </c>
      <c r="I169" t="str">
        <f>IF(XPlan_raw7[[#This Row],[Eksaminator_samlet]]&lt;&gt;"",XPlan_raw7[[#This Row],[Eksaminator_samlet]],"")</f>
        <v>Bente Olsen, William Greenbank</v>
      </c>
      <c r="J169" t="str">
        <f>IF(XPlan_raw7[[#This Row],[Censur]]&lt;&gt;"(tom)",XPlan_raw7[[#This Row],[Censur]],"")</f>
        <v>Second examiner: Internal</v>
      </c>
      <c r="K1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9" s="5" t="s">
        <v>240</v>
      </c>
      <c r="S169" s="48" t="s">
        <v>241</v>
      </c>
      <c r="T169" s="28" t="s">
        <v>242</v>
      </c>
      <c r="U169" s="48" t="s">
        <v>158</v>
      </c>
      <c r="V169" s="28" t="s">
        <v>159</v>
      </c>
      <c r="W169" s="49">
        <v>45810</v>
      </c>
      <c r="X169" s="42"/>
      <c r="Y169" s="42" t="s">
        <v>633</v>
      </c>
      <c r="Z169" s="48" t="s">
        <v>243</v>
      </c>
      <c r="AA169" t="s">
        <v>639</v>
      </c>
      <c r="AB169" s="48" t="s">
        <v>162</v>
      </c>
      <c r="AC169" s="42">
        <v>45880</v>
      </c>
      <c r="AD169" s="49"/>
      <c r="AE169" s="28" t="s">
        <v>163</v>
      </c>
      <c r="AF169" t="s">
        <v>22</v>
      </c>
      <c r="AG169" s="48" t="s">
        <v>159</v>
      </c>
      <c r="AH169" s="28" t="s">
        <v>159</v>
      </c>
      <c r="AI169" s="48" t="s">
        <v>159</v>
      </c>
      <c r="AJ169" s="28" t="s">
        <v>25</v>
      </c>
      <c r="AK169" s="48" t="s">
        <v>159</v>
      </c>
      <c r="AL169" s="28" t="s">
        <v>159</v>
      </c>
      <c r="AM169" s="48" t="s">
        <v>159</v>
      </c>
      <c r="AN169" s="28" t="s">
        <v>159</v>
      </c>
      <c r="AO169" s="28" t="s">
        <v>159</v>
      </c>
      <c r="AP169" s="28" t="s">
        <v>159</v>
      </c>
      <c r="AQ169" s="28" t="s">
        <v>159</v>
      </c>
      <c r="AR169" s="28" t="s">
        <v>159</v>
      </c>
      <c r="AS169" s="28" t="s">
        <v>159</v>
      </c>
      <c r="AT169" s="28" t="s">
        <v>159</v>
      </c>
      <c r="AU169" s="28" t="s">
        <v>159</v>
      </c>
    </row>
    <row r="170" spans="2:47" x14ac:dyDescent="0.25">
      <c r="E170" s="7"/>
      <c r="R170" s="27"/>
      <c r="S170" s="26"/>
      <c r="T170" s="26"/>
      <c r="U170" s="26"/>
      <c r="V170" s="26"/>
      <c r="W170" s="43"/>
      <c r="X170" s="43"/>
      <c r="Y170" s="26"/>
      <c r="Z170" s="26"/>
      <c r="AB170" s="26"/>
      <c r="AC170" s="43"/>
      <c r="AD170" s="43"/>
      <c r="AE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</row>
    <row r="171" spans="2:47" x14ac:dyDescent="0.25">
      <c r="E171" s="7"/>
      <c r="R171" s="27"/>
      <c r="S171" s="26"/>
      <c r="T171" s="26"/>
      <c r="U171" s="26"/>
      <c r="V171" s="26"/>
      <c r="W171" s="43"/>
      <c r="X171" s="43"/>
      <c r="Y171"/>
      <c r="Z171" s="26"/>
      <c r="AB171" s="26"/>
      <c r="AC171" s="43"/>
      <c r="AD171" s="43"/>
      <c r="AE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</row>
    <row r="172" spans="2:47" x14ac:dyDescent="0.25">
      <c r="E172" s="7"/>
    </row>
    <row r="173" spans="2:47" x14ac:dyDescent="0.25">
      <c r="E173" s="7"/>
    </row>
    <row r="174" spans="2:47" x14ac:dyDescent="0.25">
      <c r="E174" s="7"/>
    </row>
    <row r="175" spans="2:47" x14ac:dyDescent="0.25">
      <c r="E175" s="7"/>
    </row>
    <row r="176" spans="2:47" x14ac:dyDescent="0.25">
      <c r="E176" s="7"/>
    </row>
    <row r="177" spans="5:54" x14ac:dyDescent="0.25">
      <c r="E177" s="7"/>
    </row>
    <row r="178" spans="5:54" x14ac:dyDescent="0.25">
      <c r="E178" s="7"/>
    </row>
    <row r="179" spans="5:54" x14ac:dyDescent="0.25">
      <c r="E179" s="7"/>
    </row>
    <row r="180" spans="5:54" x14ac:dyDescent="0.25">
      <c r="E180" s="7"/>
    </row>
    <row r="181" spans="5:54" x14ac:dyDescent="0.25">
      <c r="E181" s="7"/>
    </row>
    <row r="182" spans="5:54" x14ac:dyDescent="0.25">
      <c r="E182" s="7"/>
    </row>
    <row r="183" spans="5:54" x14ac:dyDescent="0.25">
      <c r="E183" s="7"/>
    </row>
    <row r="184" spans="5:54" x14ac:dyDescent="0.25">
      <c r="E184" s="7"/>
    </row>
    <row r="185" spans="5:54" x14ac:dyDescent="0.25">
      <c r="E185" s="7"/>
    </row>
    <row r="186" spans="5:54" x14ac:dyDescent="0.25">
      <c r="E186" s="7"/>
    </row>
    <row r="187" spans="5:54" x14ac:dyDescent="0.25">
      <c r="E187" s="7"/>
    </row>
    <row r="188" spans="5:54" x14ac:dyDescent="0.25">
      <c r="E188" s="7"/>
    </row>
    <row r="189" spans="5:54" x14ac:dyDescent="0.25">
      <c r="E189" s="7"/>
    </row>
    <row r="190" spans="5:54" x14ac:dyDescent="0.25">
      <c r="E190" s="7"/>
    </row>
    <row r="191" spans="5:54" x14ac:dyDescent="0.25">
      <c r="E191" s="7"/>
      <c r="BB191" s="4"/>
    </row>
    <row r="192" spans="5:54" x14ac:dyDescent="0.25">
      <c r="E192" s="7"/>
    </row>
    <row r="193" spans="5:54" x14ac:dyDescent="0.25">
      <c r="E193" s="7"/>
    </row>
    <row r="194" spans="5:54" x14ac:dyDescent="0.25">
      <c r="E194" s="7"/>
    </row>
    <row r="195" spans="5:54" x14ac:dyDescent="0.25">
      <c r="E195" s="7"/>
    </row>
    <row r="196" spans="5:54" x14ac:dyDescent="0.25">
      <c r="E196" s="7"/>
    </row>
    <row r="197" spans="5:54" x14ac:dyDescent="0.25">
      <c r="E197" s="7"/>
      <c r="BB197" s="4"/>
    </row>
    <row r="198" spans="5:54" x14ac:dyDescent="0.25">
      <c r="E198" s="7"/>
    </row>
    <row r="199" spans="5:54" x14ac:dyDescent="0.25">
      <c r="E199" s="7"/>
    </row>
    <row r="200" spans="5:54" x14ac:dyDescent="0.25">
      <c r="E200" s="7"/>
    </row>
    <row r="201" spans="5:54" x14ac:dyDescent="0.25">
      <c r="E201" s="7"/>
    </row>
    <row r="202" spans="5:54" x14ac:dyDescent="0.25">
      <c r="E202" s="7"/>
    </row>
    <row r="203" spans="5:54" x14ac:dyDescent="0.25">
      <c r="E203" s="7"/>
    </row>
    <row r="204" spans="5:54" x14ac:dyDescent="0.25">
      <c r="E204" s="7"/>
    </row>
    <row r="205" spans="5:54" x14ac:dyDescent="0.25">
      <c r="E205" s="7"/>
    </row>
    <row r="206" spans="5:54" x14ac:dyDescent="0.25">
      <c r="E206" s="7"/>
    </row>
    <row r="207" spans="5:54" x14ac:dyDescent="0.25">
      <c r="E207" s="7"/>
    </row>
    <row r="208" spans="5:54" x14ac:dyDescent="0.25">
      <c r="E208" s="7"/>
    </row>
    <row r="209" spans="5:60" x14ac:dyDescent="0.25">
      <c r="E209" s="7"/>
    </row>
    <row r="210" spans="5:60" x14ac:dyDescent="0.25">
      <c r="E210" s="7"/>
    </row>
    <row r="211" spans="5:60" x14ac:dyDescent="0.25">
      <c r="E211" s="7"/>
    </row>
    <row r="212" spans="5:60" x14ac:dyDescent="0.25">
      <c r="E212" s="7"/>
    </row>
    <row r="213" spans="5:60" x14ac:dyDescent="0.25">
      <c r="E213" s="7"/>
    </row>
    <row r="214" spans="5:60" x14ac:dyDescent="0.25">
      <c r="E214" s="7"/>
    </row>
    <row r="215" spans="5:60" x14ac:dyDescent="0.25">
      <c r="E215" s="7"/>
      <c r="BB215" s="4"/>
      <c r="BH215" s="4"/>
    </row>
    <row r="216" spans="5:60" x14ac:dyDescent="0.25">
      <c r="E216" s="7"/>
    </row>
    <row r="217" spans="5:60" x14ac:dyDescent="0.25">
      <c r="E217" s="7"/>
    </row>
    <row r="218" spans="5:60" x14ac:dyDescent="0.25">
      <c r="E218" s="7"/>
    </row>
    <row r="219" spans="5:60" x14ac:dyDescent="0.25">
      <c r="E219" s="7"/>
    </row>
    <row r="220" spans="5:60" x14ac:dyDescent="0.25">
      <c r="E220" s="7"/>
    </row>
    <row r="221" spans="5:60" x14ac:dyDescent="0.25">
      <c r="E221" s="7"/>
    </row>
    <row r="222" spans="5:60" x14ac:dyDescent="0.25">
      <c r="E222" s="7"/>
    </row>
    <row r="223" spans="5:60" x14ac:dyDescent="0.25">
      <c r="E223" s="7"/>
    </row>
    <row r="224" spans="5:60" x14ac:dyDescent="0.25">
      <c r="E224" s="7"/>
    </row>
    <row r="225" spans="5:54" x14ac:dyDescent="0.25">
      <c r="E225" s="7"/>
    </row>
    <row r="226" spans="5:54" x14ac:dyDescent="0.25">
      <c r="E226" s="7"/>
    </row>
    <row r="227" spans="5:54" x14ac:dyDescent="0.25">
      <c r="E227" s="7"/>
    </row>
    <row r="228" spans="5:54" x14ac:dyDescent="0.25">
      <c r="E228" s="7"/>
    </row>
    <row r="229" spans="5:54" x14ac:dyDescent="0.25">
      <c r="E229" s="7"/>
    </row>
    <row r="230" spans="5:54" x14ac:dyDescent="0.25">
      <c r="E230" s="7"/>
    </row>
    <row r="231" spans="5:54" x14ac:dyDescent="0.25">
      <c r="E231" s="7"/>
      <c r="BB231" s="4"/>
    </row>
    <row r="232" spans="5:54" x14ac:dyDescent="0.25">
      <c r="E232" s="7"/>
    </row>
    <row r="233" spans="5:54" x14ac:dyDescent="0.25">
      <c r="E233" s="7"/>
    </row>
    <row r="234" spans="5:54" x14ac:dyDescent="0.25">
      <c r="E234" s="7"/>
    </row>
    <row r="235" spans="5:54" x14ac:dyDescent="0.25">
      <c r="E235" s="7"/>
    </row>
    <row r="236" spans="5:54" x14ac:dyDescent="0.25">
      <c r="E236" s="7"/>
      <c r="BB236" s="4"/>
    </row>
    <row r="237" spans="5:54" x14ac:dyDescent="0.25">
      <c r="E237" s="7"/>
    </row>
    <row r="238" spans="5:54" x14ac:dyDescent="0.25">
      <c r="E238" s="7"/>
    </row>
    <row r="239" spans="5:54" x14ac:dyDescent="0.25">
      <c r="E239" s="7"/>
    </row>
    <row r="240" spans="5:54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61" x14ac:dyDescent="0.25">
      <c r="E273" s="7"/>
    </row>
    <row r="274" spans="5:61" x14ac:dyDescent="0.25">
      <c r="E274" s="7"/>
    </row>
    <row r="275" spans="5:61" x14ac:dyDescent="0.25">
      <c r="E275" s="7"/>
      <c r="BB275" s="4"/>
    </row>
    <row r="276" spans="5:61" x14ac:dyDescent="0.25">
      <c r="E276" s="7"/>
    </row>
    <row r="277" spans="5:61" x14ac:dyDescent="0.25">
      <c r="E277" s="7"/>
      <c r="BB277" s="4"/>
      <c r="BH277" s="4"/>
      <c r="BI277" s="4"/>
    </row>
    <row r="278" spans="5:61" x14ac:dyDescent="0.25">
      <c r="E278" s="7"/>
    </row>
    <row r="279" spans="5:61" x14ac:dyDescent="0.25">
      <c r="E279" s="7"/>
    </row>
    <row r="280" spans="5:61" x14ac:dyDescent="0.25">
      <c r="E280" s="7"/>
    </row>
    <row r="281" spans="5:61" x14ac:dyDescent="0.25">
      <c r="E281" s="7"/>
    </row>
    <row r="282" spans="5:61" x14ac:dyDescent="0.25">
      <c r="E282" s="7"/>
    </row>
    <row r="283" spans="5:61" x14ac:dyDescent="0.25">
      <c r="E283" s="7"/>
    </row>
    <row r="284" spans="5:61" x14ac:dyDescent="0.25">
      <c r="E284" s="7"/>
    </row>
    <row r="285" spans="5:61" x14ac:dyDescent="0.25">
      <c r="E285" s="7"/>
    </row>
    <row r="286" spans="5:61" x14ac:dyDescent="0.25">
      <c r="E286" s="7"/>
    </row>
    <row r="287" spans="5:61" x14ac:dyDescent="0.25">
      <c r="E287" s="7"/>
    </row>
    <row r="288" spans="5:61" x14ac:dyDescent="0.25">
      <c r="E288" s="7"/>
    </row>
    <row r="289" spans="5:60" x14ac:dyDescent="0.25">
      <c r="E289" s="7"/>
    </row>
    <row r="290" spans="5:60" x14ac:dyDescent="0.25">
      <c r="E290" s="7"/>
    </row>
    <row r="291" spans="5:60" x14ac:dyDescent="0.25">
      <c r="E291" s="7"/>
    </row>
    <row r="292" spans="5:60" x14ac:dyDescent="0.25">
      <c r="E292" s="7"/>
    </row>
    <row r="293" spans="5:60" x14ac:dyDescent="0.25">
      <c r="E293" s="7"/>
    </row>
    <row r="294" spans="5:60" x14ac:dyDescent="0.25">
      <c r="E294" s="7"/>
    </row>
    <row r="295" spans="5:60" x14ac:dyDescent="0.25">
      <c r="E295" s="7"/>
    </row>
    <row r="296" spans="5:60" x14ac:dyDescent="0.25">
      <c r="E296" s="7"/>
    </row>
    <row r="297" spans="5:60" x14ac:dyDescent="0.25">
      <c r="E297" s="7"/>
    </row>
    <row r="298" spans="5:60" x14ac:dyDescent="0.25">
      <c r="E298" s="7"/>
    </row>
    <row r="299" spans="5:60" x14ac:dyDescent="0.25">
      <c r="E299" s="7"/>
    </row>
    <row r="300" spans="5:60" x14ac:dyDescent="0.25">
      <c r="E300" s="7"/>
    </row>
    <row r="301" spans="5:60" x14ac:dyDescent="0.25">
      <c r="E301" s="7"/>
    </row>
    <row r="302" spans="5:60" x14ac:dyDescent="0.25">
      <c r="E302" s="7"/>
    </row>
    <row r="303" spans="5:60" x14ac:dyDescent="0.25">
      <c r="E303" s="7"/>
    </row>
    <row r="304" spans="5:60" x14ac:dyDescent="0.25">
      <c r="E304" s="7"/>
      <c r="BB304" s="4"/>
      <c r="BH304" s="4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4" x14ac:dyDescent="0.25">
      <c r="E353" s="7"/>
    </row>
    <row r="354" spans="5:54" x14ac:dyDescent="0.25">
      <c r="E354" s="7"/>
    </row>
    <row r="355" spans="5:54" x14ac:dyDescent="0.25">
      <c r="E355" s="7"/>
    </row>
    <row r="356" spans="5:54" x14ac:dyDescent="0.25">
      <c r="E356" s="7"/>
    </row>
    <row r="357" spans="5:54" x14ac:dyDescent="0.25">
      <c r="E357" s="7"/>
      <c r="BB357" s="4"/>
    </row>
    <row r="358" spans="5:54" x14ac:dyDescent="0.25">
      <c r="E358" s="7"/>
    </row>
    <row r="359" spans="5:54" x14ac:dyDescent="0.25">
      <c r="E359" s="7"/>
    </row>
    <row r="360" spans="5:54" x14ac:dyDescent="0.25">
      <c r="E360" s="7"/>
    </row>
    <row r="361" spans="5:54" x14ac:dyDescent="0.25">
      <c r="E361" s="7"/>
    </row>
    <row r="362" spans="5:54" x14ac:dyDescent="0.25">
      <c r="E362" s="7"/>
    </row>
    <row r="363" spans="5:54" x14ac:dyDescent="0.25">
      <c r="E363" s="7"/>
    </row>
    <row r="364" spans="5:54" x14ac:dyDescent="0.25">
      <c r="E364" s="7"/>
    </row>
    <row r="365" spans="5:54" x14ac:dyDescent="0.25">
      <c r="E365" s="7"/>
    </row>
    <row r="366" spans="5:54" x14ac:dyDescent="0.25">
      <c r="E366" s="7"/>
    </row>
    <row r="367" spans="5:54" x14ac:dyDescent="0.25">
      <c r="E367" s="7"/>
      <c r="BB367" s="4"/>
    </row>
    <row r="368" spans="5:54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60" x14ac:dyDescent="0.25">
      <c r="E417" s="7"/>
    </row>
    <row r="418" spans="5:60" x14ac:dyDescent="0.25">
      <c r="E418" s="7"/>
      <c r="BB418" s="4"/>
      <c r="BC418" s="4"/>
      <c r="BD418" s="4"/>
      <c r="BH418" s="4"/>
    </row>
    <row r="419" spans="5:60" x14ac:dyDescent="0.25">
      <c r="E419" s="7"/>
    </row>
    <row r="420" spans="5:60" x14ac:dyDescent="0.25">
      <c r="E420" s="7"/>
    </row>
    <row r="421" spans="5:60" x14ac:dyDescent="0.25">
      <c r="E421" s="7"/>
    </row>
    <row r="422" spans="5:60" x14ac:dyDescent="0.25">
      <c r="E422" s="7"/>
    </row>
    <row r="423" spans="5:60" x14ac:dyDescent="0.25">
      <c r="E423" s="7"/>
    </row>
    <row r="424" spans="5:60" x14ac:dyDescent="0.25">
      <c r="E424" s="7"/>
    </row>
    <row r="425" spans="5:60" x14ac:dyDescent="0.25">
      <c r="E425" s="7"/>
    </row>
    <row r="426" spans="5:60" x14ac:dyDescent="0.25">
      <c r="E426" s="7"/>
    </row>
    <row r="427" spans="5:60" x14ac:dyDescent="0.25">
      <c r="E427" s="7"/>
    </row>
    <row r="428" spans="5:60" x14ac:dyDescent="0.25">
      <c r="E428" s="7"/>
    </row>
    <row r="429" spans="5:60" x14ac:dyDescent="0.25">
      <c r="E429" s="7"/>
    </row>
    <row r="430" spans="5:60" x14ac:dyDescent="0.25">
      <c r="E430" s="7"/>
      <c r="BB430" s="4"/>
      <c r="BC430" s="4"/>
      <c r="BD430" s="4"/>
      <c r="BH430" s="4"/>
    </row>
    <row r="431" spans="5:60" x14ac:dyDescent="0.25">
      <c r="E431" s="7"/>
    </row>
    <row r="432" spans="5:60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60" x14ac:dyDescent="0.25">
      <c r="E465" s="7"/>
    </row>
    <row r="466" spans="5:60" x14ac:dyDescent="0.25">
      <c r="E466" s="7"/>
    </row>
    <row r="467" spans="5:60" x14ac:dyDescent="0.25">
      <c r="E467" s="7"/>
    </row>
    <row r="468" spans="5:60" x14ac:dyDescent="0.25">
      <c r="E468" s="7"/>
    </row>
    <row r="469" spans="5:60" x14ac:dyDescent="0.25">
      <c r="E469" s="7"/>
    </row>
    <row r="470" spans="5:60" x14ac:dyDescent="0.25">
      <c r="E470" s="7"/>
    </row>
    <row r="471" spans="5:60" x14ac:dyDescent="0.25">
      <c r="E471" s="7"/>
    </row>
    <row r="472" spans="5:60" x14ac:dyDescent="0.25">
      <c r="E472" s="7"/>
    </row>
    <row r="473" spans="5:60" x14ac:dyDescent="0.25">
      <c r="E473" s="7"/>
    </row>
    <row r="474" spans="5:60" x14ac:dyDescent="0.25">
      <c r="E474" s="7"/>
    </row>
    <row r="475" spans="5:60" x14ac:dyDescent="0.25">
      <c r="E475" s="7"/>
    </row>
    <row r="476" spans="5:60" x14ac:dyDescent="0.25">
      <c r="E476" s="7"/>
    </row>
    <row r="477" spans="5:60" x14ac:dyDescent="0.25">
      <c r="E477" s="7"/>
      <c r="BB477" s="4"/>
      <c r="BH477" s="4"/>
    </row>
    <row r="478" spans="5:60" x14ac:dyDescent="0.25">
      <c r="E478" s="7"/>
    </row>
    <row r="479" spans="5:60" x14ac:dyDescent="0.25">
      <c r="E479" s="7"/>
    </row>
    <row r="480" spans="5:60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4" x14ac:dyDescent="0.25">
      <c r="E497" s="7"/>
    </row>
    <row r="498" spans="5:54" x14ac:dyDescent="0.25">
      <c r="E498" s="7"/>
    </row>
    <row r="499" spans="5:54" x14ac:dyDescent="0.25">
      <c r="E499" s="7"/>
    </row>
    <row r="500" spans="5:54" x14ac:dyDescent="0.25">
      <c r="E500" s="7"/>
    </row>
    <row r="501" spans="5:54" x14ac:dyDescent="0.25">
      <c r="E501" s="7"/>
    </row>
    <row r="502" spans="5:54" x14ac:dyDescent="0.25">
      <c r="E502" s="7"/>
      <c r="BB502" s="4"/>
    </row>
    <row r="503" spans="5:54" x14ac:dyDescent="0.25">
      <c r="E503" s="7"/>
    </row>
    <row r="504" spans="5:54" x14ac:dyDescent="0.25">
      <c r="E504" s="7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9F09B-8711-408D-B852-E32B9397233B}">
  <ds:schemaRefs>
    <ds:schemaRef ds:uri="http://purl.org/dc/elements/1.1/"/>
    <ds:schemaRef ds:uri="http://schemas.microsoft.com/office/2006/metadata/properties"/>
    <ds:schemaRef ds:uri="74a0ea78-14ed-4cae-b9fc-41c53c1e36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TEK Exam Schedule S2025 - Sdb.</vt:lpstr>
      <vt:lpstr>XPlan</vt:lpstr>
      <vt:lpstr>XPlan_sdb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2025-03-19T10:38:30Z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