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Sommer 2025/Eksamensplan/Odense/"/>
    </mc:Choice>
  </mc:AlternateContent>
  <xr:revisionPtr revIDLastSave="687" documentId="8_{CAD8B803-571E-4A94-80C7-3402729CCFA1}" xr6:coauthVersionLast="47" xr6:coauthVersionMax="47" xr10:uidLastSave="{BEA294A3-91AF-441C-9136-2CF3DF50341A}"/>
  <workbookProtection workbookAlgorithmName="SHA-512" workbookHashValue="J9ENN15yya7JlaZ11AuUz31B6Z0FoGNtFPaiF/Vxr3g4PImU/8dqjNxk+RLWPnJ+DxuI0IIJGZOrNCslxVWtBQ==" workbookSaltValue="WMO5PjVTRfpRHGLYeO2e9A==" workbookSpinCount="100000" lockStructure="1"/>
  <bookViews>
    <workbookView xWindow="-120" yWindow="-120" windowWidth="38640" windowHeight="21240" xr2:uid="{E220AF53-0C70-48DB-BC5B-AFA6DCCC3929}"/>
  </bookViews>
  <sheets>
    <sheet name="TEK Exam Schedule S2025 - Od." sheetId="5" r:id="rId1"/>
    <sheet name="XPlan" sheetId="4" state="hidden" r:id="rId2"/>
    <sheet name="XPlan_sdb" sheetId="6" state="hidden" r:id="rId3"/>
  </sheets>
  <definedNames>
    <definedName name="_xlnm._FilterDatabase" localSheetId="0" hidden="1">'TEK Exam Schedule S2025 - Od.'!$B$14:$L$29</definedName>
    <definedName name="_xlnm._FilterDatabase" localSheetId="1" hidden="1">XPlan!$R$13:$AP$13</definedName>
    <definedName name="_xlnm._FilterDatabase" localSheetId="2" hidden="1">XPlan_sdb!$R$13:$AO$13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9" i="4" l="1"/>
  <c r="N260" i="4"/>
  <c r="E136" i="4"/>
  <c r="E135" i="4"/>
  <c r="E19" i="4"/>
  <c r="E18" i="4"/>
  <c r="F20" i="4"/>
  <c r="F410" i="4"/>
  <c r="F145" i="4"/>
  <c r="F57" i="4"/>
  <c r="F52" i="4"/>
  <c r="B449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N410" i="4"/>
  <c r="M410" i="4"/>
  <c r="L410" i="4"/>
  <c r="K410" i="4"/>
  <c r="J410" i="4"/>
  <c r="I410" i="4"/>
  <c r="H410" i="4"/>
  <c r="G410" i="4"/>
  <c r="E410" i="4"/>
  <c r="D410" i="4"/>
  <c r="C410" i="4"/>
  <c r="B410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N273" i="4"/>
  <c r="M273" i="4"/>
  <c r="L273" i="4"/>
  <c r="K273" i="4"/>
  <c r="J273" i="4"/>
  <c r="I273" i="4"/>
  <c r="H273" i="4"/>
  <c r="G273" i="4"/>
  <c r="E273" i="4"/>
  <c r="D273" i="4"/>
  <c r="C273" i="4"/>
  <c r="B273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B167" i="4" l="1"/>
  <c r="B168" i="4"/>
  <c r="B169" i="4"/>
  <c r="C167" i="4"/>
  <c r="C168" i="4"/>
  <c r="C169" i="4"/>
  <c r="D167" i="4"/>
  <c r="D168" i="4"/>
  <c r="D169" i="4"/>
  <c r="E167" i="4"/>
  <c r="E168" i="4"/>
  <c r="E169" i="4"/>
  <c r="F167" i="4"/>
  <c r="F168" i="4"/>
  <c r="F169" i="4"/>
  <c r="G167" i="4"/>
  <c r="G168" i="4"/>
  <c r="G169" i="4"/>
  <c r="H167" i="4"/>
  <c r="H168" i="4"/>
  <c r="H169" i="4"/>
  <c r="I167" i="4"/>
  <c r="I168" i="4"/>
  <c r="I169" i="4"/>
  <c r="J167" i="4"/>
  <c r="J168" i="4"/>
  <c r="J169" i="4"/>
  <c r="K167" i="4"/>
  <c r="K168" i="4"/>
  <c r="K169" i="4"/>
  <c r="M167" i="4"/>
  <c r="M168" i="4"/>
  <c r="M169" i="4"/>
  <c r="N167" i="4"/>
  <c r="N168" i="4"/>
  <c r="N169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C165" i="4"/>
  <c r="D165" i="4"/>
  <c r="E165" i="4"/>
  <c r="F165" i="4"/>
  <c r="G165" i="4"/>
  <c r="I165" i="4"/>
  <c r="K165" i="4"/>
  <c r="M165" i="4"/>
  <c r="N165" i="4"/>
  <c r="C166" i="4"/>
  <c r="D166" i="4"/>
  <c r="E166" i="4"/>
  <c r="F166" i="4"/>
  <c r="G166" i="4"/>
  <c r="I166" i="4"/>
  <c r="K166" i="4"/>
  <c r="M166" i="4"/>
  <c r="N166" i="4"/>
  <c r="N169" i="6"/>
  <c r="L169" i="6"/>
  <c r="K169" i="6"/>
  <c r="J169" i="6"/>
  <c r="I169" i="6"/>
  <c r="H169" i="6"/>
  <c r="G169" i="6"/>
  <c r="E169" i="6"/>
  <c r="D169" i="6"/>
  <c r="C169" i="6"/>
  <c r="B169" i="6"/>
  <c r="N168" i="6"/>
  <c r="L168" i="6"/>
  <c r="K168" i="6"/>
  <c r="J168" i="6"/>
  <c r="I168" i="6"/>
  <c r="H168" i="6"/>
  <c r="G168" i="6"/>
  <c r="E168" i="6"/>
  <c r="D168" i="6"/>
  <c r="C168" i="6"/>
  <c r="B168" i="6"/>
  <c r="N167" i="6"/>
  <c r="L167" i="6"/>
  <c r="K167" i="6"/>
  <c r="J167" i="6"/>
  <c r="I167" i="6"/>
  <c r="H167" i="6"/>
  <c r="G167" i="6"/>
  <c r="E167" i="6"/>
  <c r="D167" i="6"/>
  <c r="C167" i="6"/>
  <c r="B167" i="6"/>
  <c r="N166" i="6"/>
  <c r="L166" i="6"/>
  <c r="K166" i="6"/>
  <c r="J166" i="6"/>
  <c r="I166" i="6"/>
  <c r="H166" i="6"/>
  <c r="G166" i="6"/>
  <c r="E166" i="6"/>
  <c r="D166" i="6"/>
  <c r="C166" i="6"/>
  <c r="B166" i="6"/>
  <c r="N165" i="6"/>
  <c r="L165" i="6"/>
  <c r="K165" i="6"/>
  <c r="J165" i="6"/>
  <c r="I165" i="6"/>
  <c r="H165" i="6"/>
  <c r="G165" i="6"/>
  <c r="E165" i="6"/>
  <c r="D165" i="6"/>
  <c r="C165" i="6"/>
  <c r="B165" i="6"/>
  <c r="N164" i="6"/>
  <c r="L164" i="6"/>
  <c r="K164" i="6"/>
  <c r="J164" i="6"/>
  <c r="I164" i="6"/>
  <c r="H164" i="6"/>
  <c r="G164" i="6"/>
  <c r="E164" i="6"/>
  <c r="D164" i="6"/>
  <c r="C164" i="6"/>
  <c r="B164" i="6"/>
  <c r="F14" i="4" l="1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3" i="4"/>
  <c r="F54" i="4"/>
  <c r="F55" i="4"/>
  <c r="F56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E132" i="4"/>
  <c r="E133" i="4"/>
  <c r="E134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B114" i="6" l="1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L113" i="6" l="1"/>
  <c r="K113" i="6"/>
  <c r="J113" i="6"/>
  <c r="I113" i="6"/>
  <c r="H113" i="6"/>
  <c r="G113" i="6"/>
  <c r="E113" i="6"/>
  <c r="D113" i="6"/>
  <c r="C113" i="6"/>
  <c r="B113" i="6"/>
  <c r="L112" i="6"/>
  <c r="K112" i="6"/>
  <c r="J112" i="6"/>
  <c r="I112" i="6"/>
  <c r="H112" i="6"/>
  <c r="G112" i="6"/>
  <c r="E112" i="6"/>
  <c r="D112" i="6"/>
  <c r="C112" i="6"/>
  <c r="B112" i="6"/>
  <c r="L111" i="6"/>
  <c r="K111" i="6"/>
  <c r="J111" i="6"/>
  <c r="I111" i="6"/>
  <c r="H111" i="6"/>
  <c r="G111" i="6"/>
  <c r="E111" i="6"/>
  <c r="D111" i="6"/>
  <c r="C111" i="6"/>
  <c r="B111" i="6"/>
  <c r="L110" i="6"/>
  <c r="K110" i="6"/>
  <c r="J110" i="6"/>
  <c r="I110" i="6"/>
  <c r="H110" i="6"/>
  <c r="G110" i="6"/>
  <c r="E110" i="6"/>
  <c r="D110" i="6"/>
  <c r="C110" i="6"/>
  <c r="B110" i="6"/>
  <c r="L109" i="6"/>
  <c r="K109" i="6"/>
  <c r="J109" i="6"/>
  <c r="I109" i="6"/>
  <c r="H109" i="6"/>
  <c r="G109" i="6"/>
  <c r="E109" i="6"/>
  <c r="D109" i="6"/>
  <c r="C109" i="6"/>
  <c r="B109" i="6"/>
  <c r="L108" i="6"/>
  <c r="K108" i="6"/>
  <c r="J108" i="6"/>
  <c r="I108" i="6"/>
  <c r="H108" i="6"/>
  <c r="G108" i="6"/>
  <c r="E108" i="6"/>
  <c r="D108" i="6"/>
  <c r="C108" i="6"/>
  <c r="B108" i="6"/>
  <c r="L107" i="6"/>
  <c r="K107" i="6"/>
  <c r="J107" i="6"/>
  <c r="I107" i="6"/>
  <c r="H107" i="6"/>
  <c r="G107" i="6"/>
  <c r="E107" i="6"/>
  <c r="D107" i="6"/>
  <c r="C107" i="6"/>
  <c r="B107" i="6"/>
  <c r="L106" i="6"/>
  <c r="K106" i="6"/>
  <c r="J106" i="6"/>
  <c r="I106" i="6"/>
  <c r="H106" i="6"/>
  <c r="G106" i="6"/>
  <c r="E106" i="6"/>
  <c r="D106" i="6"/>
  <c r="C106" i="6"/>
  <c r="B106" i="6"/>
  <c r="L105" i="6"/>
  <c r="K105" i="6"/>
  <c r="J105" i="6"/>
  <c r="I105" i="6"/>
  <c r="H105" i="6"/>
  <c r="G105" i="6"/>
  <c r="E105" i="6"/>
  <c r="D105" i="6"/>
  <c r="C105" i="6"/>
  <c r="B105" i="6"/>
  <c r="L104" i="6"/>
  <c r="K104" i="6"/>
  <c r="J104" i="6"/>
  <c r="I104" i="6"/>
  <c r="H104" i="6"/>
  <c r="G104" i="6"/>
  <c r="E104" i="6"/>
  <c r="D104" i="6"/>
  <c r="C104" i="6"/>
  <c r="B104" i="6"/>
  <c r="L103" i="6"/>
  <c r="K103" i="6"/>
  <c r="J103" i="6"/>
  <c r="I103" i="6"/>
  <c r="H103" i="6"/>
  <c r="G103" i="6"/>
  <c r="E103" i="6"/>
  <c r="D103" i="6"/>
  <c r="C103" i="6"/>
  <c r="B103" i="6"/>
  <c r="L102" i="6"/>
  <c r="K102" i="6"/>
  <c r="J102" i="6"/>
  <c r="I102" i="6"/>
  <c r="H102" i="6"/>
  <c r="G102" i="6"/>
  <c r="E102" i="6"/>
  <c r="D102" i="6"/>
  <c r="C102" i="6"/>
  <c r="B102" i="6"/>
  <c r="L101" i="6"/>
  <c r="K101" i="6"/>
  <c r="J101" i="6"/>
  <c r="I101" i="6"/>
  <c r="H101" i="6"/>
  <c r="G101" i="6"/>
  <c r="E101" i="6"/>
  <c r="D101" i="6"/>
  <c r="C101" i="6"/>
  <c r="B101" i="6"/>
  <c r="L100" i="6"/>
  <c r="K100" i="6"/>
  <c r="J100" i="6"/>
  <c r="I100" i="6"/>
  <c r="H100" i="6"/>
  <c r="G100" i="6"/>
  <c r="E100" i="6"/>
  <c r="D100" i="6"/>
  <c r="C100" i="6"/>
  <c r="B100" i="6"/>
  <c r="L99" i="6"/>
  <c r="K99" i="6"/>
  <c r="J99" i="6"/>
  <c r="I99" i="6"/>
  <c r="H99" i="6"/>
  <c r="G99" i="6"/>
  <c r="E99" i="6"/>
  <c r="D99" i="6"/>
  <c r="C99" i="6"/>
  <c r="B99" i="6"/>
  <c r="L98" i="6"/>
  <c r="K98" i="6"/>
  <c r="J98" i="6"/>
  <c r="I98" i="6"/>
  <c r="H98" i="6"/>
  <c r="G98" i="6"/>
  <c r="E98" i="6"/>
  <c r="D98" i="6"/>
  <c r="C98" i="6"/>
  <c r="B98" i="6"/>
  <c r="L97" i="6"/>
  <c r="K97" i="6"/>
  <c r="J97" i="6"/>
  <c r="I97" i="6"/>
  <c r="H97" i="6"/>
  <c r="G97" i="6"/>
  <c r="E97" i="6"/>
  <c r="D97" i="6"/>
  <c r="C97" i="6"/>
  <c r="B97" i="6"/>
  <c r="L96" i="6"/>
  <c r="K96" i="6"/>
  <c r="J96" i="6"/>
  <c r="I96" i="6"/>
  <c r="H96" i="6"/>
  <c r="G96" i="6"/>
  <c r="E96" i="6"/>
  <c r="D96" i="6"/>
  <c r="C96" i="6"/>
  <c r="B96" i="6"/>
  <c r="L95" i="6"/>
  <c r="K95" i="6"/>
  <c r="J95" i="6"/>
  <c r="I95" i="6"/>
  <c r="H95" i="6"/>
  <c r="G95" i="6"/>
  <c r="E95" i="6"/>
  <c r="D95" i="6"/>
  <c r="C95" i="6"/>
  <c r="B95" i="6"/>
  <c r="L94" i="6"/>
  <c r="K94" i="6"/>
  <c r="J94" i="6"/>
  <c r="I94" i="6"/>
  <c r="H94" i="6"/>
  <c r="G94" i="6"/>
  <c r="E94" i="6"/>
  <c r="D94" i="6"/>
  <c r="C94" i="6"/>
  <c r="B94" i="6"/>
  <c r="L93" i="6"/>
  <c r="K93" i="6"/>
  <c r="J93" i="6"/>
  <c r="I93" i="6"/>
  <c r="H93" i="6"/>
  <c r="G93" i="6"/>
  <c r="E93" i="6"/>
  <c r="D93" i="6"/>
  <c r="C93" i="6"/>
  <c r="B93" i="6"/>
  <c r="L92" i="6"/>
  <c r="K92" i="6"/>
  <c r="J92" i="6"/>
  <c r="I92" i="6"/>
  <c r="H92" i="6"/>
  <c r="G92" i="6"/>
  <c r="E92" i="6"/>
  <c r="D92" i="6"/>
  <c r="C92" i="6"/>
  <c r="B92" i="6"/>
  <c r="L91" i="6"/>
  <c r="K91" i="6"/>
  <c r="J91" i="6"/>
  <c r="I91" i="6"/>
  <c r="H91" i="6"/>
  <c r="G91" i="6"/>
  <c r="E91" i="6"/>
  <c r="D91" i="6"/>
  <c r="C91" i="6"/>
  <c r="B91" i="6"/>
  <c r="L90" i="6"/>
  <c r="K90" i="6"/>
  <c r="J90" i="6"/>
  <c r="I90" i="6"/>
  <c r="H90" i="6"/>
  <c r="G90" i="6"/>
  <c r="E90" i="6"/>
  <c r="D90" i="6"/>
  <c r="C90" i="6"/>
  <c r="B90" i="6"/>
  <c r="L89" i="6"/>
  <c r="K89" i="6"/>
  <c r="J89" i="6"/>
  <c r="I89" i="6"/>
  <c r="H89" i="6"/>
  <c r="G89" i="6"/>
  <c r="E89" i="6"/>
  <c r="D89" i="6"/>
  <c r="C89" i="6"/>
  <c r="B89" i="6"/>
  <c r="L88" i="6"/>
  <c r="K88" i="6"/>
  <c r="J88" i="6"/>
  <c r="I88" i="6"/>
  <c r="H88" i="6"/>
  <c r="G88" i="6"/>
  <c r="E88" i="6"/>
  <c r="D88" i="6"/>
  <c r="C88" i="6"/>
  <c r="B88" i="6"/>
  <c r="L87" i="6"/>
  <c r="K87" i="6"/>
  <c r="J87" i="6"/>
  <c r="I87" i="6"/>
  <c r="H87" i="6"/>
  <c r="G87" i="6"/>
  <c r="E87" i="6"/>
  <c r="D87" i="6"/>
  <c r="C87" i="6"/>
  <c r="B87" i="6"/>
  <c r="L86" i="6"/>
  <c r="K86" i="6"/>
  <c r="J86" i="6"/>
  <c r="I86" i="6"/>
  <c r="H86" i="6"/>
  <c r="G86" i="6"/>
  <c r="E86" i="6"/>
  <c r="D86" i="6"/>
  <c r="C86" i="6"/>
  <c r="B86" i="6"/>
  <c r="L85" i="6"/>
  <c r="K85" i="6"/>
  <c r="J85" i="6"/>
  <c r="I85" i="6"/>
  <c r="H85" i="6"/>
  <c r="G85" i="6"/>
  <c r="E85" i="6"/>
  <c r="D85" i="6"/>
  <c r="C85" i="6"/>
  <c r="B85" i="6"/>
  <c r="L84" i="6"/>
  <c r="K84" i="6"/>
  <c r="J84" i="6"/>
  <c r="I84" i="6"/>
  <c r="H84" i="6"/>
  <c r="G84" i="6"/>
  <c r="E84" i="6"/>
  <c r="D84" i="6"/>
  <c r="C84" i="6"/>
  <c r="B84" i="6"/>
  <c r="L83" i="6"/>
  <c r="K83" i="6"/>
  <c r="J83" i="6"/>
  <c r="I83" i="6"/>
  <c r="H83" i="6"/>
  <c r="G83" i="6"/>
  <c r="E83" i="6"/>
  <c r="D83" i="6"/>
  <c r="C83" i="6"/>
  <c r="B83" i="6"/>
  <c r="L82" i="6"/>
  <c r="K82" i="6"/>
  <c r="J82" i="6"/>
  <c r="I82" i="6"/>
  <c r="H82" i="6"/>
  <c r="G82" i="6"/>
  <c r="E82" i="6"/>
  <c r="D82" i="6"/>
  <c r="C82" i="6"/>
  <c r="B82" i="6"/>
  <c r="L81" i="6"/>
  <c r="K81" i="6"/>
  <c r="J81" i="6"/>
  <c r="I81" i="6"/>
  <c r="H81" i="6"/>
  <c r="G81" i="6"/>
  <c r="E81" i="6"/>
  <c r="D81" i="6"/>
  <c r="C81" i="6"/>
  <c r="B81" i="6"/>
  <c r="L80" i="6"/>
  <c r="K80" i="6"/>
  <c r="J80" i="6"/>
  <c r="I80" i="6"/>
  <c r="H80" i="6"/>
  <c r="G80" i="6"/>
  <c r="E80" i="6"/>
  <c r="D80" i="6"/>
  <c r="C80" i="6"/>
  <c r="B80" i="6"/>
  <c r="L79" i="6"/>
  <c r="K79" i="6"/>
  <c r="J79" i="6"/>
  <c r="I79" i="6"/>
  <c r="H79" i="6"/>
  <c r="G79" i="6"/>
  <c r="E79" i="6"/>
  <c r="D79" i="6"/>
  <c r="C79" i="6"/>
  <c r="B79" i="6"/>
  <c r="L78" i="6"/>
  <c r="K78" i="6"/>
  <c r="J78" i="6"/>
  <c r="I78" i="6"/>
  <c r="H78" i="6"/>
  <c r="G78" i="6"/>
  <c r="E78" i="6"/>
  <c r="D78" i="6"/>
  <c r="C78" i="6"/>
  <c r="B78" i="6"/>
  <c r="L77" i="6"/>
  <c r="K77" i="6"/>
  <c r="J77" i="6"/>
  <c r="I77" i="6"/>
  <c r="H77" i="6"/>
  <c r="G77" i="6"/>
  <c r="E77" i="6"/>
  <c r="D77" i="6"/>
  <c r="C77" i="6"/>
  <c r="B77" i="6"/>
  <c r="L76" i="6"/>
  <c r="K76" i="6"/>
  <c r="J76" i="6"/>
  <c r="I76" i="6"/>
  <c r="H76" i="6"/>
  <c r="G76" i="6"/>
  <c r="E76" i="6"/>
  <c r="D76" i="6"/>
  <c r="C76" i="6"/>
  <c r="B76" i="6"/>
  <c r="L75" i="6"/>
  <c r="K75" i="6"/>
  <c r="J75" i="6"/>
  <c r="I75" i="6"/>
  <c r="H75" i="6"/>
  <c r="G75" i="6"/>
  <c r="E75" i="6"/>
  <c r="D75" i="6"/>
  <c r="C75" i="6"/>
  <c r="B75" i="6"/>
  <c r="L74" i="6"/>
  <c r="K74" i="6"/>
  <c r="J74" i="6"/>
  <c r="I74" i="6"/>
  <c r="H74" i="6"/>
  <c r="G74" i="6"/>
  <c r="E74" i="6"/>
  <c r="D74" i="6"/>
  <c r="C74" i="6"/>
  <c r="B74" i="6"/>
  <c r="L73" i="6"/>
  <c r="K73" i="6"/>
  <c r="J73" i="6"/>
  <c r="I73" i="6"/>
  <c r="H73" i="6"/>
  <c r="G73" i="6"/>
  <c r="E73" i="6"/>
  <c r="D73" i="6"/>
  <c r="C73" i="6"/>
  <c r="B73" i="6"/>
  <c r="L72" i="6"/>
  <c r="K72" i="6"/>
  <c r="J72" i="6"/>
  <c r="I72" i="6"/>
  <c r="H72" i="6"/>
  <c r="G72" i="6"/>
  <c r="E72" i="6"/>
  <c r="D72" i="6"/>
  <c r="C72" i="6"/>
  <c r="B72" i="6"/>
  <c r="L71" i="6"/>
  <c r="K71" i="6"/>
  <c r="J71" i="6"/>
  <c r="I71" i="6"/>
  <c r="H71" i="6"/>
  <c r="G71" i="6"/>
  <c r="E71" i="6"/>
  <c r="D71" i="6"/>
  <c r="C71" i="6"/>
  <c r="B71" i="6"/>
  <c r="L70" i="6"/>
  <c r="K70" i="6"/>
  <c r="J70" i="6"/>
  <c r="I70" i="6"/>
  <c r="H70" i="6"/>
  <c r="G70" i="6"/>
  <c r="E70" i="6"/>
  <c r="D70" i="6"/>
  <c r="C70" i="6"/>
  <c r="B70" i="6"/>
  <c r="L69" i="6"/>
  <c r="K69" i="6"/>
  <c r="J69" i="6"/>
  <c r="I69" i="6"/>
  <c r="H69" i="6"/>
  <c r="G69" i="6"/>
  <c r="E69" i="6"/>
  <c r="D69" i="6"/>
  <c r="C69" i="6"/>
  <c r="B69" i="6"/>
  <c r="L68" i="6"/>
  <c r="K68" i="6"/>
  <c r="J68" i="6"/>
  <c r="I68" i="6"/>
  <c r="H68" i="6"/>
  <c r="G68" i="6"/>
  <c r="E68" i="6"/>
  <c r="D68" i="6"/>
  <c r="C68" i="6"/>
  <c r="B68" i="6"/>
  <c r="L67" i="6"/>
  <c r="K67" i="6"/>
  <c r="J67" i="6"/>
  <c r="I67" i="6"/>
  <c r="H67" i="6"/>
  <c r="G67" i="6"/>
  <c r="E67" i="6"/>
  <c r="D67" i="6"/>
  <c r="C67" i="6"/>
  <c r="B67" i="6"/>
  <c r="L66" i="6"/>
  <c r="K66" i="6"/>
  <c r="J66" i="6"/>
  <c r="I66" i="6"/>
  <c r="H66" i="6"/>
  <c r="G66" i="6"/>
  <c r="E66" i="6"/>
  <c r="D66" i="6"/>
  <c r="C66" i="6"/>
  <c r="B66" i="6"/>
  <c r="L65" i="6"/>
  <c r="K65" i="6"/>
  <c r="J65" i="6"/>
  <c r="I65" i="6"/>
  <c r="H65" i="6"/>
  <c r="G65" i="6"/>
  <c r="E65" i="6"/>
  <c r="D65" i="6"/>
  <c r="C65" i="6"/>
  <c r="B65" i="6"/>
  <c r="L64" i="6"/>
  <c r="K64" i="6"/>
  <c r="J64" i="6"/>
  <c r="I64" i="6"/>
  <c r="H64" i="6"/>
  <c r="G64" i="6"/>
  <c r="E64" i="6"/>
  <c r="D64" i="6"/>
  <c r="C64" i="6"/>
  <c r="B64" i="6"/>
  <c r="L63" i="6"/>
  <c r="K63" i="6"/>
  <c r="J63" i="6"/>
  <c r="I63" i="6"/>
  <c r="H63" i="6"/>
  <c r="G63" i="6"/>
  <c r="E63" i="6"/>
  <c r="D63" i="6"/>
  <c r="C63" i="6"/>
  <c r="B63" i="6"/>
  <c r="L62" i="6"/>
  <c r="K62" i="6"/>
  <c r="J62" i="6"/>
  <c r="I62" i="6"/>
  <c r="H62" i="6"/>
  <c r="G62" i="6"/>
  <c r="E62" i="6"/>
  <c r="D62" i="6"/>
  <c r="C62" i="6"/>
  <c r="B62" i="6"/>
  <c r="L61" i="6"/>
  <c r="K61" i="6"/>
  <c r="J61" i="6"/>
  <c r="I61" i="6"/>
  <c r="H61" i="6"/>
  <c r="G61" i="6"/>
  <c r="E61" i="6"/>
  <c r="D61" i="6"/>
  <c r="C61" i="6"/>
  <c r="B61" i="6"/>
  <c r="L60" i="6"/>
  <c r="K60" i="6"/>
  <c r="J60" i="6"/>
  <c r="I60" i="6"/>
  <c r="H60" i="6"/>
  <c r="G60" i="6"/>
  <c r="E60" i="6"/>
  <c r="D60" i="6"/>
  <c r="C60" i="6"/>
  <c r="B60" i="6"/>
  <c r="L59" i="6"/>
  <c r="K59" i="6"/>
  <c r="J59" i="6"/>
  <c r="I59" i="6"/>
  <c r="H59" i="6"/>
  <c r="G59" i="6"/>
  <c r="E59" i="6"/>
  <c r="D59" i="6"/>
  <c r="C59" i="6"/>
  <c r="B59" i="6"/>
  <c r="L58" i="6"/>
  <c r="K58" i="6"/>
  <c r="J58" i="6"/>
  <c r="I58" i="6"/>
  <c r="H58" i="6"/>
  <c r="G58" i="6"/>
  <c r="E58" i="6"/>
  <c r="D58" i="6"/>
  <c r="C58" i="6"/>
  <c r="B58" i="6"/>
  <c r="L57" i="6"/>
  <c r="K57" i="6"/>
  <c r="J57" i="6"/>
  <c r="I57" i="6"/>
  <c r="H57" i="6"/>
  <c r="G57" i="6"/>
  <c r="E57" i="6"/>
  <c r="D57" i="6"/>
  <c r="C57" i="6"/>
  <c r="B57" i="6"/>
  <c r="L56" i="6"/>
  <c r="K56" i="6"/>
  <c r="J56" i="6"/>
  <c r="I56" i="6"/>
  <c r="H56" i="6"/>
  <c r="G56" i="6"/>
  <c r="E56" i="6"/>
  <c r="D56" i="6"/>
  <c r="C56" i="6"/>
  <c r="B56" i="6"/>
  <c r="L55" i="6"/>
  <c r="K55" i="6"/>
  <c r="J55" i="6"/>
  <c r="I55" i="6"/>
  <c r="H55" i="6"/>
  <c r="G55" i="6"/>
  <c r="E55" i="6"/>
  <c r="D55" i="6"/>
  <c r="C55" i="6"/>
  <c r="B55" i="6"/>
  <c r="L54" i="6"/>
  <c r="K54" i="6"/>
  <c r="J54" i="6"/>
  <c r="I54" i="6"/>
  <c r="H54" i="6"/>
  <c r="G54" i="6"/>
  <c r="E54" i="6"/>
  <c r="D54" i="6"/>
  <c r="C54" i="6"/>
  <c r="B54" i="6"/>
  <c r="L53" i="6"/>
  <c r="K53" i="6"/>
  <c r="J53" i="6"/>
  <c r="I53" i="6"/>
  <c r="H53" i="6"/>
  <c r="G53" i="6"/>
  <c r="E53" i="6"/>
  <c r="D53" i="6"/>
  <c r="C53" i="6"/>
  <c r="B53" i="6"/>
  <c r="L52" i="6"/>
  <c r="K52" i="6"/>
  <c r="J52" i="6"/>
  <c r="I52" i="6"/>
  <c r="H52" i="6"/>
  <c r="G52" i="6"/>
  <c r="E52" i="6"/>
  <c r="D52" i="6"/>
  <c r="C52" i="6"/>
  <c r="B52" i="6"/>
  <c r="L51" i="6"/>
  <c r="K51" i="6"/>
  <c r="J51" i="6"/>
  <c r="I51" i="6"/>
  <c r="H51" i="6"/>
  <c r="G51" i="6"/>
  <c r="E51" i="6"/>
  <c r="D51" i="6"/>
  <c r="C51" i="6"/>
  <c r="B51" i="6"/>
  <c r="L50" i="6"/>
  <c r="K50" i="6"/>
  <c r="J50" i="6"/>
  <c r="I50" i="6"/>
  <c r="H50" i="6"/>
  <c r="G50" i="6"/>
  <c r="E50" i="6"/>
  <c r="D50" i="6"/>
  <c r="C50" i="6"/>
  <c r="B50" i="6"/>
  <c r="L49" i="6"/>
  <c r="K49" i="6"/>
  <c r="J49" i="6"/>
  <c r="I49" i="6"/>
  <c r="H49" i="6"/>
  <c r="G49" i="6"/>
  <c r="E49" i="6"/>
  <c r="D49" i="6"/>
  <c r="C49" i="6"/>
  <c r="B49" i="6"/>
  <c r="L48" i="6"/>
  <c r="K48" i="6"/>
  <c r="J48" i="6"/>
  <c r="I48" i="6"/>
  <c r="H48" i="6"/>
  <c r="G48" i="6"/>
  <c r="E48" i="6"/>
  <c r="D48" i="6"/>
  <c r="C48" i="6"/>
  <c r="B48" i="6"/>
  <c r="L47" i="6"/>
  <c r="K47" i="6"/>
  <c r="J47" i="6"/>
  <c r="I47" i="6"/>
  <c r="H47" i="6"/>
  <c r="G47" i="6"/>
  <c r="E47" i="6"/>
  <c r="D47" i="6"/>
  <c r="C47" i="6"/>
  <c r="B47" i="6"/>
  <c r="L46" i="6"/>
  <c r="K46" i="6"/>
  <c r="J46" i="6"/>
  <c r="I46" i="6"/>
  <c r="H46" i="6"/>
  <c r="G46" i="6"/>
  <c r="E46" i="6"/>
  <c r="D46" i="6"/>
  <c r="C46" i="6"/>
  <c r="B46" i="6"/>
  <c r="L45" i="6"/>
  <c r="K45" i="6"/>
  <c r="J45" i="6"/>
  <c r="I45" i="6"/>
  <c r="H45" i="6"/>
  <c r="G45" i="6"/>
  <c r="E45" i="6"/>
  <c r="D45" i="6"/>
  <c r="C45" i="6"/>
  <c r="B45" i="6"/>
  <c r="L44" i="6"/>
  <c r="K44" i="6"/>
  <c r="J44" i="6"/>
  <c r="I44" i="6"/>
  <c r="H44" i="6"/>
  <c r="G44" i="6"/>
  <c r="E44" i="6"/>
  <c r="D44" i="6"/>
  <c r="C44" i="6"/>
  <c r="B44" i="6"/>
  <c r="L43" i="6"/>
  <c r="K43" i="6"/>
  <c r="J43" i="6"/>
  <c r="I43" i="6"/>
  <c r="H43" i="6"/>
  <c r="G43" i="6"/>
  <c r="E43" i="6"/>
  <c r="D43" i="6"/>
  <c r="C43" i="6"/>
  <c r="B43" i="6"/>
  <c r="L42" i="6"/>
  <c r="K42" i="6"/>
  <c r="J42" i="6"/>
  <c r="I42" i="6"/>
  <c r="H42" i="6"/>
  <c r="G42" i="6"/>
  <c r="E42" i="6"/>
  <c r="D42" i="6"/>
  <c r="C42" i="6"/>
  <c r="B42" i="6"/>
  <c r="L41" i="6"/>
  <c r="K41" i="6"/>
  <c r="J41" i="6"/>
  <c r="I41" i="6"/>
  <c r="H41" i="6"/>
  <c r="G41" i="6"/>
  <c r="E41" i="6"/>
  <c r="D41" i="6"/>
  <c r="C41" i="6"/>
  <c r="B41" i="6"/>
  <c r="L40" i="6"/>
  <c r="K40" i="6"/>
  <c r="J40" i="6"/>
  <c r="I40" i="6"/>
  <c r="H40" i="6"/>
  <c r="G40" i="6"/>
  <c r="E40" i="6"/>
  <c r="D40" i="6"/>
  <c r="C40" i="6"/>
  <c r="B40" i="6"/>
  <c r="L39" i="6"/>
  <c r="K39" i="6"/>
  <c r="J39" i="6"/>
  <c r="I39" i="6"/>
  <c r="H39" i="6"/>
  <c r="G39" i="6"/>
  <c r="E39" i="6"/>
  <c r="D39" i="6"/>
  <c r="C39" i="6"/>
  <c r="B39" i="6"/>
  <c r="L38" i="6"/>
  <c r="K38" i="6"/>
  <c r="J38" i="6"/>
  <c r="I38" i="6"/>
  <c r="H38" i="6"/>
  <c r="G38" i="6"/>
  <c r="E38" i="6"/>
  <c r="D38" i="6"/>
  <c r="C38" i="6"/>
  <c r="B38" i="6"/>
  <c r="L37" i="6"/>
  <c r="K37" i="6"/>
  <c r="J37" i="6"/>
  <c r="I37" i="6"/>
  <c r="H37" i="6"/>
  <c r="G37" i="6"/>
  <c r="E37" i="6"/>
  <c r="D37" i="6"/>
  <c r="C37" i="6"/>
  <c r="B37" i="6"/>
  <c r="L36" i="6"/>
  <c r="K36" i="6"/>
  <c r="J36" i="6"/>
  <c r="I36" i="6"/>
  <c r="H36" i="6"/>
  <c r="G36" i="6"/>
  <c r="E36" i="6"/>
  <c r="D36" i="6"/>
  <c r="C36" i="6"/>
  <c r="B36" i="6"/>
  <c r="L35" i="6"/>
  <c r="K35" i="6"/>
  <c r="J35" i="6"/>
  <c r="I35" i="6"/>
  <c r="H35" i="6"/>
  <c r="G35" i="6"/>
  <c r="E35" i="6"/>
  <c r="D35" i="6"/>
  <c r="C35" i="6"/>
  <c r="B35" i="6"/>
  <c r="L34" i="6"/>
  <c r="K34" i="6"/>
  <c r="J34" i="6"/>
  <c r="I34" i="6"/>
  <c r="H34" i="6"/>
  <c r="G34" i="6"/>
  <c r="E34" i="6"/>
  <c r="D34" i="6"/>
  <c r="C34" i="6"/>
  <c r="B34" i="6"/>
  <c r="L33" i="6"/>
  <c r="K33" i="6"/>
  <c r="J33" i="6"/>
  <c r="I33" i="6"/>
  <c r="H33" i="6"/>
  <c r="G33" i="6"/>
  <c r="E33" i="6"/>
  <c r="D33" i="6"/>
  <c r="C33" i="6"/>
  <c r="B33" i="6"/>
  <c r="L32" i="6"/>
  <c r="K32" i="6"/>
  <c r="J32" i="6"/>
  <c r="I32" i="6"/>
  <c r="H32" i="6"/>
  <c r="G32" i="6"/>
  <c r="E32" i="6"/>
  <c r="D32" i="6"/>
  <c r="C32" i="6"/>
  <c r="B32" i="6"/>
  <c r="L31" i="6"/>
  <c r="K31" i="6"/>
  <c r="J31" i="6"/>
  <c r="I31" i="6"/>
  <c r="H31" i="6"/>
  <c r="G31" i="6"/>
  <c r="E31" i="6"/>
  <c r="D31" i="6"/>
  <c r="C31" i="6"/>
  <c r="B31" i="6"/>
  <c r="L30" i="6"/>
  <c r="K30" i="6"/>
  <c r="J30" i="6"/>
  <c r="I30" i="6"/>
  <c r="H30" i="6"/>
  <c r="G30" i="6"/>
  <c r="E30" i="6"/>
  <c r="D30" i="6"/>
  <c r="C30" i="6"/>
  <c r="B30" i="6"/>
  <c r="L29" i="6"/>
  <c r="K29" i="6"/>
  <c r="J29" i="6"/>
  <c r="I29" i="6"/>
  <c r="H29" i="6"/>
  <c r="G29" i="6"/>
  <c r="E29" i="6"/>
  <c r="D29" i="6"/>
  <c r="C29" i="6"/>
  <c r="B29" i="6"/>
  <c r="L28" i="6"/>
  <c r="K28" i="6"/>
  <c r="J28" i="6"/>
  <c r="I28" i="6"/>
  <c r="H28" i="6"/>
  <c r="G28" i="6"/>
  <c r="E28" i="6"/>
  <c r="D28" i="6"/>
  <c r="C28" i="6"/>
  <c r="B28" i="6"/>
  <c r="L27" i="6"/>
  <c r="K27" i="6"/>
  <c r="J27" i="6"/>
  <c r="I27" i="6"/>
  <c r="H27" i="6"/>
  <c r="G27" i="6"/>
  <c r="E27" i="6"/>
  <c r="D27" i="6"/>
  <c r="C27" i="6"/>
  <c r="B27" i="6"/>
  <c r="L26" i="6"/>
  <c r="K26" i="6"/>
  <c r="J26" i="6"/>
  <c r="I26" i="6"/>
  <c r="H26" i="6"/>
  <c r="G26" i="6"/>
  <c r="E26" i="6"/>
  <c r="D26" i="6"/>
  <c r="C26" i="6"/>
  <c r="B26" i="6"/>
  <c r="L25" i="6"/>
  <c r="K25" i="6"/>
  <c r="J25" i="6"/>
  <c r="I25" i="6"/>
  <c r="H25" i="6"/>
  <c r="G25" i="6"/>
  <c r="E25" i="6"/>
  <c r="D25" i="6"/>
  <c r="C25" i="6"/>
  <c r="B25" i="6"/>
  <c r="L24" i="6"/>
  <c r="K24" i="6"/>
  <c r="J24" i="6"/>
  <c r="I24" i="6"/>
  <c r="H24" i="6"/>
  <c r="G24" i="6"/>
  <c r="E24" i="6"/>
  <c r="D24" i="6"/>
  <c r="C24" i="6"/>
  <c r="B24" i="6"/>
  <c r="L23" i="6"/>
  <c r="K23" i="6"/>
  <c r="J23" i="6"/>
  <c r="I23" i="6"/>
  <c r="H23" i="6"/>
  <c r="G23" i="6"/>
  <c r="E23" i="6"/>
  <c r="D23" i="6"/>
  <c r="C23" i="6"/>
  <c r="B23" i="6"/>
  <c r="L22" i="6"/>
  <c r="K22" i="6"/>
  <c r="J22" i="6"/>
  <c r="I22" i="6"/>
  <c r="H22" i="6"/>
  <c r="G22" i="6"/>
  <c r="E22" i="6"/>
  <c r="D22" i="6"/>
  <c r="C22" i="6"/>
  <c r="B22" i="6"/>
  <c r="L21" i="6"/>
  <c r="K21" i="6"/>
  <c r="J21" i="6"/>
  <c r="I21" i="6"/>
  <c r="H21" i="6"/>
  <c r="G21" i="6"/>
  <c r="E21" i="6"/>
  <c r="D21" i="6"/>
  <c r="C21" i="6"/>
  <c r="B21" i="6"/>
  <c r="L20" i="6"/>
  <c r="K20" i="6"/>
  <c r="J20" i="6"/>
  <c r="I20" i="6"/>
  <c r="H20" i="6"/>
  <c r="G20" i="6"/>
  <c r="E20" i="6"/>
  <c r="D20" i="6"/>
  <c r="C20" i="6"/>
  <c r="B20" i="6"/>
  <c r="L19" i="6"/>
  <c r="K19" i="6"/>
  <c r="J19" i="6"/>
  <c r="I19" i="6"/>
  <c r="H19" i="6"/>
  <c r="G19" i="6"/>
  <c r="E19" i="6"/>
  <c r="D19" i="6"/>
  <c r="C19" i="6"/>
  <c r="B19" i="6"/>
  <c r="L18" i="6"/>
  <c r="K18" i="6"/>
  <c r="J18" i="6"/>
  <c r="I18" i="6"/>
  <c r="H18" i="6"/>
  <c r="G18" i="6"/>
  <c r="E18" i="6"/>
  <c r="D18" i="6"/>
  <c r="C18" i="6"/>
  <c r="B18" i="6"/>
  <c r="L17" i="6"/>
  <c r="K17" i="6"/>
  <c r="J17" i="6"/>
  <c r="I17" i="6"/>
  <c r="H17" i="6"/>
  <c r="G17" i="6"/>
  <c r="E17" i="6"/>
  <c r="D17" i="6"/>
  <c r="C17" i="6"/>
  <c r="B17" i="6"/>
  <c r="L16" i="6"/>
  <c r="K16" i="6"/>
  <c r="J16" i="6"/>
  <c r="I16" i="6"/>
  <c r="H16" i="6"/>
  <c r="G16" i="6"/>
  <c r="E16" i="6"/>
  <c r="D16" i="6"/>
  <c r="C16" i="6"/>
  <c r="B16" i="6"/>
  <c r="L15" i="6"/>
  <c r="K15" i="6"/>
  <c r="J15" i="6"/>
  <c r="I15" i="6"/>
  <c r="H15" i="6"/>
  <c r="G15" i="6"/>
  <c r="E15" i="6"/>
  <c r="D15" i="6"/>
  <c r="C15" i="6"/>
  <c r="B15" i="6"/>
  <c r="L14" i="6"/>
  <c r="K14" i="6"/>
  <c r="J14" i="6"/>
  <c r="I14" i="6"/>
  <c r="H14" i="6"/>
  <c r="G14" i="6"/>
  <c r="E14" i="6"/>
  <c r="D14" i="6"/>
  <c r="C14" i="6"/>
  <c r="B14" i="6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E14" i="4"/>
  <c r="E15" i="4"/>
  <c r="E16" i="4"/>
  <c r="E17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B15" i="5" l="1" a="1"/>
  <c r="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<sst xmlns="http://schemas.openxmlformats.org/spreadsheetml/2006/main" count="31226" uniqueCount="2102">
  <si>
    <t>Approved by the Study Board</t>
  </si>
  <si>
    <t>Last updated:</t>
  </si>
  <si>
    <t>Search for your exams</t>
  </si>
  <si>
    <t>Explanation of search criteria</t>
  </si>
  <si>
    <t>Campus</t>
  </si>
  <si>
    <t/>
  </si>
  <si>
    <t>(Campus: Odense or Soenderborg)</t>
  </si>
  <si>
    <t>Search Exam code:</t>
  </si>
  <si>
    <t>Search Course title:</t>
  </si>
  <si>
    <t>Exam code</t>
  </si>
  <si>
    <t>Course title</t>
  </si>
  <si>
    <t>Internal code</t>
  </si>
  <si>
    <t>Sem</t>
  </si>
  <si>
    <t>Form of examination</t>
  </si>
  <si>
    <t>Examiner</t>
  </si>
  <si>
    <t>Form of censorship</t>
  </si>
  <si>
    <t>RE-exam dates
(dd-mm-yyyy)</t>
  </si>
  <si>
    <t>Notification</t>
  </si>
  <si>
    <t>Odense</t>
  </si>
  <si>
    <t>BEng in Electronics - Sdb.</t>
  </si>
  <si>
    <t>Sønderborg</t>
  </si>
  <si>
    <t>BEng in Mechanical Engineering - Sdb.</t>
  </si>
  <si>
    <t>BEng in Mechatronics - Sdb.</t>
  </si>
  <si>
    <t>BSc in Electronics Engineering - Sdb.</t>
  </si>
  <si>
    <t>BSc in Enginreering, Innovation and Business - Sdb.</t>
  </si>
  <si>
    <t>BSc in Software Engineering -. Sdb.</t>
  </si>
  <si>
    <t>BSc in Mechanical Engineering - Sdb.</t>
  </si>
  <si>
    <t>BSc in Mechatronic Engineering - Sdb.</t>
  </si>
  <si>
    <t>MSc in Electronics Engineering - Sdb.</t>
  </si>
  <si>
    <t>MSc in Enginreering, Innovation and Business - Sdb.</t>
  </si>
  <si>
    <t>MSc in Software Engineering - Sdb.</t>
  </si>
  <si>
    <t>MSc Physics and Technology - Sdb.</t>
  </si>
  <si>
    <t>MSc in Mechanical Engineering - Sdb.</t>
  </si>
  <si>
    <t>MSc in Mechatronic Engineering - Sdb.</t>
  </si>
  <si>
    <t>Exchange students</t>
  </si>
  <si>
    <t>Do-to ved opdatering:</t>
  </si>
  <si>
    <t>1. kopier "Nyeste version" over i "tidliger version" (ikke overskrifter)</t>
  </si>
  <si>
    <t>2. Indsæt ny date fra "Udskrift_plan" under nyeste version</t>
  </si>
  <si>
    <t>3. Erstat alle tal under uddannelser med navnene på uddannelserne (står øverst)</t>
  </si>
  <si>
    <t>4. Sikre den rigtige sortering i "nyeste version" - sorter på kursusnavn &amp; dato</t>
  </si>
  <si>
    <t>5. Sikre rigtig tekst i "Notifikationer" - se i formlen</t>
  </si>
  <si>
    <t>6. Sikre funktionaliteten &amp; designet på frontend - skjul øvrige ark</t>
  </si>
  <si>
    <t>SØNDERBORG</t>
  </si>
  <si>
    <t>Nyeste version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</si>
  <si>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</si>
  <si>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</si>
  <si>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</si>
  <si>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</si>
  <si>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</si>
  <si>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</si>
  <si>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</si>
  <si>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</si>
  <si>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</si>
  <si>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</si>
  <si>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</si>
  <si>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</si>
  <si>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</si>
  <si>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</si>
  <si>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</si>
  <si>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</si>
  <si>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</si>
  <si>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</si>
  <si>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</si>
  <si>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</si>
  <si>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</si>
  <si>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</si>
  <si>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</si>
  <si>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</si>
  <si>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</si>
  <si>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</si>
  <si>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</si>
  <si>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</si>
  <si>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</si>
  <si>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</si>
  <si>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</si>
  <si>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</si>
  <si>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</si>
  <si>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</si>
  <si>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Kandidat i mekanik (MSc)</t>
  </si>
  <si>
    <t>Tidligere version</t>
  </si>
  <si>
    <t>Exchange students - Sønderborg</t>
  </si>
  <si>
    <t>EKA</t>
  </si>
  <si>
    <t>Semester</t>
  </si>
  <si>
    <t>Ordinary exam</t>
  </si>
  <si>
    <t>RE-exam dates</t>
  </si>
  <si>
    <t>Notifikations</t>
  </si>
  <si>
    <t>Publication of grade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</si>
  <si>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</si>
  <si>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</si>
  <si>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</si>
  <si>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</si>
  <si>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</si>
  <si>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</si>
  <si>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</si>
  <si>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</si>
  <si>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</si>
  <si>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</si>
  <si>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</si>
  <si>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</si>
  <si>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</si>
  <si>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</si>
  <si>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</si>
  <si>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</si>
  <si>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</si>
  <si>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</si>
  <si>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</si>
  <si>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</si>
  <si>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</si>
  <si>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</si>
  <si>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</si>
  <si>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</si>
  <si>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</si>
  <si>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</si>
  <si>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</si>
  <si>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</si>
  <si>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</si>
  <si>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</si>
  <si>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</si>
  <si>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</si>
  <si>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</si>
  <si>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</si>
  <si>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</si>
  <si>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</si>
  <si>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</si>
  <si>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</si>
  <si>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</si>
  <si>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</si>
  <si>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</si>
  <si>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</si>
  <si>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</si>
  <si>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</si>
  <si>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</si>
  <si>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</si>
  <si>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</si>
  <si>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</si>
  <si>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</si>
  <si>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</si>
  <si>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</si>
  <si>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BEng in Electronics</t>
  </si>
  <si>
    <t>BEng in Mechanical Engineering</t>
  </si>
  <si>
    <t>BEng in Mechatronics</t>
  </si>
  <si>
    <t>BSc in Electronics</t>
  </si>
  <si>
    <t>BSc in I&amp;B</t>
  </si>
  <si>
    <t>BSc in Software</t>
  </si>
  <si>
    <t>BSc in Mechanical Engineering</t>
  </si>
  <si>
    <t>BSc in Mechatronic Engineering</t>
  </si>
  <si>
    <t>MSc in Electronics</t>
  </si>
  <si>
    <t>MSc in I&amp;B</t>
  </si>
  <si>
    <t>MSc in Software</t>
  </si>
  <si>
    <t>MSc in Pysics and Technology</t>
  </si>
  <si>
    <t>MSc in Mechanical Engineering</t>
  </si>
  <si>
    <t>MSc in Mechatronic Engineering</t>
  </si>
  <si>
    <t>Enkeltfag/Exchange - Sønderborg</t>
  </si>
  <si>
    <t>T320028402</t>
  </si>
  <si>
    <t>Mechanics of Materials 1 - mid-term</t>
  </si>
  <si>
    <t>ME-MoM1</t>
  </si>
  <si>
    <t>2.Sem</t>
  </si>
  <si>
    <t>(tom)</t>
  </si>
  <si>
    <t>Lars Duggen, Pei Li</t>
  </si>
  <si>
    <t>Written examination</t>
  </si>
  <si>
    <t>Second examiner: Internal</t>
  </si>
  <si>
    <t>Spring ml.dage</t>
  </si>
  <si>
    <t>T630000402</t>
  </si>
  <si>
    <t>Computer Systems</t>
  </si>
  <si>
    <t>SE1S-COS</t>
  </si>
  <si>
    <t>1.Sem</t>
  </si>
  <si>
    <t>Krzysztof Sierszecki</t>
  </si>
  <si>
    <t>Second examiner: None</t>
  </si>
  <si>
    <t>T340103402</t>
  </si>
  <si>
    <t>Mathematics for Engineering 2</t>
  </si>
  <si>
    <t>MC-MATH2-Eng</t>
  </si>
  <si>
    <t>Dorthe Wildt Nielsen</t>
  </si>
  <si>
    <t>T340095402</t>
  </si>
  <si>
    <t>Mathematics for Science 2</t>
  </si>
  <si>
    <t>MC-MATH2-Sc</t>
  </si>
  <si>
    <t>T630033402</t>
  </si>
  <si>
    <t>Mathematics for Science in Software 2</t>
  </si>
  <si>
    <t>MC-MATH2-ScSof</t>
  </si>
  <si>
    <t>T300038402</t>
  </si>
  <si>
    <t>Applied programming 1</t>
  </si>
  <si>
    <t>EIB-APP1</t>
  </si>
  <si>
    <t>Matthias König, Tim Wächter</t>
  </si>
  <si>
    <t>T630001402</t>
  </si>
  <si>
    <t>Object oriented programming</t>
  </si>
  <si>
    <t>SE1S-OPP19</t>
  </si>
  <si>
    <t>Maximus Kaos</t>
  </si>
  <si>
    <t>Oral examination</t>
  </si>
  <si>
    <t>Second examiner: External</t>
  </si>
  <si>
    <t>T300002412</t>
  </si>
  <si>
    <t>Semesterproject 1</t>
  </si>
  <si>
    <t>EIB-SPRO</t>
  </si>
  <si>
    <t>Ken Holm Thomsen</t>
  </si>
  <si>
    <t>T63002402</t>
  </si>
  <si>
    <t>Semesterproject: Development of Software Systems</t>
  </si>
  <si>
    <t>SI1S-PRO</t>
  </si>
  <si>
    <t>Gaurav Choudhary, Gourinath Banda, Mubashrah Saddiqa</t>
  </si>
  <si>
    <t>T640007402</t>
  </si>
  <si>
    <t xml:space="preserve">Advanced Artificial Intelligence </t>
  </si>
  <si>
    <t>SM2S-AAI</t>
  </si>
  <si>
    <t>Sadok Ben Yahia</t>
  </si>
  <si>
    <t>T320022402</t>
  </si>
  <si>
    <t xml:space="preserve">Mechanical Semester Project 4 D - Hydraulic Power Systems </t>
  </si>
  <si>
    <t xml:space="preserve">ME-SPRO4D </t>
  </si>
  <si>
    <t>4.Sem</t>
  </si>
  <si>
    <t>Yingguang Chu</t>
  </si>
  <si>
    <t>T340039402</t>
  </si>
  <si>
    <t>Bachelor Project</t>
  </si>
  <si>
    <t>MC-BPRO</t>
  </si>
  <si>
    <t>6.Sem</t>
  </si>
  <si>
    <t>Supervisor</t>
  </si>
  <si>
    <t>T380039402</t>
  </si>
  <si>
    <t>Research Work (RPM) exchange</t>
  </si>
  <si>
    <t>EE-XRPM20</t>
  </si>
  <si>
    <t xml:space="preserve">Navid Bayati </t>
  </si>
  <si>
    <t>Portfolio</t>
  </si>
  <si>
    <t>T300011402</t>
  </si>
  <si>
    <t>BPRO6IB</t>
  </si>
  <si>
    <t>T300028402</t>
  </si>
  <si>
    <t>EIB Semester Project 2</t>
  </si>
  <si>
    <t>EIB-SPRO2</t>
  </si>
  <si>
    <t>Matthias König, Rocco Nadolski</t>
  </si>
  <si>
    <t>T370058402</t>
  </si>
  <si>
    <t>Electronics Semester Project 4 C</t>
  </si>
  <si>
    <t>EE-SPRO4C</t>
  </si>
  <si>
    <t xml:space="preserve">Mohammed Ali Khan, Navid Bayati </t>
  </si>
  <si>
    <t>T300031402</t>
  </si>
  <si>
    <t>EIB Semester Project 4 - Digital Manufacturing</t>
  </si>
  <si>
    <t>EIB-SPRO4</t>
  </si>
  <si>
    <t>Elias  Ribeiro da Silva</t>
  </si>
  <si>
    <t>T350029402</t>
  </si>
  <si>
    <t>Master Thesis 40 ects</t>
  </si>
  <si>
    <t>T380020402</t>
  </si>
  <si>
    <t>Electronics Design and Build 2</t>
  </si>
  <si>
    <t>EE-EDB2</t>
  </si>
  <si>
    <t>Wai Keung Mo</t>
  </si>
  <si>
    <t>T350027402</t>
  </si>
  <si>
    <t>Master's Thesis - 30 ECTS</t>
  </si>
  <si>
    <t>THS</t>
  </si>
  <si>
    <t>T370083402</t>
  </si>
  <si>
    <t>Electronics Semester Project 2 C</t>
  </si>
  <si>
    <t>EE-SPRO2C</t>
  </si>
  <si>
    <t>Bente Olsen, William Greenbank</t>
  </si>
  <si>
    <t>T350043402</t>
  </si>
  <si>
    <t>Experimental Control Systems</t>
  </si>
  <si>
    <t>MC-XCOS</t>
  </si>
  <si>
    <t>Shouvik Chaudhuri</t>
  </si>
  <si>
    <t>T370082402</t>
  </si>
  <si>
    <t>Electronics Semester Project 2 D</t>
  </si>
  <si>
    <t>EE-SPRO2D</t>
  </si>
  <si>
    <t>T330008402</t>
  </si>
  <si>
    <t>Wind Turbine Technology</t>
  </si>
  <si>
    <t>ME-WTT</t>
  </si>
  <si>
    <t>Morten Hartvig Hansen</t>
  </si>
  <si>
    <t>T994802402</t>
  </si>
  <si>
    <t>Individual Study Activity</t>
  </si>
  <si>
    <t>Take-home assignment</t>
  </si>
  <si>
    <t>T370055402</t>
  </si>
  <si>
    <t>Electronics Semester Project 4 D</t>
  </si>
  <si>
    <t>EE-SPRO4D</t>
  </si>
  <si>
    <t>T340055402</t>
  </si>
  <si>
    <t>Final Project</t>
  </si>
  <si>
    <t>MC-PROJ</t>
  </si>
  <si>
    <t>7.Sem</t>
  </si>
  <si>
    <t>T640009402</t>
  </si>
  <si>
    <t>Research in Software Engineering</t>
  </si>
  <si>
    <t>SM2S-RSE</t>
  </si>
  <si>
    <t>Lars Ramkilde Knudsen</t>
  </si>
  <si>
    <t>T310005402</t>
  </si>
  <si>
    <t>High-Tech Business Venturing</t>
  </si>
  <si>
    <t>EIBHTBV</t>
  </si>
  <si>
    <t>Silke Tegtmeier, Ken Holm Thomsen</t>
  </si>
  <si>
    <t>T993100402</t>
  </si>
  <si>
    <t>T993202402</t>
  </si>
  <si>
    <t>T340087402</t>
  </si>
  <si>
    <t>Mechatronics Semester Project 4 C</t>
  </si>
  <si>
    <t>MC-SPRO4C</t>
  </si>
  <si>
    <t>Lars Duggen, Davi Gonçalves Accioli</t>
  </si>
  <si>
    <t>T340082402</t>
  </si>
  <si>
    <t>Mechatronics Semester Project 2 C</t>
  </si>
  <si>
    <t>MC-SPRO2C</t>
  </si>
  <si>
    <t>Lars Duggen, Casper Kunstmann</t>
  </si>
  <si>
    <t>T320019402</t>
  </si>
  <si>
    <t>Mechanical Semester Project 4 C - Hydraulic Power Systems</t>
  </si>
  <si>
    <t xml:space="preserve">ME-SPRO4C </t>
  </si>
  <si>
    <t>T320016402</t>
  </si>
  <si>
    <t>Mechanical Semester Project 2 C</t>
  </si>
  <si>
    <t>ME-SPRO2C</t>
  </si>
  <si>
    <t>Andrei-Alexandru Popa</t>
  </si>
  <si>
    <t>T320021402</t>
  </si>
  <si>
    <t>Mechanical Semester Project 2 D</t>
  </si>
  <si>
    <t>ME-SPRO2D</t>
  </si>
  <si>
    <t>T630012402</t>
  </si>
  <si>
    <t>Semesterproject: Intelligent Software Systems</t>
  </si>
  <si>
    <t>SE4-PRO</t>
  </si>
  <si>
    <t>Jukka Ruohnen, Tommy Bjerre Nielsen</t>
  </si>
  <si>
    <t>T340085402</t>
  </si>
  <si>
    <t>Mechatronics Semester Project 2 D</t>
  </si>
  <si>
    <t>MC-SPRO2D</t>
  </si>
  <si>
    <t>T340086402</t>
  </si>
  <si>
    <t>Mechatronics Semester Project 4 D</t>
  </si>
  <si>
    <t>MC-SPRO4D</t>
  </si>
  <si>
    <t>T350044402</t>
  </si>
  <si>
    <t>Advanced Machine Learning</t>
  </si>
  <si>
    <t>MC-AML</t>
  </si>
  <si>
    <t>Alin Marian Drimus</t>
  </si>
  <si>
    <t>T340033402</t>
  </si>
  <si>
    <t>Control Engineering 1</t>
  </si>
  <si>
    <t>MC-COE1</t>
  </si>
  <si>
    <t>Hossein Ramezani</t>
  </si>
  <si>
    <t>T320020402</t>
  </si>
  <si>
    <t>Machine Components</t>
  </si>
  <si>
    <t>ME-MAC</t>
  </si>
  <si>
    <t>T340038402</t>
  </si>
  <si>
    <t>Control Engineering 2</t>
  </si>
  <si>
    <t>MC-COE2</t>
  </si>
  <si>
    <t>Fateme Aghaee</t>
  </si>
  <si>
    <t>B105035402</t>
  </si>
  <si>
    <t>Digitalisation and Business</t>
  </si>
  <si>
    <t>Peter Enger</t>
  </si>
  <si>
    <t>T340084402</t>
  </si>
  <si>
    <t>Embedded Systems 2</t>
  </si>
  <si>
    <t>MC-EMB2</t>
  </si>
  <si>
    <t>Master's thesis with oral defence</t>
  </si>
  <si>
    <t>B220028402</t>
  </si>
  <si>
    <t>Introduction to Marketing</t>
  </si>
  <si>
    <t>Sadia Soltan, Maja Brink</t>
  </si>
  <si>
    <t>T480008402</t>
  </si>
  <si>
    <t>Applied polymer Materials</t>
  </si>
  <si>
    <t>PT-APM</t>
  </si>
  <si>
    <t>Vida Engmann</t>
  </si>
  <si>
    <t>T350006402</t>
  </si>
  <si>
    <t>Mechatronics Design and Build 1</t>
  </si>
  <si>
    <t>MC-MDB1</t>
  </si>
  <si>
    <t>Bachelor project with oral defence</t>
  </si>
  <si>
    <t>T380030402</t>
  </si>
  <si>
    <t>Control of grid connected Converters</t>
  </si>
  <si>
    <t>EE-CGCC</t>
  </si>
  <si>
    <t>Ramkrishan Maheshwari</t>
  </si>
  <si>
    <t>Final project with oral defence</t>
  </si>
  <si>
    <t>T320024402</t>
  </si>
  <si>
    <t>Special course in Mechanical Engineering</t>
  </si>
  <si>
    <t>ME-SCME</t>
  </si>
  <si>
    <t>T330006402</t>
  </si>
  <si>
    <t>Computational Fluid Dynamics</t>
  </si>
  <si>
    <t>ME-CFD</t>
  </si>
  <si>
    <t>Martin Lautenschläger</t>
  </si>
  <si>
    <t>T630013402</t>
  </si>
  <si>
    <t>Artificial Intelligence</t>
  </si>
  <si>
    <t>SE4-AI</t>
  </si>
  <si>
    <t>Serkan Ayvaz</t>
  </si>
  <si>
    <t>T340068402</t>
  </si>
  <si>
    <t>Introduction to Machine Learning</t>
  </si>
  <si>
    <t>MC-IML</t>
  </si>
  <si>
    <t>Benaoumeur Senouci</t>
  </si>
  <si>
    <t>B100191402</t>
  </si>
  <si>
    <t>Business Law</t>
  </si>
  <si>
    <t>Rasmus Duggen</t>
  </si>
  <si>
    <t>T380036402</t>
  </si>
  <si>
    <t xml:space="preserve">Control of Power Converters   </t>
  </si>
  <si>
    <t>EE-CPC</t>
  </si>
  <si>
    <t>T320015402</t>
  </si>
  <si>
    <t>Heat Transfer</t>
  </si>
  <si>
    <t>ME-HT</t>
  </si>
  <si>
    <t>T340069402</t>
  </si>
  <si>
    <t>Dynamics</t>
  </si>
  <si>
    <t>MC-MECH2</t>
  </si>
  <si>
    <t>Bjarne Schmidt</t>
  </si>
  <si>
    <t>T370052402</t>
  </si>
  <si>
    <t>Electronics 2</t>
  </si>
  <si>
    <t>EE-ELTR2</t>
  </si>
  <si>
    <t>Mohamed Kheir</t>
  </si>
  <si>
    <t>T630004402</t>
  </si>
  <si>
    <t>Advanced Object-Oriented Programming</t>
  </si>
  <si>
    <t>SE2S-AOP</t>
  </si>
  <si>
    <t>Maximus Kaos, Maximilian von Zastrow</t>
  </si>
  <si>
    <t>T350010402</t>
  </si>
  <si>
    <t>Computational Multi-Physics</t>
  </si>
  <si>
    <t>MC-CMP</t>
  </si>
  <si>
    <t>Pei Li</t>
  </si>
  <si>
    <t>T300039402</t>
  </si>
  <si>
    <t>Applied Programming II</t>
  </si>
  <si>
    <t>EIB-APP2</t>
  </si>
  <si>
    <t>Matthias König</t>
  </si>
  <si>
    <t>T350014402</t>
  </si>
  <si>
    <t xml:space="preserve">Hardware/Software Co-Design of Embedded Systems </t>
  </si>
  <si>
    <t>MC-HSCOD</t>
  </si>
  <si>
    <t>Mechanics of Materials 1</t>
  </si>
  <si>
    <t>T340083402</t>
  </si>
  <si>
    <t>Electronics 1</t>
  </si>
  <si>
    <t>MC-ELEC1</t>
  </si>
  <si>
    <t>Luciana Tavares</t>
  </si>
  <si>
    <t>T370039402</t>
  </si>
  <si>
    <t>Signal and Filters</t>
  </si>
  <si>
    <t>EE-ASF</t>
  </si>
  <si>
    <t>Bente Olsen</t>
  </si>
  <si>
    <t>T630014402</t>
  </si>
  <si>
    <t xml:space="preserve">Component-based systems  </t>
  </si>
  <si>
    <t>SE4S-CBS</t>
  </si>
  <si>
    <t>Devender Kumar</t>
  </si>
  <si>
    <t>T370053402</t>
  </si>
  <si>
    <t>Digital Design and Signal Processing</t>
  </si>
  <si>
    <t>EE-DDS</t>
  </si>
  <si>
    <t>Mohammed Ali Khan</t>
  </si>
  <si>
    <t>T300032402</t>
  </si>
  <si>
    <t>Lean Six Sigma</t>
  </si>
  <si>
    <t>EIB-LSS</t>
  </si>
  <si>
    <t>Arne Bilberg, Mohsin Raza</t>
  </si>
  <si>
    <t>T310019402</t>
  </si>
  <si>
    <t>Advanced Supply Chain Simulation</t>
  </si>
  <si>
    <t>EIBSCS</t>
  </si>
  <si>
    <t>3.Sem</t>
  </si>
  <si>
    <t>Elias  Ribeiro da Silva, Anis Assad Neto</t>
  </si>
  <si>
    <t>T330007402</t>
  </si>
  <si>
    <t>Machine Dynamics</t>
  </si>
  <si>
    <t>ME-MAD</t>
  </si>
  <si>
    <t>Suraj Jaiswal</t>
  </si>
  <si>
    <t>T320013402</t>
  </si>
  <si>
    <t>Cooling and Heating Systems</t>
  </si>
  <si>
    <t>ME-CHS</t>
  </si>
  <si>
    <t>Paride Gullo</t>
  </si>
  <si>
    <t>Compulsory assignment</t>
  </si>
  <si>
    <t>T330005402</t>
  </si>
  <si>
    <t>Advanced Cooling and Heating Systems</t>
  </si>
  <si>
    <t>ME-ACHS</t>
  </si>
  <si>
    <t>Multiple choice</t>
  </si>
  <si>
    <t>T640008402</t>
  </si>
  <si>
    <t xml:space="preserve">Advanced Cyber-Security </t>
  </si>
  <si>
    <t>SM2S-ACS</t>
  </si>
  <si>
    <t>Mubashrah Saddiqa, Jukka Ruohnen</t>
  </si>
  <si>
    <t>T320014402</t>
  </si>
  <si>
    <t>Energy Systems</t>
  </si>
  <si>
    <t>ME-ES</t>
  </si>
  <si>
    <t>Ali  Khosravi</t>
  </si>
  <si>
    <t>T380015402</t>
  </si>
  <si>
    <t>Advanced Materials, Reliability and Failure Analysis</t>
  </si>
  <si>
    <t>EE-MAT2</t>
  </si>
  <si>
    <t>Samaneh Sharbati</t>
  </si>
  <si>
    <t>T630015402</t>
  </si>
  <si>
    <t xml:space="preserve">Algorithms and Data Structures </t>
  </si>
  <si>
    <t>SE4S-ADS</t>
  </si>
  <si>
    <t>Qusai Ramadan</t>
  </si>
  <si>
    <t>Project report with oral defence</t>
  </si>
  <si>
    <t>T310018402</t>
  </si>
  <si>
    <t>Persuasive Communication and Negotiation</t>
  </si>
  <si>
    <t>EIBPCN</t>
  </si>
  <si>
    <t>Oliver Niebuhr, Io Valls-Rates</t>
  </si>
  <si>
    <t>Combined test</t>
  </si>
  <si>
    <t>T630006402</t>
  </si>
  <si>
    <t xml:space="preserve">Software Engineering </t>
  </si>
  <si>
    <t>SE2-SEO</t>
  </si>
  <si>
    <t>Adam Alami, Michael Kjærgaard Hansen</t>
  </si>
  <si>
    <t>T300030402</t>
  </si>
  <si>
    <t>Innovation and Creativity</t>
  </si>
  <si>
    <t>EIB-INC</t>
  </si>
  <si>
    <t>Su-Hyun Berg</t>
  </si>
  <si>
    <t>T470030X02</t>
  </si>
  <si>
    <t>Microtechnology and Device Fabrication</t>
  </si>
  <si>
    <t>TK-MDFAB</t>
  </si>
  <si>
    <t>Jakob Kjelstrup-Hansen</t>
  </si>
  <si>
    <t>T300014402</t>
  </si>
  <si>
    <t>Research Methods in Engineering</t>
  </si>
  <si>
    <t>EIB-RME</t>
  </si>
  <si>
    <t>Oliver Niebuhr</t>
  </si>
  <si>
    <t>T630007402</t>
  </si>
  <si>
    <t>Designing Software Systems with Embedded Elements</t>
  </si>
  <si>
    <t>SES-DSE</t>
  </si>
  <si>
    <t>T370003402</t>
  </si>
  <si>
    <t xml:space="preserve">Power Electronics </t>
  </si>
  <si>
    <t>EE-POE</t>
  </si>
  <si>
    <t>T340057402</t>
  </si>
  <si>
    <t>Optics for Engineers</t>
  </si>
  <si>
    <t>MC-OPE</t>
  </si>
  <si>
    <t>Jacek Fiutowski</t>
  </si>
  <si>
    <t>T350046402</t>
  </si>
  <si>
    <t xml:space="preserve">Fault Tolerant Control </t>
  </si>
  <si>
    <t>MC-FTC</t>
  </si>
  <si>
    <t>Hossein Ramezani, Mahmood Mazare</t>
  </si>
  <si>
    <t>T300007402</t>
  </si>
  <si>
    <t>Smart Manufacturing</t>
  </si>
  <si>
    <t>EIB-SMM</t>
  </si>
  <si>
    <t>Anis Assad Neto</t>
  </si>
  <si>
    <t>T480006402</t>
  </si>
  <si>
    <t>Experimental Optical Spectroscopy</t>
  </si>
  <si>
    <t>PT-EOS</t>
  </si>
  <si>
    <t>T330004402</t>
  </si>
  <si>
    <t>Modeling and Simulation of Dynamic Systems</t>
  </si>
  <si>
    <t xml:space="preserve">ME-MSDS </t>
  </si>
  <si>
    <t>T320030402</t>
  </si>
  <si>
    <t>Mechanics of Materials 2</t>
  </si>
  <si>
    <t>ME-MoM2</t>
  </si>
  <si>
    <t>Bijan Mohammadi Sangjouey, Pei Li</t>
  </si>
  <si>
    <t>T370036402</t>
  </si>
  <si>
    <t>Cleanroom Microfabrication</t>
  </si>
  <si>
    <t>EE-CLM</t>
  </si>
  <si>
    <t>T340034402</t>
  </si>
  <si>
    <t>Computer Aided Engineering</t>
  </si>
  <si>
    <t>MC-CAE</t>
  </si>
  <si>
    <t>Roana de Oliveira Hansen</t>
  </si>
  <si>
    <t>T630005402</t>
  </si>
  <si>
    <t>SE2-PRO</t>
  </si>
  <si>
    <t>T340104402</t>
  </si>
  <si>
    <t>Acoustic and electromagnetic waves</t>
  </si>
  <si>
    <t>MC-AEW</t>
  </si>
  <si>
    <t>Till Leissner</t>
  </si>
  <si>
    <t>T300034402</t>
  </si>
  <si>
    <t>Sustainable Business Models</t>
  </si>
  <si>
    <t>EIB-SBM</t>
  </si>
  <si>
    <t>Kari Kleine</t>
  </si>
  <si>
    <t>T380017402</t>
  </si>
  <si>
    <t>Advanced Power Electronics</t>
  </si>
  <si>
    <t>EE-POE2</t>
  </si>
  <si>
    <t>Amir Babaki</t>
  </si>
  <si>
    <t>T350040402</t>
  </si>
  <si>
    <t>Clinical Applications and Regulatory Affairs</t>
  </si>
  <si>
    <t>MC-CARA</t>
  </si>
  <si>
    <t>ja</t>
  </si>
  <si>
    <t>T370054402</t>
  </si>
  <si>
    <t>Digital Signal Processing</t>
  </si>
  <si>
    <t>EE-DSP</t>
  </si>
  <si>
    <t>Henrik Andersen</t>
  </si>
  <si>
    <t>H750021402</t>
  </si>
  <si>
    <t>International marketing</t>
  </si>
  <si>
    <t>Svend Hollensen</t>
  </si>
  <si>
    <t>T340056402</t>
  </si>
  <si>
    <t>Industrial Engineering Training</t>
  </si>
  <si>
    <t>MC-IET</t>
  </si>
  <si>
    <t>T370046402</t>
  </si>
  <si>
    <t>ELTR1</t>
  </si>
  <si>
    <t>T320009402</t>
  </si>
  <si>
    <t>Introduction to Programming</t>
  </si>
  <si>
    <t>ME-PROG</t>
  </si>
  <si>
    <t>T370065402</t>
  </si>
  <si>
    <t>Electronics Semester Project 1 C</t>
  </si>
  <si>
    <t>EE-SPRO1-BS</t>
  </si>
  <si>
    <t>T320012412</t>
  </si>
  <si>
    <t>Mechanical Engineering  Semester Project 1 C</t>
  </si>
  <si>
    <t>ME-SPRO1-SC</t>
  </si>
  <si>
    <t>T370064402</t>
  </si>
  <si>
    <t>Electronics Semester Project 1 D</t>
  </si>
  <si>
    <t>EE-SPRO1-ENG</t>
  </si>
  <si>
    <t>T320027412</t>
  </si>
  <si>
    <t>Mechanical Engineering Semester Project 1 D</t>
  </si>
  <si>
    <t>ME-SPRO1-ENG</t>
  </si>
  <si>
    <t>T340081402</t>
  </si>
  <si>
    <t>Embedded Systems 1</t>
  </si>
  <si>
    <t>EMB1</t>
  </si>
  <si>
    <t>T340064402</t>
  </si>
  <si>
    <t>Statics and Materials</t>
  </si>
  <si>
    <t>MECH1</t>
  </si>
  <si>
    <t>Morten Madsen, Vincent Le Corre</t>
  </si>
  <si>
    <t>T340076412</t>
  </si>
  <si>
    <t>Mechatronics Semester Project 1 D</t>
  </si>
  <si>
    <t>MC-SPRO1-ENG</t>
  </si>
  <si>
    <t>T340099402</t>
  </si>
  <si>
    <t>Mathematics for Engineers 1</t>
  </si>
  <si>
    <t>MATH1-ENG</t>
  </si>
  <si>
    <t>T340077402</t>
  </si>
  <si>
    <t>Mechanical Design</t>
  </si>
  <si>
    <t>DES</t>
  </si>
  <si>
    <t>T340094402</t>
  </si>
  <si>
    <t>Mathematics for Science 1</t>
  </si>
  <si>
    <t>MATH1-SC</t>
  </si>
  <si>
    <t>T340092402</t>
  </si>
  <si>
    <t>Mechatronics Semester Project 1 C</t>
  </si>
  <si>
    <t>MC-SPRO1-SC</t>
  </si>
  <si>
    <t>T370043402</t>
  </si>
  <si>
    <t>Physics</t>
  </si>
  <si>
    <t>EE-ENPHYS</t>
  </si>
  <si>
    <t>William Greenbank</t>
  </si>
  <si>
    <t>Internship, written report</t>
  </si>
  <si>
    <t>T900031102</t>
  </si>
  <si>
    <t>Six Sigma Green Belt (Summer School)</t>
  </si>
  <si>
    <t>S462SIX</t>
  </si>
  <si>
    <t>T700065102</t>
  </si>
  <si>
    <t>Videnskabsteori</t>
  </si>
  <si>
    <t>BA-VT</t>
  </si>
  <si>
    <t>5.Sem</t>
  </si>
  <si>
    <t>BSc in Electronics Engineering</t>
  </si>
  <si>
    <t>BSc in Enginreering, Innovation and Business</t>
  </si>
  <si>
    <t>BSc in Software Engineering</t>
  </si>
  <si>
    <t>MSc in Electronics Engineering</t>
  </si>
  <si>
    <t>MSc in Enginreering, Innovation and Business</t>
  </si>
  <si>
    <t>MSc in Software Engineering</t>
  </si>
  <si>
    <t>MSc Physics and Technology</t>
  </si>
  <si>
    <t>Enkeltfag/Exchange</t>
  </si>
  <si>
    <t>Skriftlig prøve</t>
  </si>
  <si>
    <t>Intern prøve, to eller flere bedømmere</t>
  </si>
  <si>
    <t>Bachelorprojekt med mundtligt forsvar</t>
  </si>
  <si>
    <t>Ekstern prøve</t>
  </si>
  <si>
    <t>Mundtlig prøve</t>
  </si>
  <si>
    <t>Afgangsprojekt med mundtligt forsvar</t>
  </si>
  <si>
    <t>Kombineret prøve</t>
  </si>
  <si>
    <t>Intern prøve, en bedømmer</t>
  </si>
  <si>
    <t>Projektrapport med mundtligt forsvar</t>
  </si>
  <si>
    <t>T340051402</t>
  </si>
  <si>
    <t>Advanced Programming</t>
  </si>
  <si>
    <t>MC-ADP</t>
  </si>
  <si>
    <t>T510036102</t>
  </si>
  <si>
    <t>T510036112</t>
  </si>
  <si>
    <t>Obligatorisk opgave</t>
  </si>
  <si>
    <t>T300003402</t>
  </si>
  <si>
    <t>Build Business - manufacturing</t>
  </si>
  <si>
    <t>BBM4IB</t>
  </si>
  <si>
    <t>T300029402</t>
  </si>
  <si>
    <t>Business Development</t>
  </si>
  <si>
    <t>EIB-BDE</t>
  </si>
  <si>
    <t>T910004102</t>
  </si>
  <si>
    <t>Engineering for Sustainability (Summer School)</t>
  </si>
  <si>
    <t>SM-ESU</t>
  </si>
  <si>
    <t>T900018102</t>
  </si>
  <si>
    <t>Health Tech Innovator (Summer School)</t>
  </si>
  <si>
    <t>S-HTI</t>
  </si>
  <si>
    <t>T340044402</t>
  </si>
  <si>
    <t>Hydraulics</t>
  </si>
  <si>
    <t>MC-HYD</t>
  </si>
  <si>
    <t>T350025402</t>
  </si>
  <si>
    <t>In-Company project</t>
  </si>
  <si>
    <t>Praktikrapport</t>
  </si>
  <si>
    <t>H750021401</t>
  </si>
  <si>
    <t>Kandidatspeciale med mundtligt forsvar</t>
  </si>
  <si>
    <t>T960020402</t>
  </si>
  <si>
    <t>Reverse Engineering - Materials, Processes and Optimization (summer school)</t>
  </si>
  <si>
    <t>MC-IRE</t>
  </si>
  <si>
    <t>T630019402</t>
  </si>
  <si>
    <t>Software Architecture</t>
  </si>
  <si>
    <t>SE6S-SOA</t>
  </si>
  <si>
    <t>T300001402</t>
  </si>
  <si>
    <t>Think Business - ideation</t>
  </si>
  <si>
    <t>TBI2IB</t>
  </si>
  <si>
    <t>Kolonne1</t>
  </si>
  <si>
    <t>Obligatorisk</t>
  </si>
  <si>
    <t>Valgfag</t>
  </si>
  <si>
    <t>3. prøveforsøg</t>
  </si>
  <si>
    <t>Exchange, Obligatorisk</t>
  </si>
  <si>
    <t>Exchange, Obligatorisk, Valgfag</t>
  </si>
  <si>
    <t>Roana Melina de Oliviera Hansen</t>
  </si>
  <si>
    <t>Hand-In</t>
  </si>
  <si>
    <t>Udbudstpe</t>
  </si>
  <si>
    <t>nej</t>
  </si>
  <si>
    <t>EKA_kode2</t>
  </si>
  <si>
    <t>HVIS(XOPSLAG(XPlan_raw[@[EKA_kode2]];XPlan_raw[EKA_kode2];XPlan_raw[DATO: Start eksamen];"";0;1)&lt;&gt;XOPSLAG(XPlan_raw[@[EKA_kode2]];XPlan_rawOLD[EKA_kode];XPlan_rawOLD[DATO: Start eksamen];"";0;1);"5 th march exam dates updated";"")</t>
  </si>
  <si>
    <t>Note</t>
  </si>
  <si>
    <t>BSc in Engineering, Innovation and Business - Sdb.</t>
  </si>
  <si>
    <t>MSc in Engineering, Innovation and Business - Sdb.</t>
  </si>
  <si>
    <t>Exam schedule for the Faculty of Engineering Summer 2025 - Odense</t>
  </si>
  <si>
    <t>Teknisk Diplomuddannelse i Stærkstrømsteknologi</t>
  </si>
  <si>
    <t>HVIS(XPlan_raw[@Udbudstpe]="3.prøveforsøg";XPlan_raw[@Udbudstpe];"")</t>
  </si>
  <si>
    <t>T000036102</t>
  </si>
  <si>
    <t>Projekt i analyse af stålkonst</t>
  </si>
  <si>
    <t>XP-STL2</t>
  </si>
  <si>
    <t>Janni Alrum Jørgensen</t>
  </si>
  <si>
    <t>T030061102</t>
  </si>
  <si>
    <t>Mechanical Academic Immersion</t>
  </si>
  <si>
    <t>M-FSAIP</t>
  </si>
  <si>
    <t>Sine Leergaard Wiggers</t>
  </si>
  <si>
    <t>T070007102</t>
  </si>
  <si>
    <t>Advanced market research and innovation strategy</t>
  </si>
  <si>
    <t>PDXMRPDI</t>
  </si>
  <si>
    <t>Ida Holm Raunkjær, Josephine Ottesen</t>
  </si>
  <si>
    <t>T090030102</t>
  </si>
  <si>
    <t>Master's Thesis 30 ECTS</t>
  </si>
  <si>
    <t>OM-SP30E</t>
  </si>
  <si>
    <t>Vejleder/Supervisor</t>
  </si>
  <si>
    <t>T160007102</t>
  </si>
  <si>
    <t>Termodynamik, varmetransmissio</t>
  </si>
  <si>
    <t>MB-IFG4</t>
  </si>
  <si>
    <t>Søren Skrøder, Joe Alexandersen, Ivar Lund</t>
  </si>
  <si>
    <t>T190000102</t>
  </si>
  <si>
    <t>Design af arbejdsmiljøindsatse</t>
  </si>
  <si>
    <t>AM-DA</t>
  </si>
  <si>
    <t>T190004102</t>
  </si>
  <si>
    <t>Masterprojekt</t>
  </si>
  <si>
    <t>AM-MP</t>
  </si>
  <si>
    <t>Master's project with oral defence</t>
  </si>
  <si>
    <t>T420054102</t>
  </si>
  <si>
    <t>Elektroniske systemer</t>
  </si>
  <si>
    <t>E-ELSY</t>
  </si>
  <si>
    <t>Ali Sahafi, Tim McRae</t>
  </si>
  <si>
    <t>T440000102</t>
  </si>
  <si>
    <t>Effektoverføringssystemer</t>
  </si>
  <si>
    <t>TP-EFOS</t>
  </si>
  <si>
    <t>Per Andersen</t>
  </si>
  <si>
    <t>T520023102</t>
  </si>
  <si>
    <t>SM-SP30E</t>
  </si>
  <si>
    <t xml:space="preserve">Mikkel Baun Kjærgaard </t>
  </si>
  <si>
    <t>T520035102</t>
  </si>
  <si>
    <t>Software Technology for Intern</t>
  </si>
  <si>
    <t>Aslak Johansen</t>
  </si>
  <si>
    <t>T520036102</t>
  </si>
  <si>
    <t>Model-driven Software Developm</t>
  </si>
  <si>
    <t>Miguel Enrique Campusano Araya</t>
  </si>
  <si>
    <t>T520067102</t>
  </si>
  <si>
    <t>Industrial Engineering Researc</t>
  </si>
  <si>
    <t>SM-IERS</t>
  </si>
  <si>
    <t>T530032102</t>
  </si>
  <si>
    <t>Semesterprojekt i software og</t>
  </si>
  <si>
    <t>T530032112</t>
  </si>
  <si>
    <t>Introduktionsforsløb om verden</t>
  </si>
  <si>
    <t>T540035112</t>
  </si>
  <si>
    <t>Introduktionsforløb om verdens</t>
  </si>
  <si>
    <t>T540035122</t>
  </si>
  <si>
    <t>Semesterprojekt i autonome rob</t>
  </si>
  <si>
    <t>T540064102</t>
  </si>
  <si>
    <t>Research Work in Large Structure Production</t>
  </si>
  <si>
    <t>RB-RMP30</t>
  </si>
  <si>
    <t>Christian Schlette</t>
  </si>
  <si>
    <t>T550078102</t>
  </si>
  <si>
    <t>Research Work in Industrial, welfare and medical robotics</t>
  </si>
  <si>
    <t>RM-RPM30</t>
  </si>
  <si>
    <t>Aljaz Kramberger</t>
  </si>
  <si>
    <t>T560041112</t>
  </si>
  <si>
    <t>Introduktionsforløb om verdensmålene for bæredygtig udvikling</t>
  </si>
  <si>
    <t>T560048102</t>
  </si>
  <si>
    <t>Development and procedural content generation in  Godot</t>
  </si>
  <si>
    <t>OB-DPG</t>
  </si>
  <si>
    <t>Marco Scirea</t>
  </si>
  <si>
    <t>Project report</t>
  </si>
  <si>
    <t>T590017102</t>
  </si>
  <si>
    <t>Kandidatspeciale - 40 ECTS</t>
  </si>
  <si>
    <t>VK-SP40</t>
  </si>
  <si>
    <t>T600002102</t>
  </si>
  <si>
    <t>Politisk regulering og Energim</t>
  </si>
  <si>
    <t>ET2-PRE</t>
  </si>
  <si>
    <t>Bent Ole Gram Mortensen, Gintautas Bloze, Lisa Hjerrild</t>
  </si>
  <si>
    <t>T600011102</t>
  </si>
  <si>
    <t>Reguleringsteknik</t>
  </si>
  <si>
    <t>ET5-CTR</t>
  </si>
  <si>
    <t xml:space="preserve">Hamid Reza Shaker </t>
  </si>
  <si>
    <t>T600012102</t>
  </si>
  <si>
    <t>Engineering Optimization</t>
  </si>
  <si>
    <t>ET4-EOP</t>
  </si>
  <si>
    <t>Hamid Reza Shaker , Hamid Mirshekali</t>
  </si>
  <si>
    <t>T600016102</t>
  </si>
  <si>
    <t>Flow and Heat Transfer</t>
  </si>
  <si>
    <t>ET4-FHT</t>
  </si>
  <si>
    <t>Muhyiddine Jradi</t>
  </si>
  <si>
    <t>T600032102</t>
  </si>
  <si>
    <t>Matematisk Modellering</t>
  </si>
  <si>
    <t>ET-MM</t>
  </si>
  <si>
    <t>Jonas Beermann</t>
  </si>
  <si>
    <t>T600036102</t>
  </si>
  <si>
    <t>Semesterprojekt i Energiproduk</t>
  </si>
  <si>
    <t>ET2-SPR</t>
  </si>
  <si>
    <t>Jakob Bjørnskov</t>
  </si>
  <si>
    <t>T600037102</t>
  </si>
  <si>
    <t>Semesterprojekt i fjernvarme</t>
  </si>
  <si>
    <t>ET4-SPR</t>
  </si>
  <si>
    <t>Christoffer Christensen, Magnus Værbæk</t>
  </si>
  <si>
    <t>T600038102</t>
  </si>
  <si>
    <t>District Heating Networks</t>
  </si>
  <si>
    <t>ET4-FVN</t>
  </si>
  <si>
    <t>Henrik Alexander Sønergaard, Magnus Værbæk</t>
  </si>
  <si>
    <t>T940024102</t>
  </si>
  <si>
    <t>English Language Course</t>
  </si>
  <si>
    <t>O-ELCU1</t>
  </si>
  <si>
    <t>Mette Dam Laursen</t>
  </si>
  <si>
    <t>B100179102</t>
  </si>
  <si>
    <t>Brand Management and Marketing Communication</t>
  </si>
  <si>
    <t>B150099102</t>
  </si>
  <si>
    <t>Financial Accounting</t>
  </si>
  <si>
    <t>B150099112</t>
  </si>
  <si>
    <t>B400027102</t>
  </si>
  <si>
    <t>Artificial Intelligence in World Politics</t>
  </si>
  <si>
    <t>B400027112</t>
  </si>
  <si>
    <t>B500016102</t>
  </si>
  <si>
    <t>Economic Anthropology part 2</t>
  </si>
  <si>
    <t>B500016112</t>
  </si>
  <si>
    <t>Economic Anthropology part 1</t>
  </si>
  <si>
    <t>B500017102</t>
  </si>
  <si>
    <t>Business Anthropology</t>
  </si>
  <si>
    <t>B500043102</t>
  </si>
  <si>
    <t>Economics of Development Part 2</t>
  </si>
  <si>
    <t>B500043112</t>
  </si>
  <si>
    <t>Economics of Development Part 1</t>
  </si>
  <si>
    <t>N100042102</t>
  </si>
  <si>
    <t>Klima og biologi</t>
  </si>
  <si>
    <t>BB528</t>
  </si>
  <si>
    <t>N300036102</t>
  </si>
  <si>
    <t>Kombinatorisk matematik</t>
  </si>
  <si>
    <t>N300041102</t>
  </si>
  <si>
    <t>Partielle differentialligninger og kompleks analyse</t>
  </si>
  <si>
    <t>N310060102</t>
  </si>
  <si>
    <t>Introduktion til kategoriteori</t>
  </si>
  <si>
    <t>N330029102</t>
  </si>
  <si>
    <t>Databasedesign og -programmering</t>
  </si>
  <si>
    <t>N330031102</t>
  </si>
  <si>
    <t>Operativsystemer</t>
  </si>
  <si>
    <t>N330070102</t>
  </si>
  <si>
    <t>Avancerede algoritmer</t>
  </si>
  <si>
    <t>N340063102</t>
  </si>
  <si>
    <t>Datamining og maskinlæring</t>
  </si>
  <si>
    <t>Written examination on premises</t>
  </si>
  <si>
    <t>N340106102</t>
  </si>
  <si>
    <t>Introduktion til genomisk datavidenskab</t>
  </si>
  <si>
    <t>N340108102</t>
  </si>
  <si>
    <t>Reinforcement learning</t>
  </si>
  <si>
    <t>N500033102</t>
  </si>
  <si>
    <t>Eksperimentel fysik og halvledere</t>
  </si>
  <si>
    <t>FY542</t>
  </si>
  <si>
    <t>René Lynge Eriksen, Morten Andersen</t>
  </si>
  <si>
    <t>N500033112</t>
  </si>
  <si>
    <t>(F) Eksperimentel fysik og halvledere</t>
  </si>
  <si>
    <t>N500034102</t>
  </si>
  <si>
    <t>FT500: Mekanik og termodynamik</t>
  </si>
  <si>
    <t>FT500</t>
  </si>
  <si>
    <t>3.Prøveforsøg</t>
  </si>
  <si>
    <t>N500035102</t>
  </si>
  <si>
    <t>FT501: Matematisk analyse</t>
  </si>
  <si>
    <t>FT501</t>
  </si>
  <si>
    <t>N500039102</t>
  </si>
  <si>
    <t>Elektromagnetisme og optik</t>
  </si>
  <si>
    <t>FT504</t>
  </si>
  <si>
    <t>Christos Tserkezis, Sofie Marie Koksbang</t>
  </si>
  <si>
    <t>N500039112</t>
  </si>
  <si>
    <t>(F) Elektromagnetisme og optik</t>
  </si>
  <si>
    <t>N500039122</t>
  </si>
  <si>
    <t>N500049102</t>
  </si>
  <si>
    <t>Kvantemekanik II</t>
  </si>
  <si>
    <t>FY547</t>
  </si>
  <si>
    <t>N500049112</t>
  </si>
  <si>
    <t>(F) Kvantemekanik II</t>
  </si>
  <si>
    <t>Joel Cox</t>
  </si>
  <si>
    <t>N500052102</t>
  </si>
  <si>
    <t>Statistisk fysik</t>
  </si>
  <si>
    <t>FY550</t>
  </si>
  <si>
    <t>Michael Andersen Lomholt</t>
  </si>
  <si>
    <t>N500053102</t>
  </si>
  <si>
    <t>Fysik A</t>
  </si>
  <si>
    <t>FY527</t>
  </si>
  <si>
    <t>N530021102</t>
  </si>
  <si>
    <t>Organisk kemi</t>
  </si>
  <si>
    <t>KE505</t>
  </si>
  <si>
    <t>Jan Oskar Jeppesen</t>
  </si>
  <si>
    <t>N530042102</t>
  </si>
  <si>
    <t xml:space="preserve">KE501: Grundlæggende Kemi </t>
  </si>
  <si>
    <t>KE501</t>
  </si>
  <si>
    <t>Steffen Bähring</t>
  </si>
  <si>
    <t>N530051102</t>
  </si>
  <si>
    <t>Heterocyklisk kemi</t>
  </si>
  <si>
    <t>KE553</t>
  </si>
  <si>
    <t>N540046102</t>
  </si>
  <si>
    <t>KE835</t>
  </si>
  <si>
    <t>T000019102</t>
  </si>
  <si>
    <t>Projekttema 4 - Vejbygning og afløbsteknik</t>
  </si>
  <si>
    <t>B-PTE4</t>
  </si>
  <si>
    <t>Camilla Fogh Larsen, Gry Green Linell</t>
  </si>
  <si>
    <t>T000021102</t>
  </si>
  <si>
    <t>Bærende konstruktioner</t>
  </si>
  <si>
    <t>B-KON1</t>
  </si>
  <si>
    <t>Janni Alrum Jørgensen, Torben Bårup Sørensen</t>
  </si>
  <si>
    <t>T000023102</t>
  </si>
  <si>
    <t>Renovering</t>
  </si>
  <si>
    <t>B-REN1</t>
  </si>
  <si>
    <t>Anders Knudsen, Martin Winther-Gaasvig</t>
  </si>
  <si>
    <t>T000026102</t>
  </si>
  <si>
    <t>Theory and analysis of steel structures</t>
  </si>
  <si>
    <t>B-STL2</t>
  </si>
  <si>
    <t>T000027102</t>
  </si>
  <si>
    <t>Ingeniørpraktik</t>
  </si>
  <si>
    <t>IPD-6B</t>
  </si>
  <si>
    <t>, Anders Knudsen, Camilla Fogh Larsen, David Hoffmeyer, Gry Green Linell, Hans Ole Lund Christiansen</t>
  </si>
  <si>
    <t>T000029102</t>
  </si>
  <si>
    <t>Afgangsprojekt</t>
  </si>
  <si>
    <t>PRO-7B</t>
  </si>
  <si>
    <t>Thomas Asmus Pedersen, Gry Green Linell</t>
  </si>
  <si>
    <t>T000030102</t>
  </si>
  <si>
    <t>Ventilation og indeklima</t>
  </si>
  <si>
    <t>B-VEN1</t>
  </si>
  <si>
    <t>Martin Winther-Gaasvig</t>
  </si>
  <si>
    <t>T000049102</t>
  </si>
  <si>
    <t>Offentlig bygherre - Infrastruktur</t>
  </si>
  <si>
    <t>B-OBI1</t>
  </si>
  <si>
    <t>Camilla Fogh Larsen</t>
  </si>
  <si>
    <t>T000059102</t>
  </si>
  <si>
    <t>Plasticitetsteori</t>
  </si>
  <si>
    <t>B-INB1</t>
  </si>
  <si>
    <t>Hans Ole Lund Christiansen, Hans Ole Lund Christiansen</t>
  </si>
  <si>
    <t>T000061102</t>
  </si>
  <si>
    <t>Fagligt selvstudie - individuel studieaktivitet</t>
  </si>
  <si>
    <t>B-FSS</t>
  </si>
  <si>
    <t>Thomas Asmus Pedersen, Hans Ole Lund Christiansen, Gry Green Linell</t>
  </si>
  <si>
    <t>T000083102</t>
  </si>
  <si>
    <t>Projekttema 2: Infrastruktur og Etagebyggeri</t>
  </si>
  <si>
    <t>B-PTE2</t>
  </si>
  <si>
    <t>Martin Winther-Gaasvig, Camilla Fogh Larsen, Torben Bårup Sørensen</t>
  </si>
  <si>
    <t>T000084102</t>
  </si>
  <si>
    <t>Statik og styrkelære 1</t>
  </si>
  <si>
    <t>B-STA</t>
  </si>
  <si>
    <t>Hans Ole Lund Christiansen, Anders Knudsen, Thomas Asmus Pedersen</t>
  </si>
  <si>
    <t>T000085102</t>
  </si>
  <si>
    <t>Statik og styrkelære 2</t>
  </si>
  <si>
    <t>B-SS</t>
  </si>
  <si>
    <t>Hans Ole Lund Christiansen</t>
  </si>
  <si>
    <t>T000090102</t>
  </si>
  <si>
    <t>Projekttema 1 -  Byplanlægning og lavt boligbyggeri</t>
  </si>
  <si>
    <t>B-PTE1</t>
  </si>
  <si>
    <t>Camilla Fogh Larsen, Martin Winther-Gaasvig, Torben Bårup Sørensen</t>
  </si>
  <si>
    <t>T020027102</t>
  </si>
  <si>
    <t>CK-SP40</t>
  </si>
  <si>
    <t>T030006102</t>
  </si>
  <si>
    <t>M-IPR6</t>
  </si>
  <si>
    <t>T030019102</t>
  </si>
  <si>
    <t>M-PRO7</t>
  </si>
  <si>
    <t>Niels Dyring</t>
  </si>
  <si>
    <t>T030049102</t>
  </si>
  <si>
    <t>Ingeniørfagligt grundlag 4: Termodynamik, varmetransmission og fluidmekanik</t>
  </si>
  <si>
    <t>M-IFG4</t>
  </si>
  <si>
    <t>Ivar Lund, Søren Skrøder, Joe Alexandersen</t>
  </si>
  <si>
    <t>T030054102</t>
  </si>
  <si>
    <t>Finite Element Analysis (FEA)</t>
  </si>
  <si>
    <t>M-FEA</t>
  </si>
  <si>
    <t>Jesper Olsen, Hao Li</t>
  </si>
  <si>
    <t>T030055102</t>
  </si>
  <si>
    <t>Project theme 4: Mechanical Design Project</t>
  </si>
  <si>
    <t>M-PTE4</t>
  </si>
  <si>
    <t>Mads Høi Rasmussen</t>
  </si>
  <si>
    <t>Projekttema 2: Mekanisk konstruktion (skriftlig stedprøve)</t>
  </si>
  <si>
    <t>M-PTE2</t>
  </si>
  <si>
    <t>Jan Pedersen</t>
  </si>
  <si>
    <t>Projekttema 2: Mekanisk konstruktion (mundtlig prøve)</t>
  </si>
  <si>
    <t>Niels Dyring, Jesper Olsen</t>
  </si>
  <si>
    <t>T030060102</t>
  </si>
  <si>
    <t>MD-STA</t>
  </si>
  <si>
    <t>Dorte Smedegaard Schmidt, Sine Leergaard Wiggers</t>
  </si>
  <si>
    <t>T040001102</t>
  </si>
  <si>
    <t>Værkstedskursus, Teknologi</t>
  </si>
  <si>
    <t>M-VSKB</t>
  </si>
  <si>
    <t>Participation</t>
  </si>
  <si>
    <t>T050004102</t>
  </si>
  <si>
    <t>IPK6P</t>
  </si>
  <si>
    <t>T050005102</t>
  </si>
  <si>
    <t>PRO7P</t>
  </si>
  <si>
    <t>T050032102</t>
  </si>
  <si>
    <t>Statistik og Kvalitet 1</t>
  </si>
  <si>
    <t>P-STAKVA</t>
  </si>
  <si>
    <t>Mads Bruun Larsen</t>
  </si>
  <si>
    <t>T050034102</t>
  </si>
  <si>
    <t>Production of the Future 2</t>
  </si>
  <si>
    <t>P-FTP2</t>
  </si>
  <si>
    <t>Jan Pedersen, Jie Cai</t>
  </si>
  <si>
    <t>T050035102</t>
  </si>
  <si>
    <t>Ledelse 2</t>
  </si>
  <si>
    <t>P-IFG4</t>
  </si>
  <si>
    <t>Josephine Ottesen</t>
  </si>
  <si>
    <t>T050037102</t>
  </si>
  <si>
    <t>Økonomi, strategi og optimering</t>
  </si>
  <si>
    <t>P-PTE4</t>
  </si>
  <si>
    <t>Charlotte Henriksen, Karen Kjær Larsen, Jan Pedersen</t>
  </si>
  <si>
    <t>T050038102</t>
  </si>
  <si>
    <t>Teknologi 3 (automation), Operations Management 2 og projekt</t>
  </si>
  <si>
    <t>P-PTE2</t>
  </si>
  <si>
    <t>Karen Kjær Larsen, Jan Pedersen</t>
  </si>
  <si>
    <t>T050043102</t>
  </si>
  <si>
    <t>3D-print og robotter</t>
  </si>
  <si>
    <t>P-3DP</t>
  </si>
  <si>
    <t>Henrik Blichfeldt</t>
  </si>
  <si>
    <t>T050044102</t>
  </si>
  <si>
    <t>Produktionsvirksomheden - Automation, Operations Management 2 og projekt</t>
  </si>
  <si>
    <t>T050055112</t>
  </si>
  <si>
    <t>Bæredygtig Produktion - Produktionsteknologi, Operations Management 1 og Projekt</t>
  </si>
  <si>
    <t>P-PTE1</t>
  </si>
  <si>
    <t xml:space="preserve">T050055122 </t>
  </si>
  <si>
    <t>Karen Kjær Larsen</t>
  </si>
  <si>
    <t>T050057102</t>
  </si>
  <si>
    <t>Systemteori og metode</t>
  </si>
  <si>
    <t>P-SYM</t>
  </si>
  <si>
    <t>Henrik Blichfeldt, Charlotte Henriksen, Mads Bruun Larsen</t>
  </si>
  <si>
    <t>T070004102</t>
  </si>
  <si>
    <t>Supply Chain Management 1</t>
  </si>
  <si>
    <t>X-SCM1</t>
  </si>
  <si>
    <t>T070005102</t>
  </si>
  <si>
    <t>Robotics</t>
  </si>
  <si>
    <t>PDXROB1</t>
  </si>
  <si>
    <t>Dirk Kraft</t>
  </si>
  <si>
    <t>T070009102</t>
  </si>
  <si>
    <t>Bachelor Project PDI</t>
  </si>
  <si>
    <t>PDXBT</t>
  </si>
  <si>
    <t>Christian Hammerich, Søren Jensen, Michael A.S. Damkjær, Alf Rehn</t>
  </si>
  <si>
    <t>T070031102</t>
  </si>
  <si>
    <t>Industrielt Design, Forbrugeradfærd og Markedsanalyse</t>
  </si>
  <si>
    <t>PDXIDFM</t>
  </si>
  <si>
    <t>Ian Stampe, Michael A.S. Damkjær, Rune Baier Lindholm Nielsen</t>
  </si>
  <si>
    <t>T070032102</t>
  </si>
  <si>
    <t>Projekt i bruger orienteret produktudvikling</t>
  </si>
  <si>
    <t>PDXBOP</t>
  </si>
  <si>
    <t>Michael A.S. Damkjær, Christian Hammerich, Rune Baier Lindholm Nielsen</t>
  </si>
  <si>
    <t>PDX-PPU</t>
  </si>
  <si>
    <t>Michael A.S. Damkjær, Rune Baier Lindholm Nielsen, Søren Buchholtz Storm</t>
  </si>
  <si>
    <t>T070037102</t>
  </si>
  <si>
    <t>Innovation</t>
  </si>
  <si>
    <t>PDX-IN</t>
  </si>
  <si>
    <t>Ian Stampe, Rune Baier Lindholm Nielsen</t>
  </si>
  <si>
    <t>T070041102</t>
  </si>
  <si>
    <t>CAD2</t>
  </si>
  <si>
    <t>PDX-CAD2</t>
  </si>
  <si>
    <t>Knud Bjørnholt</t>
  </si>
  <si>
    <t>T070046102</t>
  </si>
  <si>
    <t>Project in product strategic perspective</t>
  </si>
  <si>
    <t>PDX-PROS</t>
  </si>
  <si>
    <t>Jens Chr. Jensen, Michael A.S. Damkjær, Jan Herløv Carlsen</t>
  </si>
  <si>
    <t>T070055102</t>
  </si>
  <si>
    <t>Organization Design and Engineering Economics</t>
  </si>
  <si>
    <t>PDX-ODEE</t>
  </si>
  <si>
    <t>Arnab Basu</t>
  </si>
  <si>
    <t>T070061102</t>
  </si>
  <si>
    <t>Science Theory and Research Methodology</t>
  </si>
  <si>
    <t>PDX-VT</t>
  </si>
  <si>
    <t>Alf Rehn</t>
  </si>
  <si>
    <t>T070063102</t>
  </si>
  <si>
    <t xml:space="preserve">Programming for Engineers </t>
  </si>
  <si>
    <t>PDX-PE</t>
  </si>
  <si>
    <t>Jie Cai</t>
  </si>
  <si>
    <t>T070065102</t>
  </si>
  <si>
    <t>Product Management</t>
  </si>
  <si>
    <t>PDX-PM</t>
  </si>
  <si>
    <t>Jan Herløv Carlsen</t>
  </si>
  <si>
    <t>T070066102</t>
  </si>
  <si>
    <t>Avancerede Produktudviklingsmetoder</t>
  </si>
  <si>
    <t>PDX-APDM</t>
  </si>
  <si>
    <t>Jens Chr. Jensen</t>
  </si>
  <si>
    <t>T080014102</t>
  </si>
  <si>
    <t>Theories and Methods of Technological Change</t>
  </si>
  <si>
    <t>PDCTMTC</t>
  </si>
  <si>
    <t>T080015102</t>
  </si>
  <si>
    <t>Advanced Product Modelling</t>
  </si>
  <si>
    <t>PDCAPM</t>
  </si>
  <si>
    <t>Mads Hindhede Svanegaard</t>
  </si>
  <si>
    <t>T080022102</t>
  </si>
  <si>
    <t>Project 1</t>
  </si>
  <si>
    <t>PDCPRO1</t>
  </si>
  <si>
    <t>Lykke Margot Ricard, Vejleder/Supervisor</t>
  </si>
  <si>
    <t>T080024102</t>
  </si>
  <si>
    <t>PDI Project 2</t>
  </si>
  <si>
    <t>PDCPRO2</t>
  </si>
  <si>
    <t>T080025102</t>
  </si>
  <si>
    <t>PDI Project 3</t>
  </si>
  <si>
    <t>PDCPRO3</t>
  </si>
  <si>
    <t>T080026102</t>
  </si>
  <si>
    <t>In-company Project</t>
  </si>
  <si>
    <t>PDCINCO</t>
  </si>
  <si>
    <t>T080027102</t>
  </si>
  <si>
    <t>PDI Master Thesis</t>
  </si>
  <si>
    <t>PDCTH</t>
  </si>
  <si>
    <t>T080029102</t>
  </si>
  <si>
    <t>Sustainable Materials in Product Creation</t>
  </si>
  <si>
    <t>PDCSMPC</t>
  </si>
  <si>
    <t>Lykke Margot Ricard, Xenia Mikkelsen, Daniel Damgaard Hansen</t>
  </si>
  <si>
    <t>Global Entrepreneurship</t>
  </si>
  <si>
    <t>PDCGE</t>
  </si>
  <si>
    <t>Elham Kalhor</t>
  </si>
  <si>
    <t>Stephan N. Østergaard</t>
  </si>
  <si>
    <t>T090000102</t>
  </si>
  <si>
    <t xml:space="preserve">Advanced Quality Management </t>
  </si>
  <si>
    <t>OM-AQU</t>
  </si>
  <si>
    <t>T090006102</t>
  </si>
  <si>
    <t>OM-INCO</t>
  </si>
  <si>
    <t>T090011102</t>
  </si>
  <si>
    <t xml:space="preserve">Seminar in Operations Management </t>
  </si>
  <si>
    <t>OM-SOM</t>
  </si>
  <si>
    <t>T090013102</t>
  </si>
  <si>
    <t>Master's Thesis - 40 ECTS</t>
  </si>
  <si>
    <t>OM-SP40</t>
  </si>
  <si>
    <t>T090018102</t>
  </si>
  <si>
    <t xml:space="preserve">From Innovation to Operations - Organisation Processes and Management </t>
  </si>
  <si>
    <t>OM-IO</t>
  </si>
  <si>
    <t>Martin Kalthaus, Rune Baier Lindholm Nielsen</t>
  </si>
  <si>
    <t>T090023102</t>
  </si>
  <si>
    <t>OM-SP30</t>
  </si>
  <si>
    <t>T090024102</t>
  </si>
  <si>
    <t>Sustainability</t>
  </si>
  <si>
    <t>OM-SU</t>
  </si>
  <si>
    <t>Kristine Wilhelm Lund</t>
  </si>
  <si>
    <t>T090025102</t>
  </si>
  <si>
    <t>Operations Management: Systems and Methods</t>
  </si>
  <si>
    <t>OM-SM</t>
  </si>
  <si>
    <t>Henrik Blichfeldt, Britta Linnea Gammelgaard</t>
  </si>
  <si>
    <t>T090036102</t>
  </si>
  <si>
    <t>OM-PE</t>
  </si>
  <si>
    <t>T090042102</t>
  </si>
  <si>
    <t>Modularization and Platform Design</t>
  </si>
  <si>
    <t>OM-MPD</t>
  </si>
  <si>
    <t>Erik Skov Madsen, Daniel Damgaard Hansen</t>
  </si>
  <si>
    <t>T090043102</t>
  </si>
  <si>
    <t>Industrial Internet of Things in Operations</t>
  </si>
  <si>
    <t>OM-IIOT</t>
  </si>
  <si>
    <t>T090047102</t>
  </si>
  <si>
    <t>Digitalization in Operations Management</t>
  </si>
  <si>
    <t>OM-DOM</t>
  </si>
  <si>
    <t>T090048102</t>
  </si>
  <si>
    <t>Technology Managment</t>
  </si>
  <si>
    <t>OM-TM</t>
  </si>
  <si>
    <t>Niels Gorm Maly Rytter, Rui Goncalves</t>
  </si>
  <si>
    <t>T090049102</t>
  </si>
  <si>
    <t>Advances in Global Supply Chain Management</t>
  </si>
  <si>
    <t>OM-ASCM</t>
  </si>
  <si>
    <t>Britta Linnea Gammelgaard, Philip Beske-Janssen</t>
  </si>
  <si>
    <t>T090050102</t>
  </si>
  <si>
    <t>Development of Business Idea</t>
  </si>
  <si>
    <t>OM-DBI</t>
  </si>
  <si>
    <t>T100004102</t>
  </si>
  <si>
    <t>Supply Chain Management 4</t>
  </si>
  <si>
    <t>GX-SCM4</t>
  </si>
  <si>
    <t>Philip Beske-Janssen, Seyed Pendar Toufigi</t>
  </si>
  <si>
    <t>T100005102</t>
  </si>
  <si>
    <t xml:space="preserve">International Business Law </t>
  </si>
  <si>
    <t>GX-IBL</t>
  </si>
  <si>
    <t>Daniel Sliwiok-Born</t>
  </si>
  <si>
    <t>T100009102</t>
  </si>
  <si>
    <t>Cross Cultural Management</t>
  </si>
  <si>
    <t>X-CCM</t>
  </si>
  <si>
    <t>T100012102</t>
  </si>
  <si>
    <t xml:space="preserve">Organization and Management 1 </t>
  </si>
  <si>
    <t>X-ORG1</t>
  </si>
  <si>
    <t>Rune Baier Lindholm Nielsen</t>
  </si>
  <si>
    <t>T100032102</t>
  </si>
  <si>
    <t xml:space="preserve">Project Management 1 </t>
  </si>
  <si>
    <t>X-PMA1</t>
  </si>
  <si>
    <t>Philip Beske-Janssen</t>
  </si>
  <si>
    <t>T100038102</t>
  </si>
  <si>
    <t>GX-PRO7</t>
  </si>
  <si>
    <t>T100042102</t>
  </si>
  <si>
    <t>Semester tema: Globale Supply Chains</t>
  </si>
  <si>
    <t>GX-SET1-U3</t>
  </si>
  <si>
    <t>Carl Vognæs, Carsten Dittrich, Seyed Pendar Toufigi, Wisam Suheimat</t>
  </si>
  <si>
    <t xml:space="preserve">T100042112 </t>
  </si>
  <si>
    <t xml:space="preserve">Introduktionsforløb om verdensmålene for bæredygtig udvikling </t>
  </si>
  <si>
    <t>GX-SET1</t>
  </si>
  <si>
    <t>Carsten Dittrich</t>
  </si>
  <si>
    <t>T100043102</t>
  </si>
  <si>
    <t>GX-IPK</t>
  </si>
  <si>
    <t>Carsten Dittrich, Philip Beske-Janssen</t>
  </si>
  <si>
    <t>T100046102</t>
  </si>
  <si>
    <t>Semester tema: Planlægning &amp; ledelse af supply chain processer</t>
  </si>
  <si>
    <t>GX-SET2</t>
  </si>
  <si>
    <t>Seyed Pendar Toufigi, Søren Jensen, Wisam Suheimat</t>
  </si>
  <si>
    <t>T100052102</t>
  </si>
  <si>
    <t>Anvendt Statistik</t>
  </si>
  <si>
    <t>GX-STA</t>
  </si>
  <si>
    <t>Katja Helena Andersen, Miriam Lykke Jensen</t>
  </si>
  <si>
    <t>T100053102</t>
  </si>
  <si>
    <t>Supply Chain Finance</t>
  </si>
  <si>
    <t>GX-SCFIN</t>
  </si>
  <si>
    <t>Idongesit Williams</t>
  </si>
  <si>
    <t>T100054102</t>
  </si>
  <si>
    <t>International Innovation &amp; Optimization</t>
  </si>
  <si>
    <t>GX-SET4</t>
  </si>
  <si>
    <t>Britta Linnea Gammelgaard, Philip Beske-Janssen, Seyed Pendar Toufigi, Søren Jensen</t>
  </si>
  <si>
    <t>T100055102</t>
  </si>
  <si>
    <t>Supply Chain Data Analyse &amp; Digitalisering 2</t>
  </si>
  <si>
    <t>GX-SCDAD</t>
  </si>
  <si>
    <t xml:space="preserve">Niels Gorm Maly Rytter, Komeyl Polami </t>
  </si>
  <si>
    <t>T100056102</t>
  </si>
  <si>
    <t>Innovation and Optimization in Supply Chains</t>
  </si>
  <si>
    <t>X-GLEAN</t>
  </si>
  <si>
    <t>Britta Linnea Gammelgaard</t>
  </si>
  <si>
    <t>T100059101</t>
  </si>
  <si>
    <t>Ingeniørfagligt Grundlag 1</t>
  </si>
  <si>
    <t>GX-IFG1</t>
  </si>
  <si>
    <t>Seyed Pendar Toufigi, Smith Khare, Vinay Chakravarthi Gogineni</t>
  </si>
  <si>
    <t>T120010102</t>
  </si>
  <si>
    <t>Special Topic - Independant Study Activity</t>
  </si>
  <si>
    <t>D-FSS</t>
  </si>
  <si>
    <t>T120011102</t>
  </si>
  <si>
    <t>D-IPK1</t>
  </si>
  <si>
    <t>Knud Bjørnholt, Jens Chr. Jensen, Steffen Michael Sørensen</t>
  </si>
  <si>
    <t>T120012102</t>
  </si>
  <si>
    <t>D-PRO6</t>
  </si>
  <si>
    <t>Jens Chr. Jensen, Steffen Michael Sørensen</t>
  </si>
  <si>
    <t>T120025102</t>
  </si>
  <si>
    <t>Integreret produktudvikling 1 og projekt</t>
  </si>
  <si>
    <t>D-IPU1P</t>
  </si>
  <si>
    <t>T120034102</t>
  </si>
  <si>
    <t>Statik</t>
  </si>
  <si>
    <t>D-STA</t>
  </si>
  <si>
    <t>T120037102</t>
  </si>
  <si>
    <t>Integreret produktudvikling 4 og projekt (MCQ)</t>
  </si>
  <si>
    <t>D-IPU4</t>
  </si>
  <si>
    <t>Steffen Kjær Johansen</t>
  </si>
  <si>
    <t>Integreret produktudvikling 4 og projekt (Mundtlig)</t>
  </si>
  <si>
    <t>Steffen Michael Sørensen, Jens Chr. Jensen, Daniel Damgaard Hansen</t>
  </si>
  <si>
    <t>T120038102</t>
  </si>
  <si>
    <t>Elektriske komponenter og kredsløb, Materialer og processer</t>
  </si>
  <si>
    <t>D-TED4</t>
  </si>
  <si>
    <t>Jørgen Bro Røn, Søren W. Borg</t>
  </si>
  <si>
    <t>T120039102</t>
  </si>
  <si>
    <t>Materialer og Processer 2</t>
  </si>
  <si>
    <t>D-MOP2</t>
  </si>
  <si>
    <t>T120040102</t>
  </si>
  <si>
    <t>Styrkelære</t>
  </si>
  <si>
    <t>D-SL</t>
  </si>
  <si>
    <t>T120041102</t>
  </si>
  <si>
    <t>Integreret produktudvikling 2 og projekt</t>
  </si>
  <si>
    <t>D-IPU2P</t>
  </si>
  <si>
    <t>T140017102</t>
  </si>
  <si>
    <t>Design Studio 4 – Computational Design Studio</t>
  </si>
  <si>
    <t>14-DES4</t>
  </si>
  <si>
    <t>Giulia Pelliccia, Junaid Nabi, Roberto Naboni</t>
  </si>
  <si>
    <t>T140018102</t>
  </si>
  <si>
    <t>Konstruktionsdesign af bygninger</t>
  </si>
  <si>
    <t>14-DBS</t>
  </si>
  <si>
    <t>T140022102</t>
  </si>
  <si>
    <t>Arkitektonisk geometri og modellering</t>
  </si>
  <si>
    <t>14-AGM</t>
  </si>
  <si>
    <t>Petra Sochůrková, Roberto Naboni</t>
  </si>
  <si>
    <t>T140026102</t>
  </si>
  <si>
    <t>Bachelorprojekt</t>
  </si>
  <si>
    <t>14-PRO</t>
  </si>
  <si>
    <t>Nebojsa Jakica, Henrik Brøner Jørgensen, Roberto Naboni</t>
  </si>
  <si>
    <t>T140027102</t>
  </si>
  <si>
    <t xml:space="preserve">Research Philosophy and Research Methods </t>
  </si>
  <si>
    <t>14-IFG6</t>
  </si>
  <si>
    <t>Søren Jensen, Hugo Mulder</t>
  </si>
  <si>
    <t>T140029102</t>
  </si>
  <si>
    <t>Bygningsteknologi</t>
  </si>
  <si>
    <t>14-BT</t>
  </si>
  <si>
    <t>Hugo Mulder</t>
  </si>
  <si>
    <t>T140035102</t>
  </si>
  <si>
    <t>14-ST2</t>
  </si>
  <si>
    <t>David Hoffmeyer</t>
  </si>
  <si>
    <t>T140037102</t>
  </si>
  <si>
    <t>BA-STA</t>
  </si>
  <si>
    <t>T140040102</t>
  </si>
  <si>
    <t>Engineering Design Studio 2</t>
  </si>
  <si>
    <t>14-EDS2</t>
  </si>
  <si>
    <t>Hugo Mulder, Nebojsa Jakica</t>
  </si>
  <si>
    <t>T140044102</t>
  </si>
  <si>
    <t>Finite Element Method</t>
  </si>
  <si>
    <t>14-FEM</t>
  </si>
  <si>
    <t>T140045102</t>
  </si>
  <si>
    <t>Betonkonstruktioner</t>
  </si>
  <si>
    <t>14-CS</t>
  </si>
  <si>
    <t>Jesper Kierkegaard Hansen, Mads Friborg Nielsen, Mads Sørensen, Søren Gustenhoff Hansen</t>
  </si>
  <si>
    <t>T140046102</t>
  </si>
  <si>
    <t>Materialelære og LCA</t>
  </si>
  <si>
    <t>14-MS</t>
  </si>
  <si>
    <t>Torben Bårup Sørensen, Thomas Asmus Pedersen</t>
  </si>
  <si>
    <t>T140048102</t>
  </si>
  <si>
    <t>Digital Fabrication Fundamentals</t>
  </si>
  <si>
    <t>14-DFF</t>
  </si>
  <si>
    <t>Davide Angeletti, Alberto Martinez Lopez, Roberto Naboni</t>
  </si>
  <si>
    <t>T150004102</t>
  </si>
  <si>
    <t>Computational Methods for Design Optimization</t>
  </si>
  <si>
    <t>15-CMDO</t>
  </si>
  <si>
    <t>Ösgüc Bertug Capunaman, Lucas José Helle</t>
  </si>
  <si>
    <t>T150005102</t>
  </si>
  <si>
    <t>Videregående trækonstruktioner</t>
  </si>
  <si>
    <t>15-TSA</t>
  </si>
  <si>
    <t>T150014102</t>
  </si>
  <si>
    <t>Experimental Materials and Structures</t>
  </si>
  <si>
    <t>15-EAS</t>
  </si>
  <si>
    <t>Junaid Nabi, Joseph Malad Wadie Naguib</t>
  </si>
  <si>
    <t>T150015102</t>
  </si>
  <si>
    <t>Analysis and Design of Experiments</t>
  </si>
  <si>
    <t>15-ADE</t>
  </si>
  <si>
    <t>Nadieh Elisabeth Meinen, Steen Nedergaard Lillebro Hansen</t>
  </si>
  <si>
    <t>T150016102</t>
  </si>
  <si>
    <t>Circular Design and Construction</t>
  </si>
  <si>
    <t>15-CDC</t>
  </si>
  <si>
    <t>Anja Kunic</t>
  </si>
  <si>
    <t>T150017102</t>
  </si>
  <si>
    <t>Computational Design + Robotics Studio 2</t>
  </si>
  <si>
    <t>15-CDRS2</t>
  </si>
  <si>
    <t>Hyunchul Kwon, Junaid Nabi, Roberto Naboni</t>
  </si>
  <si>
    <t>T150018102</t>
  </si>
  <si>
    <t>Grundlæggende dynamik</t>
  </si>
  <si>
    <t>15-FSD</t>
  </si>
  <si>
    <t>Michael Styrk Andersen, Torkil Veyhe</t>
  </si>
  <si>
    <t>T150019102</t>
  </si>
  <si>
    <t>Videregående stålkonstruktioner</t>
  </si>
  <si>
    <t>15-VS</t>
  </si>
  <si>
    <t>Steen Nedergaard Lillebro Hansen</t>
  </si>
  <si>
    <t>T150020102</t>
  </si>
  <si>
    <t>Spændbeton</t>
  </si>
  <si>
    <t>15-s</t>
  </si>
  <si>
    <t>Henrik Brøner Jørgensen, Mads Sørensen</t>
  </si>
  <si>
    <t>T150032102</t>
  </si>
  <si>
    <t>15-MT</t>
  </si>
  <si>
    <t>Henrik Brøner Jørgensen, Roberto Naboni</t>
  </si>
  <si>
    <t>T150035102</t>
  </si>
  <si>
    <t>Kandidatspeciale – 30 ECTS</t>
  </si>
  <si>
    <t>15-MT30</t>
  </si>
  <si>
    <t>Roberto Naboni</t>
  </si>
  <si>
    <t>T150036102</t>
  </si>
  <si>
    <t>Teori og metode til forsknings- og udviklingsarbejde</t>
  </si>
  <si>
    <t>15-PP</t>
  </si>
  <si>
    <t>Compulsory assignment with oral defence</t>
  </si>
  <si>
    <t>T150037102</t>
  </si>
  <si>
    <t>Non-linear Finite Element Method</t>
  </si>
  <si>
    <t>15-NFEM</t>
  </si>
  <si>
    <t>Muhammad Usman Hanif</t>
  </si>
  <si>
    <t>T150039102</t>
  </si>
  <si>
    <t>Programming and Numerical Analysis</t>
  </si>
  <si>
    <t>15-PNA</t>
  </si>
  <si>
    <t>Torkil Veyhe</t>
  </si>
  <si>
    <t>T160008102</t>
  </si>
  <si>
    <t>MB-PTE4</t>
  </si>
  <si>
    <t>Jesper Olsen</t>
  </si>
  <si>
    <t>T160009102</t>
  </si>
  <si>
    <t xml:space="preserve">Svingningslære og FEM </t>
  </si>
  <si>
    <t>MB-FSE</t>
  </si>
  <si>
    <t xml:space="preserve">Sine Leergaard Wiggers, Luis David Avendano Valencia </t>
  </si>
  <si>
    <t>T160010102</t>
  </si>
  <si>
    <t>Svingningslære</t>
  </si>
  <si>
    <t>MB-VIB</t>
  </si>
  <si>
    <t>T160011102</t>
  </si>
  <si>
    <t>Matematik 3 - Fourieranalyse og partielle differentialligninger</t>
  </si>
  <si>
    <t>MB-MAT3</t>
  </si>
  <si>
    <t>T160012102</t>
  </si>
  <si>
    <t>MB-BA</t>
  </si>
  <si>
    <t>Luis David Avendano Valencia , Ivar Lund</t>
  </si>
  <si>
    <t>MB-PTE2</t>
  </si>
  <si>
    <t>T160014112</t>
  </si>
  <si>
    <t>Projekttema 1: Produktudvikling, Projekt</t>
  </si>
  <si>
    <t>MB-PTE1</t>
  </si>
  <si>
    <t>Jens Chr. Jensen, Dorte Smedegaard Schmidt, Niels Dyring, Christian Hammerich</t>
  </si>
  <si>
    <t>T160015102</t>
  </si>
  <si>
    <t>M-SSL</t>
  </si>
  <si>
    <t>Mads Høi Rasmussen, Dorte Smedegaard Schmidt</t>
  </si>
  <si>
    <t>T160018102</t>
  </si>
  <si>
    <t>Termodynamik, fluidmekanik og varmetransmission 2</t>
  </si>
  <si>
    <t>M-TFV</t>
  </si>
  <si>
    <t>T160019102</t>
  </si>
  <si>
    <t>MB-STA</t>
  </si>
  <si>
    <t>Dorte Smedegaard Schmidt</t>
  </si>
  <si>
    <t>T170000102</t>
  </si>
  <si>
    <t>MK-SPR</t>
  </si>
  <si>
    <t>T170008102</t>
  </si>
  <si>
    <t>Stabilitet og svingninger</t>
  </si>
  <si>
    <t>MK-SS</t>
  </si>
  <si>
    <t>T170009102</t>
  </si>
  <si>
    <t xml:space="preserve">System Identification Methods for Structural Dynamics </t>
  </si>
  <si>
    <t>MK-SydID</t>
  </si>
  <si>
    <t xml:space="preserve">Luis David Avendano Valencia </t>
  </si>
  <si>
    <t>T170010102</t>
  </si>
  <si>
    <t>Strukturel optimering: teori og implementering</t>
  </si>
  <si>
    <t>MK-SO</t>
  </si>
  <si>
    <t>Joe Alexandersen</t>
  </si>
  <si>
    <t>T170011102</t>
  </si>
  <si>
    <t>Fiberarmerede kompositmaterialer</t>
  </si>
  <si>
    <t>MK-COM</t>
  </si>
  <si>
    <t>Ulrik Borg</t>
  </si>
  <si>
    <t>T200013102</t>
  </si>
  <si>
    <t xml:space="preserve">Afgangsprojekt </t>
  </si>
  <si>
    <t>K-PRO7</t>
  </si>
  <si>
    <t>Muhammad Tahir Ashraf, Lars Yde - Ekstern</t>
  </si>
  <si>
    <t>T200014102</t>
  </si>
  <si>
    <t>Bachelorprojekt Kemi- og bioteknologi</t>
  </si>
  <si>
    <t>BAP-KE6</t>
  </si>
  <si>
    <t>Rime Bahij, Steffen Bähring, Knud Villy Christensen</t>
  </si>
  <si>
    <t>T200016102</t>
  </si>
  <si>
    <t>Grundlæggende biokemi og mikrobiologi</t>
  </si>
  <si>
    <t>K-BIM</t>
  </si>
  <si>
    <t>Henrik Karring, Michele Fabris</t>
  </si>
  <si>
    <t>T200019102</t>
  </si>
  <si>
    <t>K-IPR1</t>
  </si>
  <si>
    <t>T200020102</t>
  </si>
  <si>
    <t xml:space="preserve">Teknisk Spektroskopi </t>
  </si>
  <si>
    <t>K-TESP</t>
  </si>
  <si>
    <t>Martin A B Hedegaard</t>
  </si>
  <si>
    <t>T200030102</t>
  </si>
  <si>
    <t>Calculus of chemistry</t>
  </si>
  <si>
    <t>K-CACH</t>
  </si>
  <si>
    <t>Massimiliano Errico</t>
  </si>
  <si>
    <t>T200039102</t>
  </si>
  <si>
    <t xml:space="preserve">Naturstofkemi </t>
  </si>
  <si>
    <t>K-NAT1</t>
  </si>
  <si>
    <t>Rime Bahij</t>
  </si>
  <si>
    <t>T200044102</t>
  </si>
  <si>
    <t xml:space="preserve">Praktisk analytisk kemi og anvendt statistik                                                                     </t>
  </si>
  <si>
    <t>KD-PTE4</t>
  </si>
  <si>
    <t>Mathias Porsmose Clausen, Rime Bahij, Lars Duelund</t>
  </si>
  <si>
    <t>T200045102</t>
  </si>
  <si>
    <t xml:space="preserve">Instrumentel analytisk kemi og statistik                                                                             </t>
  </si>
  <si>
    <t>KB-PTE4</t>
  </si>
  <si>
    <t>T200046112</t>
  </si>
  <si>
    <t>Kemisk Produktion og Miljøpåvirkninger</t>
  </si>
  <si>
    <t>KD-PTE1</t>
  </si>
  <si>
    <t>Knud Villy Christensen, Morten Birkved</t>
  </si>
  <si>
    <t>T200046122</t>
  </si>
  <si>
    <t>Introduktionsforløb om verdensmålene for bæredygtig udvikling (SDG)</t>
  </si>
  <si>
    <t>Knud Villy Christensen</t>
  </si>
  <si>
    <t>T200048112</t>
  </si>
  <si>
    <t>Grundlæggende kemisk proces- og miljøforståelse</t>
  </si>
  <si>
    <t>KB-PTE1</t>
  </si>
  <si>
    <t>T200048122</t>
  </si>
  <si>
    <t>T200050102</t>
  </si>
  <si>
    <t>Design af kemiske anlæg med samtidig varme- og stoftransport</t>
  </si>
  <si>
    <t>KB-DKA</t>
  </si>
  <si>
    <t>T200053102</t>
  </si>
  <si>
    <t>Design af varmevekslere og rørsystemer</t>
  </si>
  <si>
    <t>KD-DVR</t>
  </si>
  <si>
    <t>T210036102</t>
  </si>
  <si>
    <t>Risk Management in Chemical and Biochemical Engineering</t>
  </si>
  <si>
    <t>XC-RIS1</t>
  </si>
  <si>
    <t>Muhammad Tahir Ashraf</t>
  </si>
  <si>
    <t>T210037102</t>
  </si>
  <si>
    <t>BMB825 Bioimaging</t>
  </si>
  <si>
    <t>BMB825</t>
  </si>
  <si>
    <t>T210044102</t>
  </si>
  <si>
    <t>XC-SP30</t>
  </si>
  <si>
    <t>T210047102</t>
  </si>
  <si>
    <t>XC-SP40</t>
  </si>
  <si>
    <t>T210049102</t>
  </si>
  <si>
    <t>Advanced Experimental Design and Data analysis</t>
  </si>
  <si>
    <t>XC-EXDD</t>
  </si>
  <si>
    <t>T210050102</t>
  </si>
  <si>
    <t>Industrial Separation and Purification Technologies</t>
  </si>
  <si>
    <t>XC-SEPU</t>
  </si>
  <si>
    <t>Knud Villy Christensen, Massimiliano Errico</t>
  </si>
  <si>
    <t>T210051102</t>
  </si>
  <si>
    <t>Industrial Fermentation and Modelling of Bioprocesses</t>
  </si>
  <si>
    <t>XC-INFE</t>
  </si>
  <si>
    <t>Henrik Karring, Knud Villy Christensen</t>
  </si>
  <si>
    <t>T210070102</t>
  </si>
  <si>
    <t>Master's Thesis - 60 ECTS</t>
  </si>
  <si>
    <t>XC-SP60</t>
  </si>
  <si>
    <t>T220007102</t>
  </si>
  <si>
    <t>Waste Management - from Waste to Resources</t>
  </si>
  <si>
    <t>EM-WAM1</t>
  </si>
  <si>
    <t>Ciprian Cimpan</t>
  </si>
  <si>
    <t>T220008102</t>
  </si>
  <si>
    <t xml:space="preserve">Material Flow Analysis </t>
  </si>
  <si>
    <t>EM-MFA</t>
  </si>
  <si>
    <t>Wu Chen</t>
  </si>
  <si>
    <t>T220011102</t>
  </si>
  <si>
    <t>Master's Thesis - 30 ECT</t>
  </si>
  <si>
    <t>XCM-S30</t>
  </si>
  <si>
    <t>T220014102</t>
  </si>
  <si>
    <t>Masters Thesis- 40 ECTS</t>
  </si>
  <si>
    <t>XCM-S40</t>
  </si>
  <si>
    <t>T220021102</t>
  </si>
  <si>
    <t>Professional Self-study - independant study activity 5 ECTS</t>
  </si>
  <si>
    <t>EM-FSS</t>
  </si>
  <si>
    <t>Peter Hasle, Ciprian Cimpan</t>
  </si>
  <si>
    <t>T220036102</t>
  </si>
  <si>
    <t>EM-VF</t>
  </si>
  <si>
    <t>Ciprian Cimpan, Hossein Nami</t>
  </si>
  <si>
    <t>T220037102</t>
  </si>
  <si>
    <t>Programming for Engineering Sustainability</t>
  </si>
  <si>
    <t>EM-PRSP</t>
  </si>
  <si>
    <t>Srinivasa Raghavendra Bhuvan Gummidi</t>
  </si>
  <si>
    <t>T390004102</t>
  </si>
  <si>
    <t>Projekt i modellering, simulering og design af dynamiske systemer</t>
  </si>
  <si>
    <t>EB-PMSD</t>
  </si>
  <si>
    <t>Jørgen Jeppe Madsen</t>
  </si>
  <si>
    <t>T390006102</t>
  </si>
  <si>
    <t>Projekt i Cyber Physical Systems</t>
  </si>
  <si>
    <t>EB-PCPS</t>
  </si>
  <si>
    <t>Tim McRae</t>
  </si>
  <si>
    <t>T390013102</t>
  </si>
  <si>
    <t>Projekt i autonome fysiske systemer</t>
  </si>
  <si>
    <t>EB-PAFS</t>
  </si>
  <si>
    <t>Ali Sahafi</t>
  </si>
  <si>
    <t>T390014102</t>
  </si>
  <si>
    <t>Project in Electronics</t>
  </si>
  <si>
    <t>EB-PR30</t>
  </si>
  <si>
    <t>T400000102</t>
  </si>
  <si>
    <t>EE-IPD</t>
  </si>
  <si>
    <t>T400005102</t>
  </si>
  <si>
    <t>Embedded Programming</t>
  </si>
  <si>
    <t>EE-EMP</t>
  </si>
  <si>
    <t>Oskar Palinko</t>
  </si>
  <si>
    <t>T400024102</t>
  </si>
  <si>
    <t>EE-AFP</t>
  </si>
  <si>
    <t>John Erik Hansen </t>
  </si>
  <si>
    <t>T400025102</t>
  </si>
  <si>
    <t>Højspændingsanlæg og vindmøllesystemer</t>
  </si>
  <si>
    <t>EE-HØVI</t>
  </si>
  <si>
    <t>Navid Bayati , Per Andersen</t>
  </si>
  <si>
    <t>T400026102</t>
  </si>
  <si>
    <t>Projektering og analyse af elforsyningssystemer</t>
  </si>
  <si>
    <t>EE-PAE</t>
  </si>
  <si>
    <t>T420014102</t>
  </si>
  <si>
    <t>E-AFP</t>
  </si>
  <si>
    <t>T420029102</t>
  </si>
  <si>
    <t>E-ESY</t>
  </si>
  <si>
    <t>T420033102</t>
  </si>
  <si>
    <t>E-IPD</t>
  </si>
  <si>
    <t>T420035102</t>
  </si>
  <si>
    <t>Digital signalbehandling</t>
  </si>
  <si>
    <t>E-SIG</t>
  </si>
  <si>
    <t xml:space="preserve">Claus Vaarning </t>
  </si>
  <si>
    <t>T420036102</t>
  </si>
  <si>
    <t>Embedded Systems</t>
  </si>
  <si>
    <t>E-EMSY</t>
  </si>
  <si>
    <t>Oskar Palinko, Thor Kamp Opstrup</t>
  </si>
  <si>
    <t>T420037102</t>
  </si>
  <si>
    <t>E-PCPS</t>
  </si>
  <si>
    <t>T420042102</t>
  </si>
  <si>
    <t>EMC</t>
  </si>
  <si>
    <t>E-EMC</t>
  </si>
  <si>
    <t>T420044102</t>
  </si>
  <si>
    <t>Elektronik</t>
  </si>
  <si>
    <t>E-ELEK</t>
  </si>
  <si>
    <t>Nicolaj Haarhøj Malle, Viet Duong Hoang</t>
  </si>
  <si>
    <t>T420045102</t>
  </si>
  <si>
    <t>Programmering</t>
  </si>
  <si>
    <t>E-PRG</t>
  </si>
  <si>
    <t>T420048102</t>
  </si>
  <si>
    <t>Projekt i dynamiske systemer</t>
  </si>
  <si>
    <t>E-PDS</t>
  </si>
  <si>
    <t>T420050102</t>
  </si>
  <si>
    <t>Formula Student Project - 10 ECTS</t>
  </si>
  <si>
    <t>E-FSP10</t>
  </si>
  <si>
    <t>T420051102</t>
  </si>
  <si>
    <t>Formula Student Project - 5 ECTS</t>
  </si>
  <si>
    <t>E-FSP5</t>
  </si>
  <si>
    <t>T420053102</t>
  </si>
  <si>
    <t>Projekt i autonome elektroniske systemer</t>
  </si>
  <si>
    <t>E-PAES</t>
  </si>
  <si>
    <t>T430001102</t>
  </si>
  <si>
    <t>Værkstedskursus: Installationsteknik</t>
  </si>
  <si>
    <t>E-VSK2</t>
  </si>
  <si>
    <t>Martin Hovmand Thygesen</t>
  </si>
  <si>
    <t>T440003102</t>
  </si>
  <si>
    <t>Højspændingsanlæg og elektriske installationer</t>
  </si>
  <si>
    <t>TP-HØEL</t>
  </si>
  <si>
    <t>Stefan F. Sörensen</t>
  </si>
  <si>
    <t>T460004102</t>
  </si>
  <si>
    <t>T-BP</t>
  </si>
  <si>
    <t>Mads Toudal Frandsen, René Lynge Eriksen, Morten Andersen, Lykke Margot Ricard, Volodymyr Zenin, Joel Cox</t>
  </si>
  <si>
    <t>T460016102</t>
  </si>
  <si>
    <t>Eksperimentel design og modellering</t>
  </si>
  <si>
    <t>FT503</t>
  </si>
  <si>
    <t>T460018102</t>
  </si>
  <si>
    <t>FT505: Digital elektronik og programmering</t>
  </si>
  <si>
    <t>FT505</t>
  </si>
  <si>
    <t>T460023102</t>
  </si>
  <si>
    <t>Teoretisk og eksperimentel optik</t>
  </si>
  <si>
    <t>T-TEO</t>
  </si>
  <si>
    <t>René Lynge Eriksen</t>
  </si>
  <si>
    <t>T460031102</t>
  </si>
  <si>
    <t>FT507: Lineær algebra og programmering</t>
  </si>
  <si>
    <t>FT507</t>
  </si>
  <si>
    <t>Carsten Svaneborg, Jonas Beermann</t>
  </si>
  <si>
    <t>T460033102</t>
  </si>
  <si>
    <t>FT509: Numeriske metoder</t>
  </si>
  <si>
    <t>FT509</t>
  </si>
  <si>
    <t>T460034102</t>
  </si>
  <si>
    <t>Vibrationer og partielle differentialligninger</t>
  </si>
  <si>
    <t>T-VIPD</t>
  </si>
  <si>
    <t>T460036102</t>
  </si>
  <si>
    <t>FT506: Førsteårsprojekt</t>
  </si>
  <si>
    <t>FT506</t>
  </si>
  <si>
    <t>Simon Bruhn Hansen, Torgom Yezekyan, René Lynge Eriksen, Morten Andersen, Sofie Marie Koksbang, Mads Toudal Frandsen</t>
  </si>
  <si>
    <t>T470011102</t>
  </si>
  <si>
    <t>TK-MT30</t>
  </si>
  <si>
    <t>René Lynge Eriksen, Jakob Kjelstrup-Hansen, Martin A B Hedegaard, Vejleder/Supervisor</t>
  </si>
  <si>
    <t>T470017102</t>
  </si>
  <si>
    <t>Advanced Physical Optics</t>
  </si>
  <si>
    <t>TK-APOP</t>
  </si>
  <si>
    <t>Sergey I.Bozhevolnyi</t>
  </si>
  <si>
    <t>T470018102</t>
  </si>
  <si>
    <t>Computational Physics</t>
  </si>
  <si>
    <t>TK-CPHY</t>
  </si>
  <si>
    <t>Volodymyr Zenin</t>
  </si>
  <si>
    <t>T470019102</t>
  </si>
  <si>
    <t>TK-MT40</t>
  </si>
  <si>
    <t>René Lynge Eriksen, Anders Stengaard Sørensen</t>
  </si>
  <si>
    <t>T470024102</t>
  </si>
  <si>
    <t>Professional Self Study - Independant Study Activity</t>
  </si>
  <si>
    <t>TK-FSS</t>
  </si>
  <si>
    <t xml:space="preserve">René Lynge Eriksen, Morten Andersen, Volodymyr Zenin, Sven Lennart Ebel </t>
  </si>
  <si>
    <t>T470025102</t>
  </si>
  <si>
    <t>Nanofabrication Technology</t>
  </si>
  <si>
    <t>TK-NFAB</t>
  </si>
  <si>
    <t>T470030102</t>
  </si>
  <si>
    <t>T470030402</t>
  </si>
  <si>
    <t>T470042102</t>
  </si>
  <si>
    <t>Optical System Design and Spectroscopy</t>
  </si>
  <si>
    <t>TK-ODAS</t>
  </si>
  <si>
    <t>René Lynge Eriksen, Martin A B Hedegaard</t>
  </si>
  <si>
    <t>T500005102</t>
  </si>
  <si>
    <t>I-IPD1</t>
  </si>
  <si>
    <t>Aisha Umair</t>
  </si>
  <si>
    <t>T500006102</t>
  </si>
  <si>
    <t>I-AFP1</t>
  </si>
  <si>
    <t>T500007102</t>
  </si>
  <si>
    <t>Introduktion til cyber-Physical systemer</t>
  </si>
  <si>
    <t>St1-IC</t>
  </si>
  <si>
    <t>Sune Lundø Sørensen</t>
  </si>
  <si>
    <t>T500008102</t>
  </si>
  <si>
    <t>Software Engineering og modellering til Cyber-Physical systemer</t>
  </si>
  <si>
    <t>ST2-SEM</t>
  </si>
  <si>
    <t>Thiago Rocha Silva</t>
  </si>
  <si>
    <t>T500015102</t>
  </si>
  <si>
    <t>Design af pålidelige cyber-fysiske systemer</t>
  </si>
  <si>
    <t>ST4-CPS</t>
  </si>
  <si>
    <t>Eun-Young Kang</t>
  </si>
  <si>
    <t>T500016102</t>
  </si>
  <si>
    <t>Softwareteknologi i Cyber-fysiske Systemer</t>
  </si>
  <si>
    <t>ST4-SCFS</t>
  </si>
  <si>
    <t>Henrik Lange</t>
  </si>
  <si>
    <t>T500017102</t>
  </si>
  <si>
    <t>Semesterprojekt: Pålidelige komponentbaserede cyber-fysiske systemer</t>
  </si>
  <si>
    <t>ST4-PRO</t>
  </si>
  <si>
    <t>Thomas Mørk</t>
  </si>
  <si>
    <t>T500018102</t>
  </si>
  <si>
    <t>Semesterprojekt: Udvikling af softwaresystemer med cyber-fysiske elementer</t>
  </si>
  <si>
    <t>ST2-PRO</t>
  </si>
  <si>
    <t>Mina Aliopur</t>
  </si>
  <si>
    <t>T510009102</t>
  </si>
  <si>
    <t>Kunstig intelligens</t>
  </si>
  <si>
    <t>SB4-KI</t>
  </si>
  <si>
    <t>Parisa Niloofar</t>
  </si>
  <si>
    <t>T510012102</t>
  </si>
  <si>
    <t>SB6-BP</t>
  </si>
  <si>
    <t>T510023102</t>
  </si>
  <si>
    <t>Computersystemer</t>
  </si>
  <si>
    <t>SE1-COS</t>
  </si>
  <si>
    <t>T510025102</t>
  </si>
  <si>
    <t>Software Engineering og Organisation</t>
  </si>
  <si>
    <t>T510033102</t>
  </si>
  <si>
    <t>T510034102</t>
  </si>
  <si>
    <t>Semesterprojekt: Intelligente softwaresystemer</t>
  </si>
  <si>
    <t xml:space="preserve">Sune Lundø Sørensen, Jan Corfixen Sørensen </t>
  </si>
  <si>
    <t>T510035102</t>
  </si>
  <si>
    <t>Komponentbaserede systemer</t>
  </si>
  <si>
    <t>SI4-KBS</t>
  </si>
  <si>
    <t xml:space="preserve">Jan Corfixen Sørensen </t>
  </si>
  <si>
    <t>T510037102</t>
  </si>
  <si>
    <t>Projekt organisation and Management</t>
  </si>
  <si>
    <t>T510040102</t>
  </si>
  <si>
    <t>Diskret matematik, algoritmer og datastrukturer</t>
  </si>
  <si>
    <t>SE4-DMAD</t>
  </si>
  <si>
    <t>Lene Monrad Favrholdt, Rolf Fagerberg</t>
  </si>
  <si>
    <t>T510043102</t>
  </si>
  <si>
    <t>Semesterprojekt: Udvikling af Softwaresystemer</t>
  </si>
  <si>
    <t>T510047122</t>
  </si>
  <si>
    <t>Semesterprojekt: Udvikling af Softwareprogrammer</t>
  </si>
  <si>
    <t>Si1-PRO</t>
  </si>
  <si>
    <t>T510050102</t>
  </si>
  <si>
    <t>Videregående Objektorienteret Programmering</t>
  </si>
  <si>
    <t>SI2-VOP</t>
  </si>
  <si>
    <t>T510051102</t>
  </si>
  <si>
    <t>Data Management</t>
  </si>
  <si>
    <t>SI2-DM</t>
  </si>
  <si>
    <t>Jakob Hviid</t>
  </si>
  <si>
    <t>T510061102</t>
  </si>
  <si>
    <t>SE6-SA</t>
  </si>
  <si>
    <t>Torben Worm</t>
  </si>
  <si>
    <t>T510063102</t>
  </si>
  <si>
    <t>Introduktion til objektorienteret programmering</t>
  </si>
  <si>
    <t>SI1-OOP19</t>
  </si>
  <si>
    <t>T510066102</t>
  </si>
  <si>
    <t>Project Organization and Management</t>
  </si>
  <si>
    <t>SE6-POM</t>
  </si>
  <si>
    <t>Anders Drachen</t>
  </si>
  <si>
    <t>T510066112</t>
  </si>
  <si>
    <t>T510068102</t>
  </si>
  <si>
    <t>Project in Software Engineering 20 ECTS</t>
  </si>
  <si>
    <t>T520008102</t>
  </si>
  <si>
    <t>SM-SP40</t>
  </si>
  <si>
    <t>T520012102</t>
  </si>
  <si>
    <t>SM-SP30</t>
  </si>
  <si>
    <t>T520017102</t>
  </si>
  <si>
    <t>SM3-VF</t>
  </si>
  <si>
    <t>T520022102</t>
  </si>
  <si>
    <t>Software System Analysis and Verification</t>
  </si>
  <si>
    <t>SM-SSAV</t>
  </si>
  <si>
    <t>T520030102</t>
  </si>
  <si>
    <t>Semester Project in Trustworthy Systems</t>
  </si>
  <si>
    <t>SM2-PRO</t>
  </si>
  <si>
    <t>T520052102</t>
  </si>
  <si>
    <t>System Reliability</t>
  </si>
  <si>
    <t>SM-SR</t>
  </si>
  <si>
    <t>Kamrul Islam Shahin</t>
  </si>
  <si>
    <t>T520054102</t>
  </si>
  <si>
    <t>Engineering Research in Software</t>
  </si>
  <si>
    <t>SM-ERS</t>
  </si>
  <si>
    <t>Abhishek Tiwari</t>
  </si>
  <si>
    <t>T520065102</t>
  </si>
  <si>
    <t>Software Technology for Internet of Things</t>
  </si>
  <si>
    <t>SM2-IOT</t>
  </si>
  <si>
    <t>T520066102</t>
  </si>
  <si>
    <t xml:space="preserve">Model-based Software Development </t>
  </si>
  <si>
    <t>SM2-MSD</t>
  </si>
  <si>
    <t>T530013102</t>
  </si>
  <si>
    <t>Semesterprojekt i regulering og simulering af automationsanlæg</t>
  </si>
  <si>
    <t>RD4-PRO</t>
  </si>
  <si>
    <t>Cheng Fang, Rupam Singh</t>
  </si>
  <si>
    <t>T530015102</t>
  </si>
  <si>
    <t>Simulering</t>
  </si>
  <si>
    <t xml:space="preserve">RD4-SIM </t>
  </si>
  <si>
    <t>T530016102</t>
  </si>
  <si>
    <t>Numerical Methods</t>
  </si>
  <si>
    <t>RD4-NUM</t>
  </si>
  <si>
    <t>Henrik Gordon Petersen</t>
  </si>
  <si>
    <t>T530024102</t>
  </si>
  <si>
    <t>RD6-IPD</t>
  </si>
  <si>
    <t>T530025102</t>
  </si>
  <si>
    <t>RD7-AFP</t>
  </si>
  <si>
    <t>T530029102</t>
  </si>
  <si>
    <t>Semesterprojekt i programmering og automation</t>
  </si>
  <si>
    <t>RD1-PRO</t>
  </si>
  <si>
    <t xml:space="preserve">Frederik Hagelskjær, Iñigo Iturrate San Juan </t>
  </si>
  <si>
    <t>T530034102</t>
  </si>
  <si>
    <t>PLC programmering</t>
  </si>
  <si>
    <t xml:space="preserve">RD1-PLC </t>
  </si>
  <si>
    <t>Kasper Høj Lorentzen</t>
  </si>
  <si>
    <t>T530035102</t>
  </si>
  <si>
    <t>Objektorienteret programmering</t>
  </si>
  <si>
    <t xml:space="preserve">RD1-OOP </t>
  </si>
  <si>
    <t>Frederik Hagelskjær</t>
  </si>
  <si>
    <t>T530037102</t>
  </si>
  <si>
    <t>Softwareudvikling</t>
  </si>
  <si>
    <t>RD2-SU</t>
  </si>
  <si>
    <t>T530038102</t>
  </si>
  <si>
    <t xml:space="preserve">Robotkinematik </t>
  </si>
  <si>
    <t>RD2-KIN</t>
  </si>
  <si>
    <t xml:space="preserve">Iñigo Iturrate San Juan </t>
  </si>
  <si>
    <t>T530040102</t>
  </si>
  <si>
    <t>Objektorienteret programmering i C++</t>
  </si>
  <si>
    <t>RD2-CPP</t>
  </si>
  <si>
    <t xml:space="preserve">Preben H.S. Holm </t>
  </si>
  <si>
    <t>T530042102</t>
  </si>
  <si>
    <t>Digital interfacing</t>
  </si>
  <si>
    <t>RD2-DIF</t>
  </si>
  <si>
    <t>T530043102</t>
  </si>
  <si>
    <t>Applied automation</t>
  </si>
  <si>
    <t>RD4-AA</t>
  </si>
  <si>
    <t xml:space="preserve">Christoffer Sloth, Dirk Kraft, Kasper Høj Lorentzen, Simon Faarvang Mathiesen </t>
  </si>
  <si>
    <t>T530044102</t>
  </si>
  <si>
    <t>Introduktion til robotter i automation</t>
  </si>
  <si>
    <t>RD1-ROA</t>
  </si>
  <si>
    <t xml:space="preserve">Simon Faarvang Mathiesen </t>
  </si>
  <si>
    <t>T530046102</t>
  </si>
  <si>
    <t>Semesterprojekt i software og robotter</t>
  </si>
  <si>
    <t>RD2-PRO</t>
  </si>
  <si>
    <t>Simon Faarvang Mathiesen , Thorbjørn Mosekjær Iversen</t>
  </si>
  <si>
    <t>T540006102</t>
  </si>
  <si>
    <t>Semesterprojekt i kontrol og regulering af robotsystemer</t>
  </si>
  <si>
    <t>RB4-PRO</t>
  </si>
  <si>
    <t xml:space="preserve">Oskar Palinko, Leon Bodenhagen </t>
  </si>
  <si>
    <t>T540007102</t>
  </si>
  <si>
    <t xml:space="preserve">Bachelorprojekt </t>
  </si>
  <si>
    <t>RB-BAP6</t>
  </si>
  <si>
    <t>T540008102</t>
  </si>
  <si>
    <t>Ingeniørfagets videnskabsteori</t>
  </si>
  <si>
    <t>RB-IFVT</t>
  </si>
  <si>
    <t xml:space="preserve">Norbert Krüger </t>
  </si>
  <si>
    <t>T540009102</t>
  </si>
  <si>
    <t>RB-NUM6</t>
  </si>
  <si>
    <t>T540025102</t>
  </si>
  <si>
    <t>Underactuated Robotics</t>
  </si>
  <si>
    <t>RB-UR</t>
  </si>
  <si>
    <t>T540032102</t>
  </si>
  <si>
    <t>Semesterprojekt i grundlæggende styring af robotter</t>
  </si>
  <si>
    <t>RB-PRO1</t>
  </si>
  <si>
    <t>Anders Stengaard Sørensen, Jes Hundevadt Jepsen</t>
  </si>
  <si>
    <t>T540040102</t>
  </si>
  <si>
    <t>Grundlæggende elektronik</t>
  </si>
  <si>
    <t>RB1-ELE</t>
  </si>
  <si>
    <t>Anders Stengaard Sørensen</t>
  </si>
  <si>
    <t>T540049102</t>
  </si>
  <si>
    <t>Introduktion til C++</t>
  </si>
  <si>
    <t>RB2-ICP</t>
  </si>
  <si>
    <t xml:space="preserve">Ole Dolriis </t>
  </si>
  <si>
    <t>T540050102</t>
  </si>
  <si>
    <t xml:space="preserve">Datateknik </t>
  </si>
  <si>
    <t>RB2-DAT</t>
  </si>
  <si>
    <t>T540051102</t>
  </si>
  <si>
    <t>RB4-EMB</t>
  </si>
  <si>
    <t>T540053102</t>
  </si>
  <si>
    <t xml:space="preserve">Digital programmerbar elektronik </t>
  </si>
  <si>
    <t>RB4-DPE</t>
  </si>
  <si>
    <t>Emad S. M. Ebeid</t>
  </si>
  <si>
    <t>T540055102</t>
  </si>
  <si>
    <t>RB4-REG</t>
  </si>
  <si>
    <t>Christoffer Sloth</t>
  </si>
  <si>
    <t>T540056102</t>
  </si>
  <si>
    <t>Forstærkerteknik og fejlberegninger</t>
  </si>
  <si>
    <t>RB4-FF</t>
  </si>
  <si>
    <t xml:space="preserve">Jan Petersen </t>
  </si>
  <si>
    <t>T540058102</t>
  </si>
  <si>
    <t>Programmering af mobile robotter</t>
  </si>
  <si>
    <t>RB1-PMR</t>
  </si>
  <si>
    <t>Jes Hundevadt Jepsen</t>
  </si>
  <si>
    <t>T540059102</t>
  </si>
  <si>
    <t>Robotteknologiske metoder</t>
  </si>
  <si>
    <t>RB1-MMP</t>
  </si>
  <si>
    <t>T540063102</t>
  </si>
  <si>
    <t>Semesterprojekt i autonome robotter</t>
  </si>
  <si>
    <t>RB-PRO2</t>
  </si>
  <si>
    <t>Simon Faarvang Mathiesen , Anders Stengaard Sørensen</t>
  </si>
  <si>
    <t>T550012102</t>
  </si>
  <si>
    <t xml:space="preserve">Guidance Navigation and Control </t>
  </si>
  <si>
    <t>RM-GNC</t>
  </si>
  <si>
    <t>Jerome Jouffroy</t>
  </si>
  <si>
    <t>T550018102</t>
  </si>
  <si>
    <t>RMMT30</t>
  </si>
  <si>
    <t>T550021102</t>
  </si>
  <si>
    <t xml:space="preserve">Tools of Artificial intelligence </t>
  </si>
  <si>
    <t>RMAI2</t>
  </si>
  <si>
    <t>Smith Khare, Vinay Chakravarthi Gogineni</t>
  </si>
  <si>
    <t>T550022102</t>
  </si>
  <si>
    <t xml:space="preserve">Mechanical engineering for robotics </t>
  </si>
  <si>
    <t>RMMECH</t>
  </si>
  <si>
    <t>Aljaz Kramberger, Mads Høi Rasmussen</t>
  </si>
  <si>
    <t>T550031102</t>
  </si>
  <si>
    <t>Statistical Machine Learning</t>
  </si>
  <si>
    <t>RM-SML</t>
  </si>
  <si>
    <t>Rupam Singh</t>
  </si>
  <si>
    <t>T550034102</t>
  </si>
  <si>
    <t>Masters Thesis - 40 ECTS</t>
  </si>
  <si>
    <t>RMMT40</t>
  </si>
  <si>
    <t>T550048102</t>
  </si>
  <si>
    <t>Deep Neural Networks</t>
  </si>
  <si>
    <t>RM-DNN</t>
  </si>
  <si>
    <t>Rasmus Laurvig Haugaard</t>
  </si>
  <si>
    <t>T550051102</t>
  </si>
  <si>
    <t>Advanced Computer Vision</t>
  </si>
  <si>
    <t>RMACV2</t>
  </si>
  <si>
    <t>Frederik Hagelskjær, Jakob Wilm</t>
  </si>
  <si>
    <t>T550052102</t>
  </si>
  <si>
    <t>Advanced Robot Control</t>
  </si>
  <si>
    <t>RMAROB2</t>
  </si>
  <si>
    <t>T550053102</t>
  </si>
  <si>
    <t>Project in Advanced Robotics</t>
  </si>
  <si>
    <t>RMEXP2</t>
  </si>
  <si>
    <t>Christoffer Sloth, Iñigo Iturrate San Juan , Jakob Wilm, Thorbjørn Mosekjær Iversen, Yitaek Kim</t>
  </si>
  <si>
    <t>T550060102</t>
  </si>
  <si>
    <t xml:space="preserve">Large-scale Drone Perception </t>
  </si>
  <si>
    <t>RM-LDP</t>
  </si>
  <si>
    <t xml:space="preserve">Henrik Skov Midtiby </t>
  </si>
  <si>
    <t>T550061102</t>
  </si>
  <si>
    <t xml:space="preserve">Bio-inspired Autonomous Systems </t>
  </si>
  <si>
    <t>RM-BAS</t>
  </si>
  <si>
    <t>Anders Christensen, Xiaofeng Xiong , Jonas Jørgensen , Saravana Prashanth  Murali Babu</t>
  </si>
  <si>
    <t>T550074102</t>
  </si>
  <si>
    <t>Ethics in Drone, Robotic, and Software Systems Design</t>
  </si>
  <si>
    <t>RM-EDR</t>
  </si>
  <si>
    <t>Dylan Cawthorne</t>
  </si>
  <si>
    <t>T550076102</t>
  </si>
  <si>
    <t xml:space="preserve">Mechanical Aerial Systems </t>
  </si>
  <si>
    <t>RMUASM</t>
  </si>
  <si>
    <t>T550082102</t>
  </si>
  <si>
    <t>Introduction to Medical Robotics</t>
  </si>
  <si>
    <t>RM-IMR</t>
  </si>
  <si>
    <t>Iñigo Iturrate San Juan , Jakob Kristian Holm Andersen, Thiusius Rajeeth Savarimuthu, Zhuoqi Cheng</t>
  </si>
  <si>
    <t>T550085102</t>
  </si>
  <si>
    <t>Satellite Remote Sensing</t>
  </si>
  <si>
    <t>RM-SRS</t>
  </si>
  <si>
    <t xml:space="preserve">Elzbieta Pastucha </t>
  </si>
  <si>
    <t>T550091102</t>
  </si>
  <si>
    <t>RM-UR</t>
  </si>
  <si>
    <t>T560015102</t>
  </si>
  <si>
    <t>OB-BAP6</t>
  </si>
  <si>
    <t>T560027102</t>
  </si>
  <si>
    <t>Hardware og robotteknologi 1</t>
  </si>
  <si>
    <t>OB-HW1</t>
  </si>
  <si>
    <t>Michelle Victoria Weber Larsen</t>
  </si>
  <si>
    <t>T560033102</t>
  </si>
  <si>
    <t>Læringsteknologi 2</t>
  </si>
  <si>
    <t>OB-LT2</t>
  </si>
  <si>
    <t xml:space="preserve">Gunver Majgaard </t>
  </si>
  <si>
    <t>T560035102</t>
  </si>
  <si>
    <t>Hardware og robotteknologi 3</t>
  </si>
  <si>
    <t>OB-HW3</t>
  </si>
  <si>
    <t>Roberto de Nóbrega</t>
  </si>
  <si>
    <t>T560036102</t>
  </si>
  <si>
    <t>Virtual og Augmented Reality 1</t>
  </si>
  <si>
    <t>OB-VRAR1</t>
  </si>
  <si>
    <t>Morten Lyk</t>
  </si>
  <si>
    <t>T560039102</t>
  </si>
  <si>
    <t>Spilprogrammering 1</t>
  </si>
  <si>
    <t>OB-GP1</t>
  </si>
  <si>
    <t>T560040102</t>
  </si>
  <si>
    <t>Spilprogrammering 2</t>
  </si>
  <si>
    <t>OB-GP2</t>
  </si>
  <si>
    <t>Dune Zerna</t>
  </si>
  <si>
    <t>T560042102</t>
  </si>
  <si>
    <t>Spildesign 2</t>
  </si>
  <si>
    <t>OB-SD2</t>
  </si>
  <si>
    <t>Sylvester Agerbæk Hansen</t>
  </si>
  <si>
    <t>T560044102</t>
  </si>
  <si>
    <t>Spildesign 1</t>
  </si>
  <si>
    <t>OB-SD1</t>
  </si>
  <si>
    <t>T560045102</t>
  </si>
  <si>
    <t>Introduction to Game AI</t>
  </si>
  <si>
    <t>OB-GAI</t>
  </si>
  <si>
    <t>T560047102</t>
  </si>
  <si>
    <t xml:space="preserve">Prototyper og animationer til computerspil </t>
  </si>
  <si>
    <t>OB-PAC</t>
  </si>
  <si>
    <t>Emanuela Marchetti</t>
  </si>
  <si>
    <t>T570014102</t>
  </si>
  <si>
    <t>Programming of robots and other physical devices</t>
  </si>
  <si>
    <t>OK-PRF</t>
  </si>
  <si>
    <t xml:space="preserve">Jacob Nielsen </t>
  </si>
  <si>
    <t>T570015102</t>
  </si>
  <si>
    <t>Real-time Web Applications</t>
  </si>
  <si>
    <t>OK-RTW</t>
  </si>
  <si>
    <t>T570016102</t>
  </si>
  <si>
    <t>Simulations and Computer Games</t>
  </si>
  <si>
    <t>OK-SCS</t>
  </si>
  <si>
    <t>Bo Kampmann Walther</t>
  </si>
  <si>
    <t>T570017102</t>
  </si>
  <si>
    <t>Social Technology Lab 2</t>
  </si>
  <si>
    <t>OK-ST2</t>
  </si>
  <si>
    <t xml:space="preserve">Sylvester Agerbæk Hansen, Michelle Victoria Weber Larsen, Gunver Majgaard </t>
  </si>
  <si>
    <t>T570018102</t>
  </si>
  <si>
    <t>Kandidatspeciale - 30 ECTS</t>
  </si>
  <si>
    <t>OK-SP30</t>
  </si>
  <si>
    <t>T570023102</t>
  </si>
  <si>
    <t>OK-SP40</t>
  </si>
  <si>
    <t>T570035102</t>
  </si>
  <si>
    <t>Creating dynamic 3D objects</t>
  </si>
  <si>
    <t>OK-3DO</t>
  </si>
  <si>
    <t>T580010102</t>
  </si>
  <si>
    <t>Biomekanik</t>
  </si>
  <si>
    <t>VB-BIO3</t>
  </si>
  <si>
    <t>Steen Harsted</t>
  </si>
  <si>
    <t>T580012102</t>
  </si>
  <si>
    <t>Brugerinteraktion</t>
  </si>
  <si>
    <t>VB-BRU4</t>
  </si>
  <si>
    <t>T580013102</t>
  </si>
  <si>
    <t>Grundlæggende objekt orienteret programmering</t>
  </si>
  <si>
    <t>VB-PRG4</t>
  </si>
  <si>
    <t>Rasmus Skov Møller Hansen</t>
  </si>
  <si>
    <t>T580014102</t>
  </si>
  <si>
    <t>VB-REG4</t>
  </si>
  <si>
    <t>T580015102</t>
  </si>
  <si>
    <t>VB-BAP6</t>
  </si>
  <si>
    <t>T580017102</t>
  </si>
  <si>
    <t xml:space="preserve">Praktiske observationer og færdigheder </t>
  </si>
  <si>
    <t>VB-POF6</t>
  </si>
  <si>
    <t>T580024102</t>
  </si>
  <si>
    <t>The regulatory process of medical devices</t>
  </si>
  <si>
    <t>VB-RMD</t>
  </si>
  <si>
    <t>Trine Straarup Winther</t>
  </si>
  <si>
    <t>Bevægelse - MCQ (1 af 3)</t>
  </si>
  <si>
    <t>VB-BEV2</t>
  </si>
  <si>
    <t xml:space="preserve">Morten Hansen </t>
  </si>
  <si>
    <t>Bevægelse - KIN &amp; MEK (2 af 3)</t>
  </si>
  <si>
    <t>Christian Hammerich, Thiusius Rajeeth Savarimuthu</t>
  </si>
  <si>
    <t>Bevægelse - PRO (3 af 3)</t>
  </si>
  <si>
    <t xml:space="preserve">Christian Hammerich, Morten Hansen </t>
  </si>
  <si>
    <t>T580028102</t>
  </si>
  <si>
    <t>Klinisk praksis og videnskabsteori</t>
  </si>
  <si>
    <t>VB-KPV6</t>
  </si>
  <si>
    <t>Charlotte Nielsen</t>
  </si>
  <si>
    <t>T580029102</t>
  </si>
  <si>
    <t>Anatomi</t>
  </si>
  <si>
    <t>VB-ANA</t>
  </si>
  <si>
    <t>Rozy Eckardt</t>
  </si>
  <si>
    <t>T580034102</t>
  </si>
  <si>
    <t>Mennesker og teknologi</t>
  </si>
  <si>
    <t>VB-MOT1</t>
  </si>
  <si>
    <t>Morten Hansen , Malene Møhring</t>
  </si>
  <si>
    <t>T580038102</t>
  </si>
  <si>
    <t>VB-CPP</t>
  </si>
  <si>
    <t>T590007102</t>
  </si>
  <si>
    <t>VK-VF</t>
  </si>
  <si>
    <t xml:space="preserve">Uffe Kock Wiil </t>
  </si>
  <si>
    <t>T590009102</t>
  </si>
  <si>
    <t xml:space="preserve">Biostatistics </t>
  </si>
  <si>
    <t>VK-BST</t>
  </si>
  <si>
    <t>T590014102</t>
  </si>
  <si>
    <t>VK-SP30</t>
  </si>
  <si>
    <t>T590019102</t>
  </si>
  <si>
    <t>Professional Self-study - independent study activity 5 ECTS</t>
  </si>
  <si>
    <t>VK-FSS</t>
  </si>
  <si>
    <t>Anders Stengaard Sørensen, Christian Hammerich, Daniel Teichmann, Rasmus Skov Møller Hansen</t>
  </si>
  <si>
    <t>T590026102</t>
  </si>
  <si>
    <t>Work and exercise training physiology</t>
  </si>
  <si>
    <t>VK-ATF</t>
  </si>
  <si>
    <t>Karen Søgaard, Morten Bredsgaard Randers</t>
  </si>
  <si>
    <t>T590028102</t>
  </si>
  <si>
    <t>Applied Machine Learning</t>
  </si>
  <si>
    <t>VK-MA</t>
  </si>
  <si>
    <t>Abdolrahman Peimankar</t>
  </si>
  <si>
    <t>T590029102</t>
  </si>
  <si>
    <t>Medical devices and systems</t>
  </si>
  <si>
    <t>VK-BME</t>
  </si>
  <si>
    <t>Daniel Teichmann, Ronnie Bøg Horup</t>
  </si>
  <si>
    <t>T590035102</t>
  </si>
  <si>
    <t>Bevægelsesteknologi i kontekst</t>
  </si>
  <si>
    <t>VK-MTC</t>
  </si>
  <si>
    <t>Anders Holsgaard Larsen, Anders Stengaard Sørensen, Gitte Rasmussen</t>
  </si>
  <si>
    <t>T600004102</t>
  </si>
  <si>
    <t>ET-BA</t>
  </si>
  <si>
    <t>T600005102</t>
  </si>
  <si>
    <t>Data Engineering and Programming</t>
  </si>
  <si>
    <t>ET1-DEP</t>
  </si>
  <si>
    <t>Kristoffer Christensen</t>
  </si>
  <si>
    <t>T600017102</t>
  </si>
  <si>
    <t>Microgrids</t>
  </si>
  <si>
    <t>ET6-MG</t>
  </si>
  <si>
    <t>Ruben  Bak Sørensen</t>
  </si>
  <si>
    <t>T600021102</t>
  </si>
  <si>
    <t>Renewable hydrocarbons and transport sector integration</t>
  </si>
  <si>
    <t>ET6-RHT</t>
  </si>
  <si>
    <t>Hossein Nami</t>
  </si>
  <si>
    <t>T600027102</t>
  </si>
  <si>
    <t>Energy Management</t>
  </si>
  <si>
    <t>ET6-EM</t>
  </si>
  <si>
    <t>Daniel Anthony Howard</t>
  </si>
  <si>
    <t>T600031102</t>
  </si>
  <si>
    <t>Energisystemer</t>
  </si>
  <si>
    <t>ET1-ESY10</t>
  </si>
  <si>
    <t>T600033102</t>
  </si>
  <si>
    <t>Ingeniørpraksis</t>
  </si>
  <si>
    <t>ET1-VTP</t>
  </si>
  <si>
    <t>Lasse Kappel Mortensen</t>
  </si>
  <si>
    <t>T600033122</t>
  </si>
  <si>
    <t>T600035102</t>
  </si>
  <si>
    <t>Energiproduktion</t>
  </si>
  <si>
    <t>ET2-EP</t>
  </si>
  <si>
    <t>T610012102</t>
  </si>
  <si>
    <t>ETK-S30</t>
  </si>
  <si>
    <t>T610017102</t>
  </si>
  <si>
    <t>ETKMT40</t>
  </si>
  <si>
    <t>T610020102</t>
  </si>
  <si>
    <t>ETK-FSS</t>
  </si>
  <si>
    <t>T610022102</t>
  </si>
  <si>
    <t>Fault Detection and Diagnosis in Engineering Systems</t>
  </si>
  <si>
    <t>ETK-FDD</t>
  </si>
  <si>
    <t>T610032102</t>
  </si>
  <si>
    <t>IoT and Cloud based energy solutions</t>
  </si>
  <si>
    <t>ETK-IOT</t>
  </si>
  <si>
    <t>Bo Nørregaard Jørgensen, Simon Soele Madsen</t>
  </si>
  <si>
    <t>T610043102</t>
  </si>
  <si>
    <t>Master's Research Thesis - 60 ECTS</t>
  </si>
  <si>
    <t>ETKMT60</t>
  </si>
  <si>
    <t>T700062102</t>
  </si>
  <si>
    <t>Matematik for ingeniører 1</t>
  </si>
  <si>
    <t>BA-MAT1</t>
  </si>
  <si>
    <t>T700063102</t>
  </si>
  <si>
    <t xml:space="preserve">Termodynamik, fluidmekanik og varmetransmission </t>
  </si>
  <si>
    <t>BA-TFH</t>
  </si>
  <si>
    <t>T700064102</t>
  </si>
  <si>
    <t>Matematik for civilingeniører 2</t>
  </si>
  <si>
    <t>BA-MAT2</t>
  </si>
  <si>
    <t>T700067102</t>
  </si>
  <si>
    <t>Matematik for ingeniører 3</t>
  </si>
  <si>
    <t>F-MAT3</t>
  </si>
  <si>
    <t>Niels Christian Rømer</t>
  </si>
  <si>
    <t>T700068102</t>
  </si>
  <si>
    <t>DPL-MAT1</t>
  </si>
  <si>
    <t>T700069102</t>
  </si>
  <si>
    <t>DPL-TFH</t>
  </si>
  <si>
    <t>Knud Villy Christensen, Muhyiddine Jradi</t>
  </si>
  <si>
    <t>T700070102</t>
  </si>
  <si>
    <t>Matematik for diplomingeniører 2</t>
  </si>
  <si>
    <t>DPL-MAT2</t>
  </si>
  <si>
    <t>T700072102</t>
  </si>
  <si>
    <t>Anvendt statistik og dataanalyse</t>
  </si>
  <si>
    <t>DPL-SDA</t>
  </si>
  <si>
    <t>T700073102</t>
  </si>
  <si>
    <t>Dynamik</t>
  </si>
  <si>
    <t>F-DYN1</t>
  </si>
  <si>
    <t>T700074102</t>
  </si>
  <si>
    <t>BA-EL</t>
  </si>
  <si>
    <t>Hamdam Ghanatian Najafabadi</t>
  </si>
  <si>
    <t>T700078102</t>
  </si>
  <si>
    <t>CAD</t>
  </si>
  <si>
    <t>F-CAD</t>
  </si>
  <si>
    <t>Daniel Damgaard Hansen</t>
  </si>
  <si>
    <t>T700079102</t>
  </si>
  <si>
    <t>Grundkursus i materialelære - 5 ECTS</t>
  </si>
  <si>
    <t>F-MA5</t>
  </si>
  <si>
    <t>T700080102</t>
  </si>
  <si>
    <t>Grundkursus i materialelære - 4 ECTS</t>
  </si>
  <si>
    <t>F-MA4</t>
  </si>
  <si>
    <t>Jan Pedersen, Karen Kjær Larsen</t>
  </si>
  <si>
    <t>T992001102</t>
  </si>
  <si>
    <t>Individuel studieaktivitet</t>
  </si>
  <si>
    <t>ISA</t>
  </si>
  <si>
    <t>Shuang Ma Andersen</t>
  </si>
  <si>
    <t>T995400102</t>
  </si>
  <si>
    <t>Bemærk</t>
  </si>
  <si>
    <t>Udbudstype</t>
  </si>
  <si>
    <t>Hand-in</t>
  </si>
  <si>
    <t>Bachelor i Mekanik (BSc)</t>
  </si>
  <si>
    <t>Bachelor i Produktudvikling og innovation (BSc)</t>
  </si>
  <si>
    <t>Kandidat i Mekanik (MSc)</t>
  </si>
  <si>
    <t>Written report</t>
  </si>
  <si>
    <t>8.Sem</t>
  </si>
  <si>
    <t>3.sem</t>
  </si>
  <si>
    <t>06-06-2025, 10-06-2025</t>
  </si>
  <si>
    <t>Search Study programme:</t>
  </si>
  <si>
    <t>03-06-2025 - 04-06-2025, 06-06-2025</t>
  </si>
  <si>
    <t>06-06-2025, 11-06-2025, 18-06-2025</t>
  </si>
  <si>
    <t>13-06-2025, 20-06-2025, 27-06-2025</t>
  </si>
  <si>
    <t>T070036102</t>
  </si>
  <si>
    <t>T080030102</t>
  </si>
  <si>
    <t>T580025102</t>
  </si>
  <si>
    <t>T030057102</t>
  </si>
  <si>
    <t>T160013102</t>
  </si>
  <si>
    <t>Projekt &amp; Produktudvikling</t>
  </si>
  <si>
    <t>17-06-2025, 23-06-2025</t>
  </si>
  <si>
    <t>(Locate your study programme in the dropdown)</t>
  </si>
  <si>
    <t>(Type the course title or part of the course title)</t>
  </si>
  <si>
    <t>(Type the exam code – or part of the code)</t>
  </si>
  <si>
    <t>Xenia Mikkelsen, Emilie B. Folkmann</t>
  </si>
  <si>
    <t>Henrik Skov Midtiby</t>
  </si>
  <si>
    <t>Cristiina Askløf Hjertevig, Daniel Damgaard Hansen, Steffen Michael Sørensen</t>
  </si>
  <si>
    <t>Cristiina Askløf Hjertevig, Morten Hansen , Rasmus Skov Møller Hansen</t>
  </si>
  <si>
    <t>Cristiina Askløf Hjertevig</t>
  </si>
  <si>
    <t>Cristiina Askløf Hjertevig, Silas Risbjerg Terkelsen</t>
  </si>
  <si>
    <t>Nej</t>
  </si>
  <si>
    <t>Ordinary exam dates
(dd-mm-yyyy)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</si>
</sst>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7" tint="0.399975585192419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6" borderId="0" xfId="0" applyFont="1" applyFill="1"/>
    <xf numFmtId="0" fontId="1" fillId="6" borderId="5" xfId="0" applyFont="1" applyFill="1" applyBorder="1"/>
    <xf numFmtId="0" fontId="1" fillId="6" borderId="7" xfId="0" applyFont="1" applyFill="1" applyBorder="1"/>
    <xf numFmtId="0" fontId="0" fillId="6" borderId="5" xfId="0" applyFill="1" applyBorder="1"/>
    <xf numFmtId="0" fontId="0" fillId="6" borderId="7" xfId="0" applyFill="1" applyBorder="1"/>
    <xf numFmtId="14" fontId="1" fillId="6" borderId="7" xfId="0" applyNumberFormat="1" applyFont="1" applyFill="1" applyBorder="1"/>
    <xf numFmtId="14" fontId="0" fillId="6" borderId="7" xfId="0" applyNumberFormat="1" applyFill="1" applyBorder="1"/>
    <xf numFmtId="0" fontId="0" fillId="6" borderId="0" xfId="0" applyFill="1"/>
    <xf numFmtId="0" fontId="4" fillId="5" borderId="0" xfId="0" applyFont="1" applyFill="1"/>
    <xf numFmtId="0" fontId="5" fillId="3" borderId="0" xfId="0" applyFont="1" applyFill="1"/>
    <xf numFmtId="14" fontId="0" fillId="3" borderId="3" xfId="0" applyNumberFormat="1" applyFill="1" applyBorder="1"/>
    <xf numFmtId="14" fontId="1" fillId="6" borderId="0" xfId="0" applyNumberFormat="1" applyFont="1" applyFill="1"/>
    <xf numFmtId="14" fontId="0" fillId="6" borderId="0" xfId="0" applyNumberFormat="1" applyFill="1"/>
    <xf numFmtId="14" fontId="0" fillId="0" borderId="7" xfId="0" applyNumberFormat="1" applyBorder="1"/>
    <xf numFmtId="14" fontId="0" fillId="0" borderId="5" xfId="0" applyNumberFormat="1" applyBorder="1"/>
    <xf numFmtId="0" fontId="4" fillId="0" borderId="8" xfId="0" applyFont="1" applyBorder="1"/>
    <xf numFmtId="0" fontId="4" fillId="0" borderId="0" xfId="0" applyFont="1"/>
    <xf numFmtId="14" fontId="1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14" fontId="1" fillId="0" borderId="7" xfId="0" applyNumberFormat="1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0" fillId="0" borderId="6" xfId="0" applyNumberFormat="1" applyBorder="1"/>
    <xf numFmtId="14" fontId="1" fillId="0" borderId="6" xfId="0" applyNumberFormat="1" applyFont="1" applyBorder="1"/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226"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rgb="FFE2EFDA"/>
          <bgColor rgb="FFE2EF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/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1552575</xdr:colOff>
          <xdr:row>8</xdr:row>
          <xdr:rowOff>38100</xdr:rowOff>
        </xdr:to>
        <xdr:sp macro="" textlink="">
          <xdr:nvSpPr>
            <xdr:cNvPr id="6146" name="Text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200025</xdr:rowOff>
        </xdr:from>
        <xdr:to>
          <xdr:col>2</xdr:col>
          <xdr:colOff>4552950</xdr:colOff>
          <xdr:row>12</xdr:row>
          <xdr:rowOff>28575</xdr:rowOff>
        </xdr:to>
        <xdr:sp macro="" textlink="">
          <xdr:nvSpPr>
            <xdr:cNvPr id="6147" name="TextBox2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2</xdr:col>
          <xdr:colOff>4591050</xdr:colOff>
          <xdr:row>10</xdr:row>
          <xdr:rowOff>28575</xdr:rowOff>
        </xdr:to>
        <xdr:sp macro="" textlink="">
          <xdr:nvSpPr>
            <xdr:cNvPr id="6149" name="ComboBox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1571625</xdr:colOff>
          <xdr:row>8</xdr:row>
          <xdr:rowOff>28575</xdr:rowOff>
        </xdr:to>
        <xdr:sp macro="" textlink="">
          <xdr:nvSpPr>
            <xdr:cNvPr id="6151" name="ComboBox2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453" totalsRowShown="0" headerRowDxfId="225">
  <autoFilter ref="B13:N453" xr:uid="{9090C7E8-7403-4E88-B51C-6954757C6F32}"/>
  <tableColumns count="13">
    <tableColumn id="1" xr3:uid="{4F532F06-2BB9-4094-A362-882C498E254B}" name="EKA" dataDxfId="224">
      <calculatedColumnFormula>IF(Q14="ja",XPlan_raw[[#This Row],[EKA_kode2]],"")</calculatedColumnFormula>
    </tableColumn>
    <tableColumn id="2" xr3:uid="{71702D75-5E8E-463D-AE29-E1D9DC354D56}" name="Course title" dataDxfId="223">
      <calculatedColumnFormula>XPlan_raw[[#This Row],[eka_langtnavn]]</calculatedColumnFormula>
    </tableColumn>
    <tableColumn id="3" xr3:uid="{5C6033B1-E62E-4070-A9D4-8C30D5F3688F}" name="Internal code" dataDxfId="222">
      <calculatedColumnFormula>IF(XPlan_raw[[#This Row],[Interne-kode]]&lt;&gt;"(tom)",XPlan_raw[[#This Row],[Interne-kode]],"")</calculatedColumnFormula>
    </tableColumn>
    <tableColumn id="4" xr3:uid="{9DAE0D54-367D-48C1-AE8C-92F848907A16}" name="Semester" dataDxfId="221">
      <calculatedColumnFormula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calculatedColumnFormula>
    </tableColumn>
    <tableColumn id="6" xr3:uid="{58E9E03A-2386-4676-8AA0-47B5C2303F12}" name="Ordinary exam" dataDxfId="220">
      <calculatedColumnFormula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calculatedColumnFormula>
    </tableColumn>
    <tableColumn id="12" xr3:uid="{A745D49E-7CB7-4AAD-A827-929AEC120E3B}" name="Campus" dataDxfId="219">
      <calculatedColumnFormula>IF(XPlan_raw[[#This Row],[Campus]]&lt;&gt;"(tom)",XPlan_raw[[#This Row],[Campus]],"")</calculatedColumnFormula>
    </tableColumn>
    <tableColumn id="7" xr3:uid="{0FB2EB5B-EF21-4183-81C5-DBCA16DB7451}" name="Form of examination" dataDxfId="218">
      <calculatedColumnFormula>IF(OR(XPlan_raw[[#This Row],[Prøveform]]="(tom)",XPlan_raw[[#This Row],[Prøveform]]=""),"",XPlan_raw[[#This Row],[Prøveform]])</calculatedColumnFormula>
    </tableColumn>
    <tableColumn id="8" xr3:uid="{3F566DC1-D724-4727-A65B-7E30E5596B4E}" name="Examiner" dataDxfId="217">
      <calculatedColumnFormula>IF(XPlan_raw[[#This Row],[Eksaminator_samlet]]&lt;&gt;"",XPlan_raw[[#This Row],[Eksaminator_samlet]],"")</calculatedColumnFormula>
    </tableColumn>
    <tableColumn id="9" xr3:uid="{74B4DA7A-25B7-49AF-A2C5-92997F1B0DB6}" name="Form of censorship" dataDxfId="216">
      <calculatedColumnFormula>IF(OR(XPlan_raw[[#This Row],[Censur]]="(tom)",XPlan_raw[[#This Row],[Censur]]=""),"",XPlan_raw[[#This Row],[Censur]])</calculatedColumnFormula>
    </tableColumn>
    <tableColumn id="10" xr3:uid="{04FCD7AF-C65C-44C7-8502-B5ACE9CB1CD7}" name="RE-exam dates" dataDxfId="215">
      <calculatedColumnFormula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calculatedColumnFormula>
    </tableColumn>
    <tableColumn id="5" xr3:uid="{E44F0DC1-341A-4C89-964C-33158D1D73B7}" name="Notifikations" dataDxfId="214">
      <calculatedColumnFormula>IF(XPlan_raw[[#This Row],[Bemærk]]&lt;&gt;"",XPlan_raw[[#This Row],[Bemærk]],"")</calculatedColumnFormula>
    </tableColumn>
    <tableColumn id="13" xr3:uid="{991E8128-B2DA-4688-9AA3-D3814FFC93BA}" name="Publication of grade" dataDxfId="213">
      <calculatedColumnFormula>IF(XPlan_raw[[#This Row],[Prøveform]]="Skriftlig prøve",XPlan_raw[[#This Row],[DATO: Start eksamen]]+21,"")</calculatedColumnFormula>
    </tableColumn>
    <tableColumn id="11" xr3:uid="{ED106393-48C2-48D1-A36F-E07BF52B2476}" name="Udd" dataDxfId="212">
      <calculatedColumnFormula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" displayName="XPlan_raw" ref="Q13:CF453" totalsRowShown="0" headerRowDxfId="211" dataDxfId="210" tableBorderDxfId="209">
  <autoFilter ref="Q13:CF453" xr:uid="{5DF03F0C-B034-4ED0-BFE2-7DF024246168}"/>
  <sortState xmlns:xlrd2="http://schemas.microsoft.com/office/spreadsheetml/2017/richdata2" ref="Q14:CF453">
    <sortCondition ref="W13:W453"/>
  </sortState>
  <tableColumns count="68">
    <tableColumn id="67" xr3:uid="{9B86B009-810E-49D3-996A-6BD7B11C178A}" name="Inkl." dataDxfId="208"/>
    <tableColumn id="1" xr3:uid="{DA52A61C-A684-455C-8C8E-C723C4B256B6}" name="EKA_kode2" dataDxfId="207"/>
    <tableColumn id="2" xr3:uid="{D67ED52F-4110-4194-9BE7-4A7719B53490}" name="eka_langtnavn" dataDxfId="206"/>
    <tableColumn id="3" xr3:uid="{AE7AF6E4-2C97-4DF4-A25A-4869A6ACD8D1}" name="Interne-kode" dataDxfId="205"/>
    <tableColumn id="4" xr3:uid="{D22A0A08-808F-49B1-AB15-55327A4B58EE}" name="Primær semester" dataDxfId="204"/>
    <tableColumn id="5" xr3:uid="{83F9586E-E071-4031-B8B9-498D0F653D14}" name="Sekundær semester" dataDxfId="203"/>
    <tableColumn id="6" xr3:uid="{913C8A2C-4F7E-4DF9-A4C8-5DEABA9D51D1}" name="DATO: Start eksamen" dataDxfId="202"/>
    <tableColumn id="7" xr3:uid="{71E70D8F-5A2E-4AFD-8EF6-66D40BB43761}" name="Slutdato" dataDxfId="201"/>
    <tableColumn id="66" xr3:uid="{730BA6D9-E024-47F8-8C15-FB68EE8F9A99}" name="Udbudstpe" dataDxfId="200"/>
    <tableColumn id="8" xr3:uid="{6214C7D7-34B2-4F22-82FA-9D39F48B1205}" name="Eksaminator_samlet" dataDxfId="199"/>
    <tableColumn id="9" xr3:uid="{E58F4730-F042-4589-A627-14FF51AD0D71}" name="Prøveform" dataDxfId="198"/>
    <tableColumn id="10" xr3:uid="{3D30774E-158A-4230-9BD0-DEF780ACBEB0}" name="Censur" dataDxfId="197"/>
    <tableColumn id="11" xr3:uid="{812E0370-46E8-4737-8D41-CD7B582F3C43}" name="RE-DATO: Start eksamen" dataDxfId="196"/>
    <tableColumn id="12" xr3:uid="{5A76C900-4128-48F9-A3CC-C520A728C8DB}" name="RE-Slutdato" dataDxfId="195"/>
    <tableColumn id="13" xr3:uid="{F443B470-3ABC-4110-933B-6002342D3C4C}" name="Spring_datoer" dataDxfId="194"/>
    <tableColumn id="50" xr3:uid="{3D9CC5CB-2948-4CE4-9699-BAFD3BA0D141}" name="Campus" dataDxfId="193"/>
    <tableColumn id="68" xr3:uid="{73748638-272F-41CB-A787-58398DADFA0C}" name="Bemærk"/>
    <tableColumn id="14" xr3:uid="{D6B6AFB6-4522-4C7B-98AA-350EB0577198}" name="DP i bygningsteknik" dataDxfId="192"/>
    <tableColumn id="15" xr3:uid="{87573AF5-3E06-41B0-857E-FC67DEF78065}" name="DP i elektrisk energiteknologi" dataDxfId="191"/>
    <tableColumn id="16" xr3:uid="{D9831D09-26BD-459B-80B3-1C2EB92FCB6F}" name="DP i elektronik" dataDxfId="190"/>
    <tableColumn id="17" xr3:uid="{AB1E8F97-DBE0-4573-B7F7-57348F4C8AFD}" name="DP GMM" dataDxfId="189"/>
    <tableColumn id="18" xr3:uid="{C5ED166D-6F12-4AB8-B8E9-17A4AA640E41}" name="DP i integreret design" dataDxfId="188"/>
    <tableColumn id="19" xr3:uid="{5F94ECF1-6250-49C1-A533-809129A9BE5B}" name="DP i kemi- og bioteknologi" dataDxfId="187"/>
    <tableColumn id="20" xr3:uid="{F43F68B1-84B7-4F4B-8137-527A9A37BFB1}" name="DP i maskinteknik" dataDxfId="186"/>
    <tableColumn id="21" xr3:uid="{B4204320-0305-455F-BDE4-1E0EB261FCF5}" name="DP i produktion" dataDxfId="185"/>
    <tableColumn id="22" xr3:uid="{AA0FE32D-4306-4E0D-80B9-97F7F5B20AFF}" name="DP i robotteknologi" dataDxfId="184"/>
    <tableColumn id="23" xr3:uid="{B89E3CE3-3E05-4A3C-A517-F2F336A7CF35}" name="DP i softwareteknologi" dataDxfId="183"/>
    <tableColumn id="24" xr3:uid="{4775F9F4-841F-437D-925D-448B9E3D7BE7}" name="BA i bygningsteknik" dataDxfId="182"/>
    <tableColumn id="25" xr3:uid="{3A1C5970-7A08-42DE-B52E-E0A0B5371634}" name="BA i elektronik" dataDxfId="181"/>
    <tableColumn id="26" xr3:uid="{A1D7249A-C92F-4322-B13B-C53332CF5489}" name="BA i energisystemer" dataDxfId="180"/>
    <tableColumn id="27" xr3:uid="{F0571CE3-D332-4375-B3F0-8372C45429F9}" name="BA i fysik og teknologi" dataDxfId="179"/>
    <tableColumn id="28" xr3:uid="{5F9C33C9-1D09-48A4-AC34-E39A74EA00FC}" name="BA i kemi- og bioteknologi" dataDxfId="178"/>
    <tableColumn id="29" xr3:uid="{A231DEAA-7F11-481D-BFB5-23494A8B70F5}" name="BA i mekanik" dataDxfId="177"/>
    <tableColumn id="30" xr3:uid="{DA16F892-C042-4F1B-AE8B-BB4D3165EEF9}" name="BA i PDI" dataDxfId="176"/>
    <tableColumn id="31" xr3:uid="{195A973C-B984-4446-9B1B-6B8FA1AAA406}" name="BA i robotteknologi" dataDxfId="175"/>
    <tableColumn id="32" xr3:uid="{9C163F84-A658-46EB-8EFE-CD9ABF51322E}" name="BA i spil" dataDxfId="174"/>
    <tableColumn id="33" xr3:uid="{F3FD0008-DF03-451D-8773-10F13FCB74B4}" name="BA i Velfærdsteknologi" dataDxfId="173"/>
    <tableColumn id="34" xr3:uid="{61A269A5-6C7E-48B6-9539-AFE3F03C6F54}" name="BA in Software" dataDxfId="172"/>
    <tableColumn id="35" xr3:uid="{94F2DEB1-7CFE-4A51-BF49-481387A02E9A}" name="KA i bygningsteknik" dataDxfId="171"/>
    <tableColumn id="36" xr3:uid="{79880C72-1ED4-4324-B63D-D14DA6AC97A3}" name="KA i elektronik" dataDxfId="170"/>
    <tableColumn id="37" xr3:uid="{78F2E67A-DC39-4A36-ADD7-AB07E73BF10E}" name="KA i energisystemer" dataDxfId="169"/>
    <tableColumn id="38" xr3:uid="{8B84AC57-AFAA-45BD-A174-7FB5AD0C5BE3}" name="KA i fysik og teknologi" dataDxfId="168"/>
    <tableColumn id="39" xr3:uid="{7CBE4491-2693-43AE-A6E5-2ACA5E533C6C}" name="KA i kemi- og bioteknologi" dataDxfId="167"/>
    <tableColumn id="40" xr3:uid="{2F777BEC-D69C-4C93-92E8-D2604D5CD15E}" name="KA i konstruktionsteknik" dataDxfId="166"/>
    <tableColumn id="41" xr3:uid="{26E09BDA-E6DC-46D6-8385-5C7011807372}" name="KA i miljøteknologi" dataDxfId="165"/>
    <tableColumn id="42" xr3:uid="{401A65DA-20E4-47A0-8EC9-C4D0BD90864D}" name="KA i robotteknologi" dataDxfId="164"/>
    <tableColumn id="43" xr3:uid="{FAE47D11-2D90-4C8B-B465-579055001C22}" name="KA i spil" dataDxfId="163"/>
    <tableColumn id="44" xr3:uid="{0121D609-5972-4638-8B78-808E8AD9193B}" name="KA i Velfærdsteknologi" dataDxfId="162"/>
    <tableColumn id="45" xr3:uid="{70060972-886C-45CC-B6C4-C08B1B4D0534}" name="KA in OM" dataDxfId="161"/>
    <tableColumn id="46" xr3:uid="{1D977575-87F1-4AA1-9A6F-69DCBA041D12}" name="KA in PDI" dataDxfId="160"/>
    <tableColumn id="47" xr3:uid="{53C609C5-AA84-449E-9B19-0D3A02846F66}" name="KA in Software Engineering" dataDxfId="159"/>
    <tableColumn id="48" xr3:uid="{5FBE3364-3BD3-4408-963B-EB21FE9C704E}" name="KA i Mekanik" dataDxfId="158"/>
    <tableColumn id="49" xr3:uid="{B1211294-9D4D-412D-A0A6-E91F4E43075E}" name="Enkeltfag/Exchange - Odense" dataDxfId="157"/>
    <tableColumn id="51" xr3:uid="{F326682D-E427-46A8-91A5-EA92388304A6}" name="BEng in Electronics" dataDxfId="156"/>
    <tableColumn id="52" xr3:uid="{347872B1-6D1B-403E-A9ED-7368F28B2ACD}" name="BEng in Mechanical Engineering" dataDxfId="155"/>
    <tableColumn id="53" xr3:uid="{5ECB268D-C315-4A4A-B361-DBD2C9453CD6}" name="BEng in Mechatronics" dataDxfId="154"/>
    <tableColumn id="54" xr3:uid="{A4ECAC6B-71C8-4FC9-8069-A774C3C98A0E}" name="BSc in Electronics" dataDxfId="153"/>
    <tableColumn id="55" xr3:uid="{D0082987-D94D-40C9-ADC5-AE49D19F05AA}" name="BSc in I&amp;B" dataDxfId="152"/>
    <tableColumn id="56" xr3:uid="{AA8D1A8A-9415-4125-9033-22E48F3558D1}" name="BSc in Software" dataDxfId="151"/>
    <tableColumn id="57" xr3:uid="{28882306-8057-4FB0-8527-D81EA3849E3B}" name="BSc in Mechanical Engineering" dataDxfId="150"/>
    <tableColumn id="58" xr3:uid="{FED11F66-3F93-49DB-82F6-E81D443FBEBF}" name="BSc in Mechatronic Engineering" dataDxfId="149"/>
    <tableColumn id="59" xr3:uid="{B7B80662-1CF9-4354-84C7-CB4C0F90E5C3}" name="MSc in Electronics" dataDxfId="148"/>
    <tableColumn id="60" xr3:uid="{6DC94CCB-8514-417D-BA0F-9CD02203C8E5}" name="MSc in I&amp;B" dataDxfId="147"/>
    <tableColumn id="61" xr3:uid="{F178BAA9-CB29-4632-A542-FEE6922CB308}" name="MSc in Software" dataDxfId="146"/>
    <tableColumn id="62" xr3:uid="{C832B370-9619-4AC6-90C2-05B84E333744}" name="MSc in Pysics and Technology" dataDxfId="145"/>
    <tableColumn id="63" xr3:uid="{AAEA4974-E53F-4CBE-B3A5-54B1F5F9F589}" name="MSc in Mechanical Engineering" dataDxfId="144"/>
    <tableColumn id="64" xr3:uid="{592A1002-F1EE-48A7-A860-491A9334EA4C}" name="MSc in Mechatronic Engineering" dataDxfId="143"/>
    <tableColumn id="65" xr3:uid="{58F02DCF-BE00-4C53-8614-D75171BEDC04}" name="Enkeltfag/Exchange - Sønderborg" dataDxfId="142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OLD" displayName="XPlan_rawOLD" ref="CI13:EW169" totalsRowShown="0" dataDxfId="141" tableBorderDxfId="140">
  <autoFilter ref="CI13:EW169" xr:uid="{F9D7DEAF-48CB-4527-A8C1-787774414B9F}"/>
  <sortState xmlns:xlrd2="http://schemas.microsoft.com/office/spreadsheetml/2017/richdata2" ref="CI14:EH164">
    <sortCondition ref="DG13:DG164"/>
  </sortState>
  <tableColumns count="67">
    <tableColumn id="1" xr3:uid="{48C17347-F7A6-460C-AB62-7F46BE861227}" name="EKA_kode" dataDxfId="139"/>
    <tableColumn id="2" xr3:uid="{D048B918-A7C6-4012-92BB-D8C795176C46}" name="eka_langtnavn" dataDxfId="138"/>
    <tableColumn id="3" xr3:uid="{DA680DC8-BB87-4F4B-964D-74F6388AAA85}" name="Interne-kode" dataDxfId="137"/>
    <tableColumn id="4" xr3:uid="{19C2AC2A-1F53-4BF1-AFB9-80DC9436CD27}" name="Primær semester" dataDxfId="136"/>
    <tableColumn id="5" xr3:uid="{BF3EADD2-C7EB-42BE-A4AB-F22497D78B17}" name="Sekundær semester" dataDxfId="135"/>
    <tableColumn id="6" xr3:uid="{9742E5BE-8B95-4491-B7AF-5EC7721B32E5}" name="DATO: Start eksamen" dataDxfId="134"/>
    <tableColumn id="7" xr3:uid="{F8F071E4-AF74-4E7A-AFE9-6C9402C0CA09}" name="Slutdato" dataDxfId="133"/>
    <tableColumn id="66" xr3:uid="{1ACF7B79-6E1D-4951-9E03-C368D83DE9CE}" name="Udbudstype" dataDxfId="132"/>
    <tableColumn id="8" xr3:uid="{7146009B-5EC4-4BD6-A454-5A54CF3873D7}" name="Eksaminator_samlet" dataDxfId="131"/>
    <tableColumn id="9" xr3:uid="{ACFC2609-D205-4F18-AD4D-492C1CA0D358}" name="Prøveform" dataDxfId="130"/>
    <tableColumn id="10" xr3:uid="{1C54C162-CAA7-4955-A1C9-2C32C774976A}" name="Censur" dataDxfId="129"/>
    <tableColumn id="11" xr3:uid="{D34A1FD3-C001-43F9-B383-1845EC0B0271}" name="RE-DATO: Start eksamen" dataDxfId="128"/>
    <tableColumn id="12" xr3:uid="{8D1027C0-FC1D-4492-9331-53B464164781}" name="RE-Slutdato" dataDxfId="127"/>
    <tableColumn id="13" xr3:uid="{C8FE5AB7-EC61-4F97-A592-BF6A75FAC12C}" name="Spring_datoer" dataDxfId="126"/>
    <tableColumn id="52" xr3:uid="{17988222-CD09-41E8-BA46-7F8E6ACFA74F}" name="Campus"/>
    <tableColumn id="67" xr3:uid="{1F7B1707-9B52-4429-AA8E-32FF8419FE9C}" name="Bemærk"/>
    <tableColumn id="14" xr3:uid="{B9E02374-6863-43D8-8640-2F897057F35D}" name="DP i bygningsteknik" dataDxfId="125"/>
    <tableColumn id="15" xr3:uid="{0B6636D2-58B2-4DA5-BA93-203BD95B7D9B}" name="DP i elektrisk energiteknologi" dataDxfId="124"/>
    <tableColumn id="16" xr3:uid="{47764984-B50F-49C9-8944-0CBBE086BDE4}" name="DP i elektronik" dataDxfId="123"/>
    <tableColumn id="17" xr3:uid="{3B14A626-8252-4B1F-8D10-9AFAF000D629}" name="DP GMM" dataDxfId="122"/>
    <tableColumn id="18" xr3:uid="{105B5E04-5DED-48B7-8E1A-E08513721D06}" name="DP i integreret design" dataDxfId="121"/>
    <tableColumn id="19" xr3:uid="{79B28285-72CD-4B19-A521-FE1887FF7676}" name="DP i kemi- og bioteknologi" dataDxfId="120"/>
    <tableColumn id="20" xr3:uid="{86A08359-328C-4A85-A1CD-BF01557D99B2}" name="DP i maskinteknik" dataDxfId="119"/>
    <tableColumn id="21" xr3:uid="{51A02F41-9F09-4AE8-A257-D56E13BE15A6}" name="DP i produktion" dataDxfId="118"/>
    <tableColumn id="22" xr3:uid="{00199E65-9742-4362-81A7-2E6BB454E77E}" name="DP i robotteknologi" dataDxfId="117"/>
    <tableColumn id="23" xr3:uid="{3B3E3504-1090-40A2-BC6B-5769BE1FD9F9}" name="DP i softwareteknologi" dataDxfId="116"/>
    <tableColumn id="24" xr3:uid="{C6FF9BDA-27BC-49B6-A136-57C6469E5CC4}" name="BA i bygningsteknik" dataDxfId="115"/>
    <tableColumn id="25" xr3:uid="{1597E9AE-CBBF-4E9C-8FD9-8560145ED635}" name="BA i elektronik" dataDxfId="114"/>
    <tableColumn id="26" xr3:uid="{AEF2616B-C465-4BDD-A036-A6FF4C04F21C}" name="BA i energisystemer" dataDxfId="113"/>
    <tableColumn id="27" xr3:uid="{15B48E93-9913-4160-BE2D-1BFA3D558976}" name="BA i fysik og teknologi" dataDxfId="112"/>
    <tableColumn id="28" xr3:uid="{6343A12D-D475-4C09-A09F-8AE34795C639}" name="BA i kemi- og bioteknologi" dataDxfId="111"/>
    <tableColumn id="29" xr3:uid="{557AC85E-0329-4F8E-8CD9-A569EDFC2E16}" name="BA i mekanik" dataDxfId="110"/>
    <tableColumn id="30" xr3:uid="{1071F9A7-8A77-4C87-BBD8-CE46CF832B2F}" name="BA i PDI" dataDxfId="109"/>
    <tableColumn id="31" xr3:uid="{6BB2D487-4110-4A07-AC2C-EA562A57D08F}" name="BA i robotteknologi" dataDxfId="108"/>
    <tableColumn id="32" xr3:uid="{5A3FF635-C9E6-4817-AA86-CFD1D1628E4D}" name="BA i spil" dataDxfId="107"/>
    <tableColumn id="33" xr3:uid="{0F9271E4-1DF2-419F-990C-CF162ED1EEE7}" name="BA i Velfærdsteknologi" dataDxfId="106"/>
    <tableColumn id="34" xr3:uid="{C0F37A0E-64AF-4D52-9825-1BBB686DD21A}" name="BA in Software" dataDxfId="105"/>
    <tableColumn id="35" xr3:uid="{71763807-8BD9-42F0-8D87-464F2E69167B}" name="KA i bygningsteknik" dataDxfId="104"/>
    <tableColumn id="36" xr3:uid="{169D68E0-C9C1-40E9-91FD-465CCC373B30}" name="KA i elektronik" dataDxfId="103"/>
    <tableColumn id="37" xr3:uid="{517FA08E-B2A4-40F7-9EF9-ED273E713FEE}" name="KA i energisystemer" dataDxfId="102"/>
    <tableColumn id="38" xr3:uid="{B2B1FE96-C08E-4EFC-90C7-46A09BEAF50A}" name="KA i fysik og teknologi" dataDxfId="101"/>
    <tableColumn id="39" xr3:uid="{ADDDC298-1DA7-4A7B-812E-D73E493FA8A9}" name="KA i kemi- og bioteknologi" dataDxfId="100"/>
    <tableColumn id="40" xr3:uid="{02E9A322-7B6A-44D4-B99E-FD242EE7B280}" name="KA i konstruktionsteknik" dataDxfId="99"/>
    <tableColumn id="41" xr3:uid="{33C8E019-C840-44EA-B6A9-F99E5117D604}" name="KA i miljøteknologi" dataDxfId="98"/>
    <tableColumn id="42" xr3:uid="{DE3B94F0-95EC-45D4-B302-B15F3C5A57CD}" name="KA i robotteknologi" dataDxfId="97"/>
    <tableColumn id="43" xr3:uid="{F7D5D222-9553-4D83-9DF7-975E0499CCC8}" name="KA i spil" dataDxfId="96"/>
    <tableColumn id="44" xr3:uid="{B97944A8-7261-438E-8569-D7FCD9002FF9}" name="KA i Velfærdsteknologi" dataDxfId="95"/>
    <tableColumn id="45" xr3:uid="{8310FE41-E6D3-4F27-8A3D-BCBBE6870016}" name="KA in OM" dataDxfId="94"/>
    <tableColumn id="46" xr3:uid="{57650946-0D5E-4E65-8179-8CBF5655DE14}" name="KA in PDI" dataDxfId="93"/>
    <tableColumn id="47" xr3:uid="{85DB65BE-BD62-4A2D-B3FA-184EF43D38F8}" name="KA in Software Engineering" dataDxfId="92"/>
    <tableColumn id="48" xr3:uid="{BAF7738B-FAD6-4A09-AD7E-9B2A74258CEB}" name="KA i Mekanik" dataDxfId="91"/>
    <tableColumn id="49" xr3:uid="{F8A52777-892E-4858-9398-570D5A2FE972}" name="Enkeltfag/Exchange - Odense" dataDxfId="90"/>
    <tableColumn id="50" xr3:uid="{5B3FF2E3-C1B8-465E-B31F-420A7AF265D2}" name="BEng in Electronics" dataDxfId="89"/>
    <tableColumn id="51" xr3:uid="{900C69AF-7352-4FDB-B08C-02F378D87958}" name="BEng in Mechanical Engineering" dataDxfId="88"/>
    <tableColumn id="53" xr3:uid="{B67A7831-2B16-456A-A358-29480A2FF2B5}" name="BEng in Mechatronics" dataDxfId="87"/>
    <tableColumn id="54" xr3:uid="{57B2E572-4CA8-43D9-B000-0AC99D483B6D}" name="BSc in Electronics" dataDxfId="86"/>
    <tableColumn id="55" xr3:uid="{F3CE6053-031A-4C69-8EEA-D617363BF402}" name="BSc in I&amp;B" dataDxfId="85"/>
    <tableColumn id="56" xr3:uid="{E7715A14-D59D-45C8-9CE9-5AB810545327}" name="BSc in Software" dataDxfId="84"/>
    <tableColumn id="57" xr3:uid="{8295F154-C662-4703-BC53-7DF86DEEF7A3}" name="BSc in Mechanical Engineering" dataDxfId="83"/>
    <tableColumn id="58" xr3:uid="{939C36AA-8828-47AA-BEFC-EEF4C60C8AB0}" name="BSc in Mechatronic Engineering" dataDxfId="82"/>
    <tableColumn id="59" xr3:uid="{A4EAAB04-8276-476E-B19C-0E5CDC45EA00}" name="MSc in Electronics" dataDxfId="81"/>
    <tableColumn id="60" xr3:uid="{30280C30-F378-4EAB-8C53-13DDEB407DBF}" name="MSc in I&amp;B" dataDxfId="80"/>
    <tableColumn id="61" xr3:uid="{57C2C427-DC23-4314-B848-2351B167EB99}" name="MSc in Software" dataDxfId="79"/>
    <tableColumn id="62" xr3:uid="{56ED714C-A247-468F-8727-5838B1E839C6}" name="MSc in Pysics and Technology" dataDxfId="78"/>
    <tableColumn id="63" xr3:uid="{C87DCE8B-A57E-4068-9B4B-54508ABC2855}" name="MSc in Mechanical Engineering" dataDxfId="77"/>
    <tableColumn id="64" xr3:uid="{EAB1C396-0C6F-432D-9DF8-E15B4583961F}" name="MSc in Mechatronic Engineering" dataDxfId="76"/>
    <tableColumn id="65" xr3:uid="{64428A3A-D729-46B4-A4CB-35971BE9805D}" name="Enkeltfag/Exchange - Sønderborg" dataDxfId="7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942AC9-24EF-46E2-A796-74C381CFEB9B}" name="XPlan6" displayName="XPlan6" ref="B13:N169" totalsRowShown="0" headerRowDxfId="74">
  <autoFilter ref="B13:N169" xr:uid="{9090C7E8-7403-4E88-B51C-6954757C6F32}"/>
  <sortState xmlns:xlrd2="http://schemas.microsoft.com/office/spreadsheetml/2017/richdata2" ref="B14:N467">
    <sortCondition ref="F13:F467"/>
  </sortState>
  <tableColumns count="13">
    <tableColumn id="1" xr3:uid="{4D60390F-0B71-44FF-8B25-3FCB1CDDC1D0}" name="EKA" dataDxfId="73">
      <calculatedColumnFormula>XPlan_raw7[[#This Row],[EKA_kode]]</calculatedColumnFormula>
    </tableColumn>
    <tableColumn id="2" xr3:uid="{42F9C370-90C7-44B1-8603-64F95E802D72}" name="Course title" dataDxfId="72">
      <calculatedColumnFormula>XPlan_raw7[[#This Row],[eka_langtnavn]]</calculatedColumnFormula>
    </tableColumn>
    <tableColumn id="3" xr3:uid="{A4C3197E-4986-4146-92F5-8464042D11BD}" name="Internal code" dataDxfId="71">
      <calculatedColumnFormula>IF(XPlan_raw7[[#This Row],[Interne-kode]]&lt;&gt;"(tom)",XPlan_raw7[[#This Row],[Interne-kode]],"")</calculatedColumnFormula>
    </tableColumn>
    <tableColumn id="4" xr3:uid="{38D11429-49A4-466A-92C9-E5E981411300}" name="Semester" dataDxfId="70">
      <calculatedColumnFormula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calculatedColumnFormula>
    </tableColumn>
    <tableColumn id="6" xr3:uid="{284E5A65-E79B-4B58-971B-70C8DE423930}" name="Ordinary exam" dataDxfId="69">
      <calculatedColumnFormula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calculatedColumnFormula>
    </tableColumn>
    <tableColumn id="12" xr3:uid="{606CF385-9EEE-400E-9C5F-FB90A9135BDC}" name="Campus" dataDxfId="68">
      <calculatedColumnFormula>IF(XPlan_raw7[[#This Row],[Campus]]&lt;&gt;"(tom)",XPlan_raw7[[#This Row],[Campus]],"")</calculatedColumnFormula>
    </tableColumn>
    <tableColumn id="7" xr3:uid="{686B46E5-8739-4CFA-96F1-2E5AB672EB5B}" name="Form of examination" dataDxfId="67">
      <calculatedColumnFormula>IF(XPlan_raw7[[#This Row],[Prøveform]]&lt;&gt;"(tom)",XPlan_raw7[[#This Row],[Prøveform]],"")</calculatedColumnFormula>
    </tableColumn>
    <tableColumn id="8" xr3:uid="{63EDD48A-7443-48ED-B068-EDEC6ECE3F96}" name="Examiner" dataDxfId="66">
      <calculatedColumnFormula>IF(XPlan_raw7[[#This Row],[Eksaminator_samlet]]&lt;&gt;"",XPlan_raw7[[#This Row],[Eksaminator_samlet]],"")</calculatedColumnFormula>
    </tableColumn>
    <tableColumn id="9" xr3:uid="{4812E1DC-38F7-4F8F-B219-C60FF648FEFC}" name="Form of censorship" dataDxfId="65">
      <calculatedColumnFormula>IF(XPlan_raw7[[#This Row],[Censur]]&lt;&gt;"(tom)",XPlan_raw7[[#This Row],[Censur]],"")</calculatedColumnFormula>
    </tableColumn>
    <tableColumn id="10" xr3:uid="{E94E6327-85F3-463A-9782-B6073FBD9524}" name="RE-exam dates" dataDxfId="64">
      <calculatedColumnFormula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calculatedColumnFormula>
    </tableColumn>
    <tableColumn id="5" xr3:uid="{A12B6E26-C290-472F-BDF3-2026E0DA50BB}" name="Notifikations" dataDxfId="63">
      <calculatedColumnFormula>IF(_xlfn.XLOOKUP(XPlan_raw7[[#This Row],[EKA_kode]],XPlan_raw7[EKA_kode],XPlan_raw7[DATO: Start eksamen],"",0,1)&lt;&gt;_xlfn.XLOOKUP(XPlan_raw7[[#This Row],[EKA_kode]],XPlan_rawOLD8[EKA_kode],XPlan_rawOLD8[DATO: Start eksamen],"",0,1),"5 th march exam dates updated","")</calculatedColumnFormula>
    </tableColumn>
    <tableColumn id="13" xr3:uid="{C1BF7511-27EA-45E8-9020-C3ECDD605D1E}" name="Publication of grade"/>
    <tableColumn id="11" xr3:uid="{D3430997-D114-4354-8592-F1C5F3F86956}" name="Udd" dataDxfId="62">
      <calculatedColumnFormula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1564AF-BB3A-4302-BE1B-2AB2B3632B9B}" name="XPlan_raw7" displayName="XPlan_raw7" ref="R13:AU171" totalsRowShown="0" headerRowDxfId="61" dataDxfId="60" tableBorderDxfId="59">
  <autoFilter ref="R13:AU171" xr:uid="{5DF03F0C-B034-4ED0-BFE2-7DF024246168}"/>
  <sortState xmlns:xlrd2="http://schemas.microsoft.com/office/spreadsheetml/2017/richdata2" ref="R14:AU171">
    <sortCondition descending="1" ref="AP13:AP171"/>
  </sortState>
  <tableColumns count="30">
    <tableColumn id="1" xr3:uid="{88FB644D-A529-4BE0-87D9-D07675013B71}" name="EKA_kode" dataDxfId="58"/>
    <tableColumn id="2" xr3:uid="{BAD6F811-31F6-4AF9-ACFF-5AE43EC4B023}" name="eka_langtnavn" dataDxfId="57"/>
    <tableColumn id="3" xr3:uid="{FA622EF3-BEB4-43D9-B08E-5BC048FE4090}" name="Interne-kode" dataDxfId="56"/>
    <tableColumn id="4" xr3:uid="{6E41BEFD-C4E1-4084-9DAC-6432878DAD45}" name="Primær semester" dataDxfId="55"/>
    <tableColumn id="5" xr3:uid="{079D4E8D-4B72-4E74-95FB-828EA3DB38E2}" name="Sekundær semester" dataDxfId="54"/>
    <tableColumn id="6" xr3:uid="{ACDEBFD5-0073-4AA7-AC68-DAB6F4DD9711}" name="DATO: Start eksamen" dataDxfId="53"/>
    <tableColumn id="7" xr3:uid="{3BCB7EBE-C980-4B68-8CFE-1DDC144F8A54}" name="Slutdato" dataDxfId="52"/>
    <tableColumn id="29" xr3:uid="{04797BCA-DAD4-4FC5-BA8C-DA9672540A4D}" name="Kolonne1"/>
    <tableColumn id="8" xr3:uid="{0A338DA0-01F8-4281-A60A-60BDB436880D}" name="Eksaminator_samlet" dataDxfId="51"/>
    <tableColumn id="9" xr3:uid="{506F79AF-71C6-461D-8173-605BF20DA986}" name="Prøveform" dataDxfId="50"/>
    <tableColumn id="10" xr3:uid="{616AD124-2BF1-4B62-997E-BE728FE91283}" name="Censur" dataDxfId="49"/>
    <tableColumn id="11" xr3:uid="{BFC986E0-00DD-42C8-B435-A28B469337CB}" name="RE-DATO: Start eksamen" dataDxfId="48"/>
    <tableColumn id="12" xr3:uid="{C9A6C58B-BD70-4D32-A89C-CE903972A337}" name="RE-Slutdato" dataDxfId="47"/>
    <tableColumn id="13" xr3:uid="{1CAE166B-3B30-45C5-80E5-75CF318EDD67}" name="Spring_datoer" dataDxfId="46"/>
    <tableColumn id="50" xr3:uid="{9709D292-F9E8-46D5-AE83-4A76123E88B7}" name="Campus"/>
    <tableColumn id="14" xr3:uid="{F40D734D-B584-430B-BBA5-4C751B2543A3}" name="BEng in Electronics" dataDxfId="45"/>
    <tableColumn id="15" xr3:uid="{C0C039DE-E792-4E3C-A081-2405B2F17C6F}" name="BEng in Mechanical Engineering" dataDxfId="44"/>
    <tableColumn id="16" xr3:uid="{28C3C936-0567-488C-8762-46D680D89994}" name="BEng in Mechatronics" dataDxfId="43"/>
    <tableColumn id="17" xr3:uid="{7E116340-0D02-4F56-9B57-7FDC58D8F5B4}" name="BSc in Electronics" dataDxfId="42"/>
    <tableColumn id="18" xr3:uid="{98C5D5A4-E1DB-4F9F-8E02-FE12083EC261}" name="BSc in I&amp;B" dataDxfId="41"/>
    <tableColumn id="19" xr3:uid="{B247C957-175F-46F9-8469-D87EDD2B7726}" name="BSc in Software" dataDxfId="40"/>
    <tableColumn id="20" xr3:uid="{F0D72739-CA44-4CE0-8812-70BE73A057F3}" name="BSc in Mechanical Engineering" dataDxfId="39"/>
    <tableColumn id="21" xr3:uid="{EF95B0BE-3FFF-4CC5-B913-2C92EE0D5F80}" name="BSc in Mechatronic Engineering" dataDxfId="38"/>
    <tableColumn id="22" xr3:uid="{9A1740BD-3606-4BAE-9A93-A29625118F68}" name="MSc in Electronics" dataDxfId="37"/>
    <tableColumn id="23" xr3:uid="{D819CFAA-26F0-496B-AC4F-84ABFC53252F}" name="MSc in I&amp;B" dataDxfId="36"/>
    <tableColumn id="24" xr3:uid="{67DEE7E6-E6F6-4589-B9EA-CFF05E4BDF8A}" name="MSc in Software" dataDxfId="35"/>
    <tableColumn id="25" xr3:uid="{E08ED4F8-F558-4461-A188-B8D23D8408E1}" name="MSc in Pysics and Technology" dataDxfId="34"/>
    <tableColumn id="26" xr3:uid="{ADCF8D68-CBB6-49FC-86A2-B8D13084590E}" name="MSc in Mechanical Engineering - Sdb." dataDxfId="33"/>
    <tableColumn id="27" xr3:uid="{53DBDE41-81C1-4668-A8BA-58E21AD7C7E1}" name="MSc in Mechatronic Engineering" dataDxfId="32"/>
    <tableColumn id="28" xr3:uid="{97E34AF5-456B-4746-A4E8-C5D08F8AB359}" name="Enkeltfag/Exchange" dataDxfId="3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2BB0F8-5BD0-4A25-A82F-6B724D121C63}" name="XPlan_rawOLD8" displayName="XPlan_rawOLD8" ref="AW13:BZ504" totalsRowShown="0" headerRowDxfId="30" dataDxfId="29" tableBorderDxfId="28">
  <autoFilter ref="AW13:BZ504" xr:uid="{F9D7DEAF-48CB-4527-A8C1-787774414B9F}"/>
  <sortState xmlns:xlrd2="http://schemas.microsoft.com/office/spreadsheetml/2017/richdata2" ref="AW14:BZ504">
    <sortCondition ref="AW13:AW504"/>
  </sortState>
  <tableColumns count="30">
    <tableColumn id="1" xr3:uid="{E30D3E17-CC06-43B1-9971-9305D8A84F75}" name="EKA_kode" dataDxfId="27"/>
    <tableColumn id="2" xr3:uid="{EA18F54C-854A-40BF-98A4-300A090A2F6B}" name="eka_langtnavn" dataDxfId="26"/>
    <tableColumn id="3" xr3:uid="{980321F9-85E6-4FD6-A1B6-BFEA5C9F1C23}" name="Interne-kode" dataDxfId="25"/>
    <tableColumn id="4" xr3:uid="{F25B98E4-0539-46F1-B834-BFAD82429DE4}" name="Primær semester" dataDxfId="24"/>
    <tableColumn id="5" xr3:uid="{F93F5FB1-EDAC-4711-8308-C03FDF7CD50C}" name="Sekundær semester" dataDxfId="23"/>
    <tableColumn id="6" xr3:uid="{CCA18011-9A45-41AF-9AD1-F326CF250DEC}" name="DATO: Start eksamen" dataDxfId="22"/>
    <tableColumn id="7" xr3:uid="{D95C311E-9522-4A88-802D-6C63EE9BA63A}" name="Slutdato" dataDxfId="21"/>
    <tableColumn id="29" xr3:uid="{56774CC4-B05A-493F-8C6D-FD40600495F1}" name="Kolonne1"/>
    <tableColumn id="8" xr3:uid="{96A9ED9B-84D4-40AB-BDDF-50E9D5BB0DE6}" name="Eksaminator_samlet" dataDxfId="20"/>
    <tableColumn id="9" xr3:uid="{70F6B124-7E3F-45A7-BA10-141420E16EA9}" name="Prøveform" dataDxfId="19"/>
    <tableColumn id="10" xr3:uid="{38286925-12AE-46AA-8A3E-C1642731E944}" name="Censur" dataDxfId="18"/>
    <tableColumn id="11" xr3:uid="{F1125D18-89A5-4E3D-B4C9-01FDF87D570C}" name="RE-DATO: Start eksamen" dataDxfId="17"/>
    <tableColumn id="12" xr3:uid="{20C1BDB5-E539-49FA-84D2-CD6CFA3F5C64}" name="RE-Slutdato" dataDxfId="16"/>
    <tableColumn id="13" xr3:uid="{083E798E-3CCC-46CC-859F-F3251D9713AB}" name="Spring_datoer" dataDxfId="15"/>
    <tableColumn id="52" xr3:uid="{186646FE-2797-443D-AE82-CAACAB7468C8}" name="Campus"/>
    <tableColumn id="14" xr3:uid="{0641576A-32BF-42D8-9E3E-9C916E09FD5C}" name="BEng in Electronics" dataDxfId="14"/>
    <tableColumn id="15" xr3:uid="{C280010A-80A2-4537-AB52-8435F71D5EBE}" name="BEng in Mechanical Engineering" dataDxfId="13"/>
    <tableColumn id="16" xr3:uid="{54863F24-2F94-4DE2-8E7B-0385DFB3FA1F}" name="BEng in Mechatronics" dataDxfId="12"/>
    <tableColumn id="17" xr3:uid="{487529F7-8631-409B-9320-C8A490F5B825}" name="BSc in Electronics" dataDxfId="11"/>
    <tableColumn id="18" xr3:uid="{3A6F3B2E-EBE5-4696-A310-04B9B21DE955}" name="BSc in I&amp;B" dataDxfId="10"/>
    <tableColumn id="19" xr3:uid="{9FD936B2-7332-4B0F-AEA9-ACB358702417}" name="BSc in Software" dataDxfId="9"/>
    <tableColumn id="20" xr3:uid="{18C85CEA-ACB9-4676-9BAA-B00F77A023CC}" name="BSc in Mechanical Engineering" dataDxfId="8"/>
    <tableColumn id="21" xr3:uid="{381D9540-00C5-4963-BA9F-CB5E8BA24EDE}" name="BSc in Mechatronic Engineering" dataDxfId="7"/>
    <tableColumn id="22" xr3:uid="{F531FCF0-312D-4963-9FC4-7F8669C19243}" name="MSc in Electronics" dataDxfId="6"/>
    <tableColumn id="23" xr3:uid="{FEF663D6-6900-4861-81A9-28063D88F65E}" name="MSc in I&amp;B" dataDxfId="5"/>
    <tableColumn id="24" xr3:uid="{C3308949-E28E-43B8-985D-20088C0CD15A}" name="MSc in Software" dataDxfId="4"/>
    <tableColumn id="25" xr3:uid="{5CBFB32A-DFA7-4E4D-A812-2358DE54CBAE}" name="MSc in Pysics and Technology" dataDxfId="3"/>
    <tableColumn id="26" xr3:uid="{B188F7B2-A032-400D-8D4D-86BB76C9FB3A}" name="MSc in Mechanical Engineering" dataDxfId="2"/>
    <tableColumn id="27" xr3:uid="{3AA98CCE-21F3-4D82-A1CB-EA507606010A}" name="MSc in Mechatronic Engineering" dataDxfId="1"/>
    <tableColumn id="28" xr3:uid="{5FA883A2-90A0-4953-AE25-42EB0FAB2065}" name="Enkeltfag/Exchang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B24-92A7-44F6-AEEE-95082E0A4B0B}">
  <sheetPr codeName="Ark5"/>
  <dimension ref="A1:BE612"/>
  <sheetViews>
    <sheetView tabSelected="1" zoomScale="90" zoomScaleNormal="90" workbookViewId="0">
      <pane ySplit="14" topLeftCell="A15" activePane="bottomLeft" state="frozen"/>
      <selection pane="bottomLeft" activeCell="C28" sqref="C28"/>
    </sheetView>
  </sheetViews>
  <sheetFormatPr defaultRowHeight="15" x14ac:dyDescent="0.25"/>
  <cols>
    <col min="1" max="1" width="4.85546875" style="12" customWidth="1"/>
    <col min="2" max="2" width="24.28515625" style="12" customWidth="1"/>
    <col min="3" max="3" width="71.140625" style="12" customWidth="1"/>
    <col min="4" max="4" width="17" style="12" customWidth="1"/>
    <col min="5" max="5" width="7.5703125" style="12" hidden="1" customWidth="1"/>
    <col min="6" max="6" width="24.28515625" style="12" customWidth="1"/>
    <col min="7" max="7" width="14.7109375" style="12" customWidth="1"/>
    <col min="8" max="8" width="24.85546875" style="12" customWidth="1"/>
    <col min="9" max="9" width="43" style="12" customWidth="1"/>
    <col min="10" max="10" width="26.28515625" style="14" customWidth="1"/>
    <col min="11" max="11" width="22.7109375" style="12" customWidth="1"/>
    <col min="12" max="12" width="20.28515625" style="12" customWidth="1"/>
    <col min="13" max="13" width="9.140625" style="12"/>
    <col min="14" max="14" width="9.140625" style="12" hidden="1" customWidth="1"/>
    <col min="15" max="15" width="32.28515625" style="12" hidden="1" customWidth="1"/>
    <col min="16" max="57" width="9.140625" style="12"/>
  </cols>
  <sheetData>
    <row r="1" spans="1:57" s="12" customFormat="1" ht="34.5" customHeight="1" x14ac:dyDescent="0.35">
      <c r="B1" s="13" t="s">
        <v>644</v>
      </c>
      <c r="J1" s="14"/>
    </row>
    <row r="2" spans="1:57" s="12" customFormat="1" ht="15" customHeight="1" x14ac:dyDescent="0.25">
      <c r="B2" s="15" t="s">
        <v>0</v>
      </c>
      <c r="J2" s="14"/>
    </row>
    <row r="3" spans="1:57" s="12" customFormat="1" ht="15" customHeight="1" x14ac:dyDescent="0.25">
      <c r="B3" s="15" t="s">
        <v>1</v>
      </c>
      <c r="C3" s="16">
        <v>45722</v>
      </c>
      <c r="J3" s="14"/>
    </row>
    <row r="4" spans="1:57" s="12" customFormat="1" ht="21" customHeight="1" x14ac:dyDescent="0.25">
      <c r="B4" s="17" t="s">
        <v>2</v>
      </c>
      <c r="C4" s="18"/>
      <c r="D4" s="18"/>
      <c r="F4" s="17" t="s">
        <v>3</v>
      </c>
      <c r="G4" s="18"/>
      <c r="H4" s="18"/>
      <c r="I4" s="18"/>
      <c r="J4" s="38"/>
      <c r="K4" s="18"/>
      <c r="L4" s="18"/>
    </row>
    <row r="5" spans="1:57" s="12" customFormat="1" ht="12" customHeight="1" x14ac:dyDescent="0.25">
      <c r="B5" s="15"/>
      <c r="J5" s="14"/>
    </row>
    <row r="6" spans="1:57" s="12" customFormat="1" ht="17.100000000000001" hidden="1" customHeight="1" x14ac:dyDescent="0.25">
      <c r="B6" s="19" t="s">
        <v>4</v>
      </c>
      <c r="C6" s="12" t="s">
        <v>5</v>
      </c>
      <c r="F6" s="37" t="s">
        <v>6</v>
      </c>
      <c r="J6" s="14"/>
    </row>
    <row r="7" spans="1:57" s="12" customFormat="1" ht="17.100000000000001" hidden="1" customHeight="1" x14ac:dyDescent="0.25">
      <c r="B7" s="19"/>
      <c r="F7" s="37"/>
      <c r="J7" s="14"/>
    </row>
    <row r="8" spans="1:57" s="12" customFormat="1" ht="17.100000000000001" customHeight="1" x14ac:dyDescent="0.25">
      <c r="B8" s="19" t="s">
        <v>7</v>
      </c>
      <c r="C8" s="12" t="s">
        <v>5</v>
      </c>
      <c r="F8" s="37" t="s">
        <v>2093</v>
      </c>
      <c r="J8" s="14"/>
    </row>
    <row r="9" spans="1:57" s="12" customFormat="1" ht="17.100000000000001" customHeight="1" x14ac:dyDescent="0.25">
      <c r="F9" s="37"/>
      <c r="J9" s="14"/>
    </row>
    <row r="10" spans="1:57" s="12" customFormat="1" ht="17.100000000000001" customHeight="1" x14ac:dyDescent="0.25">
      <c r="B10" s="19" t="s">
        <v>2080</v>
      </c>
      <c r="C10" s="12" t="s">
        <v>5</v>
      </c>
      <c r="F10" s="37" t="s">
        <v>2091</v>
      </c>
      <c r="J10" s="14"/>
    </row>
    <row r="11" spans="1:57" s="12" customFormat="1" ht="17.100000000000001" customHeight="1" x14ac:dyDescent="0.25">
      <c r="F11" s="37"/>
      <c r="J11" s="14"/>
    </row>
    <row r="12" spans="1:57" s="12" customFormat="1" ht="17.100000000000001" customHeight="1" x14ac:dyDescent="0.25">
      <c r="B12" s="19" t="s">
        <v>8</v>
      </c>
      <c r="C12" s="12" t="s">
        <v>5</v>
      </c>
      <c r="F12" s="37" t="s">
        <v>2092</v>
      </c>
      <c r="J12" s="14"/>
    </row>
    <row r="13" spans="1:57" s="12" customFormat="1" x14ac:dyDescent="0.25">
      <c r="J13" s="14"/>
    </row>
    <row r="14" spans="1:57" s="24" customFormat="1" ht="32.25" customHeight="1" thickBot="1" x14ac:dyDescent="0.3">
      <c r="A14" s="23"/>
      <c r="B14" s="53" t="s">
        <v>9</v>
      </c>
      <c r="C14" s="53" t="s">
        <v>10</v>
      </c>
      <c r="D14" s="53" t="s">
        <v>11</v>
      </c>
      <c r="E14" s="56" t="s">
        <v>12</v>
      </c>
      <c r="F14" s="54" t="s">
        <v>2101</v>
      </c>
      <c r="G14" s="55" t="s">
        <v>4</v>
      </c>
      <c r="H14" s="53" t="s">
        <v>13</v>
      </c>
      <c r="I14" s="53" t="s">
        <v>14</v>
      </c>
      <c r="J14" s="53" t="s">
        <v>15</v>
      </c>
      <c r="K14" s="55" t="s">
        <v>16</v>
      </c>
      <c r="L14" s="55" t="s">
        <v>17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1:57" ht="27" customHeight="1" x14ac:dyDescent="0.25">
      <c r="B15" s="20" t="str" cm="1">
        <f t="array" ref="B15:L405">_xlfn._xlws.FILTER(XPlan[[EKA]:[Notifikations]],ISNUMBER(SEARCH(C6,XPlan[Campus]))*ISNUMBER(SEARCH(C8,XPlan[EKA]))*ISNUMBER(SEARCH(C12,XPlan[Course title]))*ISNUMBER(SEARCH(C10,XPlan[Udd])),"")</f>
        <v>N500053102</v>
      </c>
      <c r="C15" s="2" t="str">
        <v>Fysik A</v>
      </c>
      <c r="D15" s="20" t="str">
        <v>FY527</v>
      </c>
      <c r="E15" s="21" t="str">
        <v>2</v>
      </c>
      <c r="F15" s="22" t="str">
        <v>21-03-2025</v>
      </c>
      <c r="G15" s="20" t="str">
        <v>Odense</v>
      </c>
      <c r="H15" s="2" t="str">
        <v>Written examination on premises</v>
      </c>
      <c r="I15" s="2" t="str">
        <v/>
      </c>
      <c r="J15" s="22" t="str">
        <v>Second examiner: Internal</v>
      </c>
      <c r="K15" s="20" t="str">
        <v>08-08-2025</v>
      </c>
      <c r="L15" s="2" t="str">
        <v/>
      </c>
      <c r="N15" s="12" t="s">
        <v>18</v>
      </c>
      <c r="O15" s="12" t="s">
        <v>44</v>
      </c>
    </row>
    <row r="16" spans="1:57" ht="27" customHeight="1" x14ac:dyDescent="0.25">
      <c r="B16" s="9" t="str">
        <v>T070036102</v>
      </c>
      <c r="C16" s="1" t="str">
        <v>Projekt &amp; Produktudvikling</v>
      </c>
      <c r="D16" s="9" t="str">
        <v>PDX-PPU</v>
      </c>
      <c r="E16" s="3" t="str">
        <v>1</v>
      </c>
      <c r="F16" s="11" t="str">
        <v>01-05-2025</v>
      </c>
      <c r="G16" s="9" t="str">
        <v>Odense</v>
      </c>
      <c r="H16" s="1" t="str">
        <v>Multiple choice</v>
      </c>
      <c r="I16" s="1" t="str">
        <v>Michael A.S. Damkjær, Rune Baier Lindholm Nielsen, Søren Buchholtz Storm</v>
      </c>
      <c r="J16" s="11" t="str">
        <v>Second examiner: Internal</v>
      </c>
      <c r="K16" s="9" t="str">
        <v/>
      </c>
      <c r="L16" s="1" t="str">
        <v/>
      </c>
      <c r="N16" s="12" t="s">
        <v>20</v>
      </c>
      <c r="O16" s="12" t="s">
        <v>45</v>
      </c>
    </row>
    <row r="17" spans="2:15" ht="27" customHeight="1" x14ac:dyDescent="0.25">
      <c r="B17" s="9" t="str">
        <v>T700062102</v>
      </c>
      <c r="C17" s="1" t="str">
        <v>Matematik for ingeniører 1</v>
      </c>
      <c r="D17" s="9" t="str">
        <v>BA-MAT1</v>
      </c>
      <c r="E17" s="3" t="str">
        <v>1</v>
      </c>
      <c r="F17" s="11" t="str">
        <v>06-05-2025</v>
      </c>
      <c r="G17" s="9" t="str">
        <v>Odense</v>
      </c>
      <c r="H17" s="1" t="str">
        <v>Written examination on premises</v>
      </c>
      <c r="I17" s="1" t="str">
        <v>Henrik Skov Midtiby</v>
      </c>
      <c r="J17" s="11" t="str">
        <v>Second examiner: Internal</v>
      </c>
      <c r="K17" s="9" t="str">
        <v/>
      </c>
      <c r="L17" s="1" t="str">
        <v/>
      </c>
      <c r="O17" s="12" t="s">
        <v>46</v>
      </c>
    </row>
    <row r="18" spans="2:15" ht="27" customHeight="1" x14ac:dyDescent="0.25">
      <c r="B18" s="9" t="str">
        <v>T700068102</v>
      </c>
      <c r="C18" s="1" t="str">
        <v>Matematik for ingeniører 1</v>
      </c>
      <c r="D18" s="9" t="str">
        <v>DPL-MAT1</v>
      </c>
      <c r="E18" s="3" t="str">
        <v>1</v>
      </c>
      <c r="F18" s="11" t="str">
        <v>06-05-2025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/>
      </c>
      <c r="L18" s="1" t="str">
        <v/>
      </c>
      <c r="O18" s="12" t="s">
        <v>47</v>
      </c>
    </row>
    <row r="19" spans="2:15" ht="27" customHeight="1" x14ac:dyDescent="0.25">
      <c r="B19" s="9" t="str">
        <v>T070036102</v>
      </c>
      <c r="C19" s="1" t="str">
        <v>Projekt &amp; Produktudvikling</v>
      </c>
      <c r="D19" s="9" t="str">
        <v>PDX-PPU</v>
      </c>
      <c r="E19" s="3" t="str">
        <v>1</v>
      </c>
      <c r="F19" s="11" t="str">
        <v>08-05-2025</v>
      </c>
      <c r="G19" s="9" t="str">
        <v>Odense</v>
      </c>
      <c r="H19" s="1" t="str">
        <v>Oral examination</v>
      </c>
      <c r="I19" s="1" t="str">
        <v>Michael A.S. Damkjær, Rune Baier Lindholm Nielsen, Søren Buchholtz Storm</v>
      </c>
      <c r="J19" s="11" t="str">
        <v>Second examiner: Internal</v>
      </c>
      <c r="K19" s="9" t="str">
        <v/>
      </c>
      <c r="L19" s="1" t="str">
        <v/>
      </c>
      <c r="O19" s="12" t="s">
        <v>48</v>
      </c>
    </row>
    <row r="20" spans="2:15" ht="27" customHeight="1" x14ac:dyDescent="0.25">
      <c r="B20" s="9" t="str">
        <v>T700080102</v>
      </c>
      <c r="C20" s="1" t="str">
        <v>Grundkursus i materialelære - 4 ECTS</v>
      </c>
      <c r="D20" s="9" t="str">
        <v>F-MA4</v>
      </c>
      <c r="E20" s="3" t="str">
        <v>1</v>
      </c>
      <c r="F20" s="11" t="str">
        <v>09-05-2025</v>
      </c>
      <c r="G20" s="9" t="str">
        <v>Odense</v>
      </c>
      <c r="H20" s="1" t="str">
        <v>Oral examination</v>
      </c>
      <c r="I20" s="1" t="str">
        <v>Jan Pedersen, Karen Kjær Larsen</v>
      </c>
      <c r="J20" s="11" t="str">
        <v>Second examiner: None</v>
      </c>
      <c r="K20" s="9" t="str">
        <v/>
      </c>
      <c r="L20" s="1" t="str">
        <v/>
      </c>
      <c r="O20" s="12" t="s">
        <v>49</v>
      </c>
    </row>
    <row r="21" spans="2:15" ht="27" customHeight="1" x14ac:dyDescent="0.25">
      <c r="B21" s="9" t="str">
        <v>T700079102</v>
      </c>
      <c r="C21" s="1" t="str">
        <v>Grundkursus i materialelære - 5 ECTS</v>
      </c>
      <c r="D21" s="9" t="str">
        <v>F-MA5</v>
      </c>
      <c r="E21" s="3" t="str">
        <v>1</v>
      </c>
      <c r="F21" s="11" t="str">
        <v>09-05-2025</v>
      </c>
      <c r="G21" s="9" t="str">
        <v>Odense</v>
      </c>
      <c r="H21" s="1" t="str">
        <v>Oral examination</v>
      </c>
      <c r="I21" s="1" t="str">
        <v>Jan Pedersen</v>
      </c>
      <c r="J21" s="11" t="str">
        <v>Second examiner: None</v>
      </c>
      <c r="K21" s="9" t="str">
        <v/>
      </c>
      <c r="L21" s="1" t="str">
        <v/>
      </c>
      <c r="O21" s="12" t="s">
        <v>50</v>
      </c>
    </row>
    <row r="22" spans="2:15" ht="27" customHeight="1" x14ac:dyDescent="0.25">
      <c r="B22" s="9" t="str">
        <v>T530034102</v>
      </c>
      <c r="C22" s="1" t="str">
        <v>PLC programmering</v>
      </c>
      <c r="D22" s="9" t="str">
        <v xml:space="preserve">RD1-PLC </v>
      </c>
      <c r="E22" s="3" t="str">
        <v>1</v>
      </c>
      <c r="F22" s="11" t="str">
        <v>13-05-2025</v>
      </c>
      <c r="G22" s="9" t="str">
        <v>Odense</v>
      </c>
      <c r="H22" s="1" t="str">
        <v>Oral examination</v>
      </c>
      <c r="I22" s="1" t="str">
        <v>Kasper Høj Lorentzen</v>
      </c>
      <c r="J22" s="11" t="str">
        <v>Second examiner: Internal</v>
      </c>
      <c r="K22" s="9" t="str">
        <v/>
      </c>
      <c r="L22" s="1" t="str">
        <v/>
      </c>
      <c r="O22" s="12" t="s">
        <v>51</v>
      </c>
    </row>
    <row r="23" spans="2:15" ht="27" customHeight="1" x14ac:dyDescent="0.25">
      <c r="B23" s="9" t="str">
        <v>T030060102</v>
      </c>
      <c r="C23" s="1" t="str">
        <v>Statik og styrkelære 1</v>
      </c>
      <c r="D23" s="9" t="str">
        <v>MD-STA</v>
      </c>
      <c r="E23" s="3" t="str">
        <v>1</v>
      </c>
      <c r="F23" s="11" t="str">
        <v>13-05-2025</v>
      </c>
      <c r="G23" s="9" t="str">
        <v>Odense</v>
      </c>
      <c r="H23" s="1" t="str">
        <v>Oral examination</v>
      </c>
      <c r="I23" s="1" t="str">
        <v>Dorte Smedegaard Schmidt, Sine Leergaard Wiggers</v>
      </c>
      <c r="J23" s="11" t="str">
        <v>Second examiner: Internal</v>
      </c>
      <c r="K23" s="9" t="str">
        <v/>
      </c>
      <c r="L23" s="1" t="str">
        <v/>
      </c>
      <c r="O23" s="12" t="s">
        <v>52</v>
      </c>
    </row>
    <row r="24" spans="2:15" ht="27" customHeight="1" x14ac:dyDescent="0.25">
      <c r="B24" s="9" t="str">
        <v>T160019102</v>
      </c>
      <c r="C24" s="1" t="str">
        <v>Statik og styrkelære 1</v>
      </c>
      <c r="D24" s="9" t="str">
        <v>MB-STA</v>
      </c>
      <c r="E24" s="3" t="str">
        <v>1</v>
      </c>
      <c r="F24" s="11" t="str">
        <v>13-05-2025</v>
      </c>
      <c r="G24" s="9" t="str">
        <v>Odense</v>
      </c>
      <c r="H24" s="1" t="str">
        <v>Oral examination</v>
      </c>
      <c r="I24" s="1" t="str">
        <v>Dorte Smedegaard Schmidt</v>
      </c>
      <c r="J24" s="11" t="str">
        <v>Second examiner: Internal</v>
      </c>
      <c r="K24" s="9" t="str">
        <v/>
      </c>
      <c r="L24" s="1" t="str">
        <v/>
      </c>
      <c r="O24" s="12" t="s">
        <v>53</v>
      </c>
    </row>
    <row r="25" spans="2:15" ht="27" customHeight="1" x14ac:dyDescent="0.25">
      <c r="B25" s="9" t="str">
        <v>T510047122</v>
      </c>
      <c r="C25" s="1" t="str">
        <v>Semesterprojekt: Udvikling af Softwareprogrammer</v>
      </c>
      <c r="D25" s="9" t="str">
        <v>Si1-PRO</v>
      </c>
      <c r="E25" s="3" t="str">
        <v>1</v>
      </c>
      <c r="F25" s="11" t="str">
        <v>14-05-2025</v>
      </c>
      <c r="G25" s="9" t="str">
        <v>Odense</v>
      </c>
      <c r="H25" s="1" t="str">
        <v>Project report with oral defence</v>
      </c>
      <c r="I25" s="1" t="str">
        <v/>
      </c>
      <c r="J25" s="11" t="str">
        <v>Second examiner: External</v>
      </c>
      <c r="K25" s="9" t="str">
        <v/>
      </c>
      <c r="L25" s="1" t="str">
        <v/>
      </c>
      <c r="O25" s="12" t="s">
        <v>645</v>
      </c>
    </row>
    <row r="26" spans="2:15" ht="27" customHeight="1" x14ac:dyDescent="0.25">
      <c r="B26" s="9" t="str">
        <v>T560044102</v>
      </c>
      <c r="C26" s="1" t="str">
        <v>Spildesign 1</v>
      </c>
      <c r="D26" s="9" t="str">
        <v>OB-SD1</v>
      </c>
      <c r="E26" s="3" t="str">
        <v>1</v>
      </c>
      <c r="F26" s="11" t="str">
        <v>15-05-2025</v>
      </c>
      <c r="G26" s="9" t="str">
        <v>Odense</v>
      </c>
      <c r="H26" s="1" t="str">
        <v>Project report with oral defence</v>
      </c>
      <c r="I26" s="1" t="str">
        <v>Sylvester Agerbæk Hansen</v>
      </c>
      <c r="J26" s="11" t="str">
        <v/>
      </c>
      <c r="K26" s="9" t="str">
        <v/>
      </c>
      <c r="L26" s="1" t="str">
        <v/>
      </c>
      <c r="O26" s="12" t="s">
        <v>54</v>
      </c>
    </row>
    <row r="27" spans="2:15" ht="27" customHeight="1" x14ac:dyDescent="0.25">
      <c r="B27" s="9" t="str">
        <v>T140022102</v>
      </c>
      <c r="C27" s="1" t="str">
        <v>Arkitektonisk geometri og modellering</v>
      </c>
      <c r="D27" s="9" t="str">
        <v>14-AGM</v>
      </c>
      <c r="E27" s="3" t="str">
        <v>1</v>
      </c>
      <c r="F27" s="11" t="str">
        <v>16-05-2025</v>
      </c>
      <c r="G27" s="9" t="str">
        <v>Odense</v>
      </c>
      <c r="H27" s="1" t="str">
        <v>Portfolio</v>
      </c>
      <c r="I27" s="1" t="str">
        <v>Petra Sochůrková, Roberto Naboni</v>
      </c>
      <c r="J27" s="11" t="str">
        <v>Second examiner: Internal</v>
      </c>
      <c r="K27" s="9" t="str">
        <v/>
      </c>
      <c r="L27" s="1" t="str">
        <v/>
      </c>
      <c r="O27" s="12" t="s">
        <v>55</v>
      </c>
    </row>
    <row r="28" spans="2:15" ht="27" customHeight="1" x14ac:dyDescent="0.25">
      <c r="B28" s="9" t="str">
        <v>T070037102</v>
      </c>
      <c r="C28" s="1" t="str">
        <v>Innovation</v>
      </c>
      <c r="D28" s="9" t="str">
        <v>PDX-IN</v>
      </c>
      <c r="E28" s="3" t="str">
        <v>1</v>
      </c>
      <c r="F28" s="11" t="str">
        <v>16-05-2025</v>
      </c>
      <c r="G28" s="9" t="str">
        <v>Odense</v>
      </c>
      <c r="H28" s="1" t="str">
        <v>Oral examination</v>
      </c>
      <c r="I28" s="1" t="str">
        <v>Ian Stampe, Rune Baier Lindholm Nielsen</v>
      </c>
      <c r="J28" s="11" t="str">
        <v>Second examiner: Internal</v>
      </c>
      <c r="K28" s="9" t="str">
        <v/>
      </c>
      <c r="L28" s="1" t="str">
        <v/>
      </c>
      <c r="O28" s="12" t="s">
        <v>56</v>
      </c>
    </row>
    <row r="29" spans="2:15" ht="27" customHeight="1" x14ac:dyDescent="0.25">
      <c r="B29" s="9" t="str">
        <v>T510068102</v>
      </c>
      <c r="C29" s="1" t="str">
        <v>Project in Software Engineering 20 ECTS</v>
      </c>
      <c r="D29" s="9" t="str">
        <v/>
      </c>
      <c r="E29" s="3" t="str">
        <v/>
      </c>
      <c r="F29" s="11" t="str">
        <v>16-05-2025</v>
      </c>
      <c r="G29" s="9" t="str">
        <v>Odense</v>
      </c>
      <c r="H29" s="1" t="str">
        <v/>
      </c>
      <c r="I29" s="1" t="str">
        <v/>
      </c>
      <c r="J29" s="11" t="str">
        <v/>
      </c>
      <c r="K29" s="9" t="str">
        <v>08-08-2025</v>
      </c>
      <c r="L29" s="1" t="str">
        <v/>
      </c>
      <c r="O29" s="12" t="s">
        <v>57</v>
      </c>
    </row>
    <row r="30" spans="2:15" ht="27" customHeight="1" x14ac:dyDescent="0.25">
      <c r="B30" s="9" t="str">
        <v>T540059102</v>
      </c>
      <c r="C30" s="1" t="str">
        <v>Robotteknologiske metoder</v>
      </c>
      <c r="D30" s="9" t="str">
        <v>RB1-MMP</v>
      </c>
      <c r="E30" s="3" t="str">
        <v>1</v>
      </c>
      <c r="F30" s="11" t="str">
        <v>16-05-2025</v>
      </c>
      <c r="G30" s="9" t="str">
        <v>Odense</v>
      </c>
      <c r="H30" s="1" t="str">
        <v>Portfolio</v>
      </c>
      <c r="I30" s="1" t="str">
        <v xml:space="preserve">Preben H.S. Holm </v>
      </c>
      <c r="J30" s="11" t="str">
        <v>Second examiner: None</v>
      </c>
      <c r="K30" s="9" t="str">
        <v/>
      </c>
      <c r="L30" s="1" t="str">
        <v/>
      </c>
      <c r="O30" s="12" t="s">
        <v>58</v>
      </c>
    </row>
    <row r="31" spans="2:15" ht="27" customHeight="1" x14ac:dyDescent="0.25">
      <c r="B31" s="9" t="str">
        <v>T070041102</v>
      </c>
      <c r="C31" s="1" t="str">
        <v>CAD2</v>
      </c>
      <c r="D31" s="9" t="str">
        <v>PDX-CAD2</v>
      </c>
      <c r="E31" s="3" t="str">
        <v>2</v>
      </c>
      <c r="F31" s="11" t="str">
        <v>19-05-2025</v>
      </c>
      <c r="G31" s="9" t="str">
        <v>Odense</v>
      </c>
      <c r="H31" s="1" t="str">
        <v>Portfolio</v>
      </c>
      <c r="I31" s="1" t="str">
        <v>Xenia Mikkelsen, Emilie B. Folkmann</v>
      </c>
      <c r="J31" s="11" t="str">
        <v>Second examiner: Internal</v>
      </c>
      <c r="K31" s="9" t="str">
        <v>29-08-2025</v>
      </c>
      <c r="L31" s="1" t="str">
        <v/>
      </c>
      <c r="O31" s="12" t="s">
        <v>2073</v>
      </c>
    </row>
    <row r="32" spans="2:15" ht="27" customHeight="1" x14ac:dyDescent="0.25">
      <c r="B32" s="9" t="str">
        <v>T510063102</v>
      </c>
      <c r="C32" s="1" t="str">
        <v>Introduktion til objektorienteret programmering</v>
      </c>
      <c r="D32" s="9" t="str">
        <v>SI1-OOP19</v>
      </c>
      <c r="E32" s="3" t="str">
        <v>1</v>
      </c>
      <c r="F32" s="11" t="str">
        <v>19-05-2025</v>
      </c>
      <c r="G32" s="9" t="str">
        <v>Odense</v>
      </c>
      <c r="H32" s="1" t="str">
        <v>Oral examination</v>
      </c>
      <c r="I32" s="1" t="str">
        <v>Aslak Johansen</v>
      </c>
      <c r="J32" s="11" t="str">
        <v>Second examiner: External</v>
      </c>
      <c r="K32" s="9" t="str">
        <v/>
      </c>
      <c r="L32" s="1" t="str">
        <v/>
      </c>
      <c r="O32" s="12" t="s">
        <v>2074</v>
      </c>
    </row>
    <row r="33" spans="2:15" ht="27" customHeight="1" x14ac:dyDescent="0.25">
      <c r="B33" s="9" t="str">
        <v>T160014112</v>
      </c>
      <c r="C33" s="1" t="str">
        <v>Projekttema 1: Produktudvikling, Projekt</v>
      </c>
      <c r="D33" s="9" t="str">
        <v>MB-PTE1</v>
      </c>
      <c r="E33" s="3" t="str">
        <v>1</v>
      </c>
      <c r="F33" s="11" t="str">
        <v>19-05-2025</v>
      </c>
      <c r="G33" s="9" t="str">
        <v>Odense</v>
      </c>
      <c r="H33" s="1" t="str">
        <v>Oral examination</v>
      </c>
      <c r="I33" s="1" t="str">
        <v>Jens Chr. Jensen, Dorte Smedegaard Schmidt, Niels Dyring, Christian Hammerich</v>
      </c>
      <c r="J33" s="11" t="str">
        <v>Second examiner: Internal</v>
      </c>
      <c r="K33" s="9" t="str">
        <v/>
      </c>
      <c r="L33" s="1" t="str">
        <v/>
      </c>
      <c r="O33" s="12" t="s">
        <v>61</v>
      </c>
    </row>
    <row r="34" spans="2:15" ht="27" customHeight="1" x14ac:dyDescent="0.25">
      <c r="B34" s="9" t="str">
        <v>T540040102</v>
      </c>
      <c r="C34" s="1" t="str">
        <v>Grundlæggende elektronik</v>
      </c>
      <c r="D34" s="9" t="str">
        <v>RB1-ELE</v>
      </c>
      <c r="E34" s="3" t="str">
        <v>1</v>
      </c>
      <c r="F34" s="11" t="str">
        <v>20-05-2025</v>
      </c>
      <c r="G34" s="9" t="str">
        <v>Odense</v>
      </c>
      <c r="H34" s="1" t="str">
        <v>Oral examination</v>
      </c>
      <c r="I34" s="1" t="str">
        <v>Anders Stengaard Sørensen</v>
      </c>
      <c r="J34" s="11" t="str">
        <v>Second examiner: Internal</v>
      </c>
      <c r="K34" s="9" t="str">
        <v/>
      </c>
      <c r="L34" s="1" t="str">
        <v/>
      </c>
      <c r="O34" s="12" t="s">
        <v>62</v>
      </c>
    </row>
    <row r="35" spans="2:15" ht="27" customHeight="1" x14ac:dyDescent="0.25">
      <c r="B35" s="9" t="str">
        <v>T200048112</v>
      </c>
      <c r="C35" s="1" t="str">
        <v>Grundlæggende kemisk proces- og miljøforståelse</v>
      </c>
      <c r="D35" s="9" t="str">
        <v>KB-PTE1</v>
      </c>
      <c r="E35" s="3" t="str">
        <v>1</v>
      </c>
      <c r="F35" s="11" t="str">
        <v>20-05-2025</v>
      </c>
      <c r="G35" s="9" t="str">
        <v>Odense</v>
      </c>
      <c r="H35" s="1" t="str">
        <v>Oral examination</v>
      </c>
      <c r="I35" s="1" t="str">
        <v>Knud Villy Christensen, Morten Birkved</v>
      </c>
      <c r="J35" s="11" t="str">
        <v>Second examiner: Internal</v>
      </c>
      <c r="K35" s="9" t="str">
        <v/>
      </c>
      <c r="L35" s="1" t="str">
        <v/>
      </c>
      <c r="O35" s="12" t="s">
        <v>63</v>
      </c>
    </row>
    <row r="36" spans="2:15" ht="27" customHeight="1" x14ac:dyDescent="0.25">
      <c r="B36" s="9" t="str">
        <v>T200046112</v>
      </c>
      <c r="C36" s="1" t="str">
        <v>Kemisk Produktion og Miljøpåvirkninger</v>
      </c>
      <c r="D36" s="9" t="str">
        <v>KD-PTE1</v>
      </c>
      <c r="E36" s="3" t="str">
        <v>1</v>
      </c>
      <c r="F36" s="11" t="str">
        <v>20-05-2025</v>
      </c>
      <c r="G36" s="9" t="str">
        <v>Odense</v>
      </c>
      <c r="H36" s="1" t="str">
        <v>Oral examination</v>
      </c>
      <c r="I36" s="1" t="str">
        <v>Knud Villy Christensen, Morten Birkved</v>
      </c>
      <c r="J36" s="11" t="str">
        <v>Second examiner: Internal</v>
      </c>
      <c r="K36" s="9" t="str">
        <v/>
      </c>
      <c r="L36" s="1" t="str">
        <v/>
      </c>
      <c r="O36" s="12" t="s">
        <v>64</v>
      </c>
    </row>
    <row r="37" spans="2:15" ht="27" customHeight="1" x14ac:dyDescent="0.25">
      <c r="B37" s="9" t="str">
        <v>T000084102</v>
      </c>
      <c r="C37" s="1" t="str">
        <v>Statik og styrkelære 1</v>
      </c>
      <c r="D37" s="9" t="str">
        <v>B-STA</v>
      </c>
      <c r="E37" s="3" t="str">
        <v>1</v>
      </c>
      <c r="F37" s="11" t="str">
        <v>20-05-2025</v>
      </c>
      <c r="G37" s="9" t="str">
        <v>Odense</v>
      </c>
      <c r="H37" s="1" t="str">
        <v>Oral examination</v>
      </c>
      <c r="I37" s="1" t="str">
        <v>Hans Ole Lund Christiansen, Anders Knudsen, Thomas Asmus Pedersen</v>
      </c>
      <c r="J37" s="11" t="str">
        <v>Second examiner: Internal</v>
      </c>
      <c r="K37" s="9" t="str">
        <v/>
      </c>
      <c r="L37" s="1" t="str">
        <v/>
      </c>
      <c r="O37" s="12" t="s">
        <v>65</v>
      </c>
    </row>
    <row r="38" spans="2:15" ht="27" customHeight="1" x14ac:dyDescent="0.25">
      <c r="B38" s="9" t="str">
        <v>T140037102</v>
      </c>
      <c r="C38" s="1" t="str">
        <v>Statik og styrkelære 1</v>
      </c>
      <c r="D38" s="9" t="str">
        <v>BA-STA</v>
      </c>
      <c r="E38" s="3" t="str">
        <v>1</v>
      </c>
      <c r="F38" s="11" t="str">
        <v>20-05-2025</v>
      </c>
      <c r="G38" s="9" t="str">
        <v>Odense</v>
      </c>
      <c r="H38" s="1" t="str">
        <v>Oral examination</v>
      </c>
      <c r="I38" s="1" t="str">
        <v>Hans Ole Lund Christiansen, Anders Knudsen, Thomas Asmus Pedersen</v>
      </c>
      <c r="J38" s="11" t="str">
        <v>Second examiner: Internal</v>
      </c>
      <c r="K38" s="9" t="str">
        <v/>
      </c>
      <c r="L38" s="1" t="str">
        <v/>
      </c>
      <c r="O38" s="12" t="s">
        <v>66</v>
      </c>
    </row>
    <row r="39" spans="2:15" ht="27" customHeight="1" x14ac:dyDescent="0.25">
      <c r="B39" s="9" t="str">
        <v>T600005102</v>
      </c>
      <c r="C39" s="1" t="str">
        <v>Data Engineering and Programming</v>
      </c>
      <c r="D39" s="9" t="str">
        <v>ET1-DEP</v>
      </c>
      <c r="E39" s="3" t="str">
        <v>1</v>
      </c>
      <c r="F39" s="11" t="str">
        <v>21-05-2025</v>
      </c>
      <c r="G39" s="9" t="str">
        <v>Odense</v>
      </c>
      <c r="H39" s="1" t="str">
        <v>Project report</v>
      </c>
      <c r="I39" s="1" t="str">
        <v>Kristoffer Christensen</v>
      </c>
      <c r="J39" s="11" t="str">
        <v>Second examiner: None</v>
      </c>
      <c r="K39" s="9" t="str">
        <v/>
      </c>
      <c r="L39" s="1" t="str">
        <v/>
      </c>
      <c r="O39" s="12" t="s">
        <v>67</v>
      </c>
    </row>
    <row r="40" spans="2:15" ht="27" customHeight="1" x14ac:dyDescent="0.25">
      <c r="B40" s="9" t="str">
        <v>T580034102</v>
      </c>
      <c r="C40" s="1" t="str">
        <v>Mennesker og teknologi</v>
      </c>
      <c r="D40" s="9" t="str">
        <v>VB-MOT1</v>
      </c>
      <c r="E40" s="3" t="str">
        <v>1</v>
      </c>
      <c r="F40" s="11" t="str">
        <v>21-05-2025</v>
      </c>
      <c r="G40" s="9" t="str">
        <v>Odense</v>
      </c>
      <c r="H40" s="1" t="str">
        <v>Project report with oral defence</v>
      </c>
      <c r="I40" s="1" t="str">
        <v>Morten Hansen , Malene Møhring</v>
      </c>
      <c r="J40" s="11" t="str">
        <v>Second examiner: Internal</v>
      </c>
      <c r="K40" s="9" t="str">
        <v/>
      </c>
      <c r="L40" s="1" t="str">
        <v/>
      </c>
      <c r="O40" s="12" t="s">
        <v>68</v>
      </c>
    </row>
    <row r="41" spans="2:15" ht="27" customHeight="1" x14ac:dyDescent="0.25">
      <c r="B41" s="9" t="str">
        <v>T120025102</v>
      </c>
      <c r="C41" s="1" t="str">
        <v>Integreret produktudvikling 1 og projekt</v>
      </c>
      <c r="D41" s="9" t="str">
        <v>D-IPU1P</v>
      </c>
      <c r="E41" s="3" t="str">
        <v>1</v>
      </c>
      <c r="F41" s="11" t="str">
        <v>22-05-2025</v>
      </c>
      <c r="G41" s="9" t="str">
        <v>Odense</v>
      </c>
      <c r="H41" s="1" t="str">
        <v>Oral examination</v>
      </c>
      <c r="I41" s="1" t="str">
        <v>Cristiina Askløf Hjertevig, Daniel Damgaard Hansen, Steffen Michael Sørensen</v>
      </c>
      <c r="J41" s="11" t="str">
        <v>Second examiner: Internal</v>
      </c>
      <c r="K41" s="9" t="str">
        <v/>
      </c>
      <c r="L41" s="1" t="str">
        <v/>
      </c>
      <c r="O41" s="12" t="s">
        <v>69</v>
      </c>
    </row>
    <row r="42" spans="2:15" ht="27" customHeight="1" x14ac:dyDescent="0.25">
      <c r="B42" s="9" t="str">
        <v>T000090102</v>
      </c>
      <c r="C42" s="1" t="str">
        <v>Projekttema 1 -  Byplanlægning og lavt boligbyggeri</v>
      </c>
      <c r="D42" s="9" t="str">
        <v>B-PTE1</v>
      </c>
      <c r="E42" s="3" t="str">
        <v>1</v>
      </c>
      <c r="F42" s="11" t="str">
        <v>22-05-2025</v>
      </c>
      <c r="G42" s="9" t="str">
        <v>Odense</v>
      </c>
      <c r="H42" s="1" t="str">
        <v>Oral examination</v>
      </c>
      <c r="I42" s="1" t="str">
        <v>Camilla Fogh Larsen, Martin Winther-Gaasvig, Torben Bårup Sørensen</v>
      </c>
      <c r="J42" s="11" t="str">
        <v>Second examiner: Internal</v>
      </c>
      <c r="K42" s="9" t="str">
        <v/>
      </c>
      <c r="L42" s="1" t="str">
        <v/>
      </c>
      <c r="O42" s="12" t="s">
        <v>70</v>
      </c>
    </row>
    <row r="43" spans="2:15" ht="27" customHeight="1" x14ac:dyDescent="0.25">
      <c r="B43" s="9" t="str">
        <v>T540032102</v>
      </c>
      <c r="C43" s="1" t="str">
        <v>Semesterprojekt i grundlæggende styring af robotter</v>
      </c>
      <c r="D43" s="9" t="str">
        <v>RB-PRO1</v>
      </c>
      <c r="E43" s="3" t="str">
        <v>1</v>
      </c>
      <c r="F43" s="11" t="str">
        <v>22-05-2025</v>
      </c>
      <c r="G43" s="9" t="str">
        <v>Odense</v>
      </c>
      <c r="H43" s="1" t="str">
        <v>Oral examination</v>
      </c>
      <c r="I43" s="1" t="str">
        <v>Anders Stengaard Sørensen, Jes Hundevadt Jepsen</v>
      </c>
      <c r="J43" s="11" t="str">
        <v>Second examiner: Internal</v>
      </c>
      <c r="K43" s="9" t="str">
        <v/>
      </c>
      <c r="L43" s="1" t="str">
        <v/>
      </c>
      <c r="O43" s="12" t="s">
        <v>71</v>
      </c>
    </row>
    <row r="44" spans="2:15" ht="27" customHeight="1" x14ac:dyDescent="0.25">
      <c r="B44" s="9" t="str">
        <v>T560039102</v>
      </c>
      <c r="C44" s="1" t="str">
        <v>Spilprogrammering 1</v>
      </c>
      <c r="D44" s="9" t="str">
        <v>OB-GP1</v>
      </c>
      <c r="E44" s="3" t="str">
        <v>1</v>
      </c>
      <c r="F44" s="11" t="str">
        <v>22-05-2025</v>
      </c>
      <c r="G44" s="9" t="str">
        <v>Odense</v>
      </c>
      <c r="H44" s="1" t="str">
        <v>Oral examination</v>
      </c>
      <c r="I44" s="1" t="str">
        <v>Marco Scirea</v>
      </c>
      <c r="J44" s="11" t="str">
        <v>Second examiner: None</v>
      </c>
      <c r="K44" s="9" t="str">
        <v/>
      </c>
      <c r="L44" s="1" t="str">
        <v/>
      </c>
      <c r="O44" s="12" t="s">
        <v>72</v>
      </c>
    </row>
    <row r="45" spans="2:15" ht="27" customHeight="1" x14ac:dyDescent="0.25">
      <c r="B45" s="9" t="str">
        <v>T210049102</v>
      </c>
      <c r="C45" s="1" t="str">
        <v>Advanced Experimental Design and Data analysis</v>
      </c>
      <c r="D45" s="9" t="str">
        <v>XC-EXDD</v>
      </c>
      <c r="E45" s="3" t="str">
        <v>1,2</v>
      </c>
      <c r="F45" s="11" t="str">
        <v>23-05-2025 - 30-05-2025</v>
      </c>
      <c r="G45" s="9" t="str">
        <v>Odense</v>
      </c>
      <c r="H45" s="1" t="str">
        <v>Compulsory assignment</v>
      </c>
      <c r="I45" s="1" t="str">
        <v>Martin A B Hedegaard</v>
      </c>
      <c r="J45" s="11" t="str">
        <v>Second examiner: None</v>
      </c>
      <c r="K45" s="9" t="str">
        <v>22-08-2025 - 29-08-2025</v>
      </c>
      <c r="L45" s="1" t="str">
        <v/>
      </c>
      <c r="O45" s="12" t="s">
        <v>73</v>
      </c>
    </row>
    <row r="46" spans="2:15" ht="27" customHeight="1" x14ac:dyDescent="0.25">
      <c r="B46" s="9" t="str">
        <v>T580029102</v>
      </c>
      <c r="C46" s="1" t="str">
        <v>Anatomi</v>
      </c>
      <c r="D46" s="9" t="str">
        <v>VB-ANA</v>
      </c>
      <c r="E46" s="3" t="str">
        <v>1</v>
      </c>
      <c r="F46" s="11" t="str">
        <v>23-05-2025</v>
      </c>
      <c r="G46" s="9" t="str">
        <v>Odense</v>
      </c>
      <c r="H46" s="1" t="str">
        <v>Written examination on premises</v>
      </c>
      <c r="I46" s="1" t="str">
        <v>Rozy Eckardt</v>
      </c>
      <c r="J46" s="11" t="str">
        <v>Second examiner: None</v>
      </c>
      <c r="K46" s="9" t="str">
        <v/>
      </c>
      <c r="L46" s="1" t="str">
        <v/>
      </c>
      <c r="O46" s="12" t="s">
        <v>74</v>
      </c>
    </row>
    <row r="47" spans="2:15" ht="27" customHeight="1" x14ac:dyDescent="0.25">
      <c r="B47" s="9" t="str">
        <v>T600033102</v>
      </c>
      <c r="C47" s="1" t="str">
        <v>Ingeniørpraksis</v>
      </c>
      <c r="D47" s="9" t="str">
        <v>ET1-VTP</v>
      </c>
      <c r="E47" s="3" t="str">
        <v>1</v>
      </c>
      <c r="F47" s="11" t="str">
        <v>23-05-2025</v>
      </c>
      <c r="G47" s="9" t="str">
        <v>Odense</v>
      </c>
      <c r="H47" s="1" t="str">
        <v>Project report</v>
      </c>
      <c r="I47" s="1" t="str">
        <v>Lasse Kappel Mortensen</v>
      </c>
      <c r="J47" s="11" t="str">
        <v>Second examiner: Internal</v>
      </c>
      <c r="K47" s="9" t="str">
        <v/>
      </c>
      <c r="L47" s="1" t="str">
        <v/>
      </c>
      <c r="O47" s="12" t="s">
        <v>75</v>
      </c>
    </row>
    <row r="48" spans="2:15" ht="27" customHeight="1" x14ac:dyDescent="0.25">
      <c r="B48" s="9" t="str">
        <v>T530044102</v>
      </c>
      <c r="C48" s="1" t="str">
        <v>Introduktion til robotter i automation</v>
      </c>
      <c r="D48" s="9" t="str">
        <v>RD1-ROA</v>
      </c>
      <c r="E48" s="3" t="str">
        <v>1</v>
      </c>
      <c r="F48" s="11" t="str">
        <v>23-05-2025</v>
      </c>
      <c r="G48" s="9" t="str">
        <v>Odense</v>
      </c>
      <c r="H48" s="1" t="str">
        <v>Project report</v>
      </c>
      <c r="I48" s="1" t="str">
        <v xml:space="preserve">Simon Faarvang Mathiesen </v>
      </c>
      <c r="J48" s="11" t="str">
        <v>Second examiner: None</v>
      </c>
      <c r="K48" s="9" t="str">
        <v/>
      </c>
      <c r="L48" s="1" t="str">
        <v/>
      </c>
      <c r="O48" s="12" t="s">
        <v>76</v>
      </c>
    </row>
    <row r="49" spans="2:15" ht="27" customHeight="1" x14ac:dyDescent="0.25">
      <c r="B49" s="9" t="str">
        <v>T420048102</v>
      </c>
      <c r="C49" s="1" t="str">
        <v>Projekt i dynamiske systemer</v>
      </c>
      <c r="D49" s="9" t="str">
        <v>E-PDS</v>
      </c>
      <c r="E49" s="3" t="str">
        <v>1</v>
      </c>
      <c r="F49" s="11" t="str">
        <v>23-05-2025</v>
      </c>
      <c r="G49" s="9" t="str">
        <v>Odense</v>
      </c>
      <c r="H49" s="1" t="str">
        <v>Oral examination</v>
      </c>
      <c r="I49" s="1" t="str">
        <v/>
      </c>
      <c r="J49" s="11" t="str">
        <v>Second examiner: Internal</v>
      </c>
      <c r="K49" s="9" t="str">
        <v/>
      </c>
      <c r="L49" s="1" t="str">
        <v/>
      </c>
      <c r="O49" s="12" t="s">
        <v>77</v>
      </c>
    </row>
    <row r="50" spans="2:15" ht="27" customHeight="1" x14ac:dyDescent="0.25">
      <c r="B50" s="9" t="str">
        <v>T390004102</v>
      </c>
      <c r="C50" s="1" t="str">
        <v>Projekt i modellering, simulering og design af dynamiske systemer</v>
      </c>
      <c r="D50" s="9" t="str">
        <v>EB-PMSD</v>
      </c>
      <c r="E50" s="3" t="str">
        <v>1</v>
      </c>
      <c r="F50" s="11" t="str">
        <v>23-05-2025</v>
      </c>
      <c r="G50" s="9" t="str">
        <v>Odense</v>
      </c>
      <c r="H50" s="1" t="str">
        <v>Oral examination</v>
      </c>
      <c r="I50" s="1" t="str">
        <v>Jørgen Jeppe Madsen</v>
      </c>
      <c r="J50" s="11" t="str">
        <v>Second examiner: Internal</v>
      </c>
      <c r="K50" s="9" t="str">
        <v/>
      </c>
      <c r="L50" s="1" t="str">
        <v/>
      </c>
      <c r="O50" s="12" t="s">
        <v>2075</v>
      </c>
    </row>
    <row r="51" spans="2:15" ht="27" customHeight="1" x14ac:dyDescent="0.25">
      <c r="B51" s="9" t="str">
        <v>T100042102</v>
      </c>
      <c r="C51" s="1" t="str">
        <v>Semester tema: Globale Supply Chains</v>
      </c>
      <c r="D51" s="9" t="str">
        <v>GX-SET1-U3</v>
      </c>
      <c r="E51" s="3" t="str">
        <v>1</v>
      </c>
      <c r="F51" s="11" t="str">
        <v>23-05-2025</v>
      </c>
      <c r="G51" s="9" t="str">
        <v>Odense</v>
      </c>
      <c r="H51" s="1" t="str">
        <v>Oral examination</v>
      </c>
      <c r="I51" s="1" t="str">
        <v>Carl Vognæs, Carsten Dittrich, Seyed Pendar Toufigi, Wisam Suheimat</v>
      </c>
      <c r="J51" s="11" t="str">
        <v>Second examiner: External</v>
      </c>
      <c r="K51" s="9" t="str">
        <v/>
      </c>
      <c r="L51" s="1" t="str">
        <v/>
      </c>
      <c r="O51" s="12" t="s">
        <v>34</v>
      </c>
    </row>
    <row r="52" spans="2:15" ht="27" customHeight="1" x14ac:dyDescent="0.25">
      <c r="B52" s="9" t="str">
        <v>T170008102</v>
      </c>
      <c r="C52" s="1" t="str">
        <v>Stabilitet og svingninger</v>
      </c>
      <c r="D52" s="9" t="str">
        <v>MK-SS</v>
      </c>
      <c r="E52" s="3" t="str">
        <v>2</v>
      </c>
      <c r="F52" s="11" t="str">
        <v>25-05-2025</v>
      </c>
      <c r="G52" s="9" t="str">
        <v>Odense</v>
      </c>
      <c r="H52" s="1" t="str">
        <v>Portfolio</v>
      </c>
      <c r="I52" s="1" t="str">
        <v>Sine Leergaard Wiggers</v>
      </c>
      <c r="J52" s="11" t="str">
        <v>Second examiner: None</v>
      </c>
      <c r="K52" s="9" t="str">
        <v>29-08-2025</v>
      </c>
      <c r="L52" s="1" t="str">
        <v/>
      </c>
    </row>
    <row r="53" spans="2:15" ht="27" customHeight="1" x14ac:dyDescent="0.25">
      <c r="B53" s="9" t="str">
        <v>T080029102</v>
      </c>
      <c r="C53" s="1" t="str">
        <v>Sustainable Materials in Product Creation</v>
      </c>
      <c r="D53" s="9" t="str">
        <v>PDCSMPC</v>
      </c>
      <c r="E53" s="3" t="str">
        <v>2</v>
      </c>
      <c r="F53" s="11" t="str">
        <v>25-05-2025</v>
      </c>
      <c r="G53" s="9" t="str">
        <v>Odense</v>
      </c>
      <c r="H53" s="1" t="str">
        <v>Project report</v>
      </c>
      <c r="I53" s="1" t="str">
        <v>Lykke Margot Ricard, Xenia Mikkelsen, Daniel Damgaard Hansen</v>
      </c>
      <c r="J53" s="11" t="str">
        <v>Second examiner: Internal</v>
      </c>
      <c r="K53" s="9" t="str">
        <v>25-08-2025</v>
      </c>
      <c r="L53" s="1" t="str">
        <v/>
      </c>
    </row>
    <row r="54" spans="2:15" ht="27" customHeight="1" x14ac:dyDescent="0.25">
      <c r="B54" s="9" t="str">
        <v>T700078102</v>
      </c>
      <c r="C54" s="1" t="str">
        <v>CAD</v>
      </c>
      <c r="D54" s="9" t="str">
        <v>F-CAD</v>
      </c>
      <c r="E54" s="3" t="str">
        <v>1</v>
      </c>
      <c r="F54" s="11" t="str">
        <v>26-05-2025</v>
      </c>
      <c r="G54" s="9" t="str">
        <v>Odense</v>
      </c>
      <c r="H54" s="1" t="str">
        <v>Written examination on premises</v>
      </c>
      <c r="I54" s="1" t="str">
        <v>Daniel Damgaard Hansen</v>
      </c>
      <c r="J54" s="11" t="str">
        <v>Second examiner: None</v>
      </c>
      <c r="K54" s="9" t="str">
        <v/>
      </c>
      <c r="L54" s="1" t="str">
        <v/>
      </c>
    </row>
    <row r="55" spans="2:15" ht="27" customHeight="1" x14ac:dyDescent="0.25">
      <c r="B55" s="9" t="str">
        <v>T510023102</v>
      </c>
      <c r="C55" s="1" t="str">
        <v>Computersystemer</v>
      </c>
      <c r="D55" s="9" t="str">
        <v>SE1-COS</v>
      </c>
      <c r="E55" s="3" t="str">
        <v>1</v>
      </c>
      <c r="F55" s="11" t="str">
        <v>26-05-2025</v>
      </c>
      <c r="G55" s="9" t="str">
        <v>Odense</v>
      </c>
      <c r="H55" s="1" t="str">
        <v>Written examination on premises</v>
      </c>
      <c r="I55" s="1" t="str">
        <v>Sune Lundø Sørensen</v>
      </c>
      <c r="J55" s="11" t="str">
        <v/>
      </c>
      <c r="K55" s="9" t="str">
        <v/>
      </c>
      <c r="L55" s="1" t="str">
        <v/>
      </c>
    </row>
    <row r="56" spans="2:15" ht="27" customHeight="1" x14ac:dyDescent="0.25">
      <c r="B56" s="9" t="str">
        <v>T700073102</v>
      </c>
      <c r="C56" s="1" t="str">
        <v>Dynamik</v>
      </c>
      <c r="D56" s="9" t="str">
        <v>F-DYN1</v>
      </c>
      <c r="E56" s="3" t="str">
        <v>1</v>
      </c>
      <c r="F56" s="11" t="str">
        <v>26-05-2025</v>
      </c>
      <c r="G56" s="9" t="str">
        <v>Odense</v>
      </c>
      <c r="H56" s="1" t="str">
        <v>Oral examination</v>
      </c>
      <c r="I56" s="1" t="str">
        <v>René Lynge Eriksen</v>
      </c>
      <c r="J56" s="11" t="str">
        <v>Second examiner: Internal</v>
      </c>
      <c r="K56" s="9" t="str">
        <v/>
      </c>
      <c r="L56" s="1" t="str">
        <v/>
      </c>
    </row>
    <row r="57" spans="2:15" ht="27" customHeight="1" x14ac:dyDescent="0.25">
      <c r="B57" s="9" t="str">
        <v>T420044102</v>
      </c>
      <c r="C57" s="1" t="str">
        <v>Elektronik</v>
      </c>
      <c r="D57" s="9" t="str">
        <v>E-ELEK</v>
      </c>
      <c r="E57" s="3" t="str">
        <v>1</v>
      </c>
      <c r="F57" s="11" t="str">
        <v>26-05-2025</v>
      </c>
      <c r="G57" s="9" t="str">
        <v>Odense</v>
      </c>
      <c r="H57" s="1" t="str">
        <v>Oral examination</v>
      </c>
      <c r="I57" s="1" t="str">
        <v>Nicolaj Haarhøj Malle, Viet Duong Hoang</v>
      </c>
      <c r="J57" s="11" t="str">
        <v>Second examiner: Internal</v>
      </c>
      <c r="K57" s="9" t="str">
        <v/>
      </c>
      <c r="L57" s="1" t="str">
        <v/>
      </c>
    </row>
    <row r="58" spans="2:15" ht="27" customHeight="1" x14ac:dyDescent="0.25">
      <c r="B58" s="9" t="str">
        <v>T500007102</v>
      </c>
      <c r="C58" s="1" t="str">
        <v>Introduktion til cyber-Physical systemer</v>
      </c>
      <c r="D58" s="9" t="str">
        <v>St1-IC</v>
      </c>
      <c r="E58" s="3" t="str">
        <v>1</v>
      </c>
      <c r="F58" s="11" t="str">
        <v>26-05-2025</v>
      </c>
      <c r="G58" s="9" t="str">
        <v>Odense</v>
      </c>
      <c r="H58" s="1" t="str">
        <v>Written examination on premises</v>
      </c>
      <c r="I58" s="1" t="str">
        <v>Sune Lundø Sørensen</v>
      </c>
      <c r="J58" s="11" t="str">
        <v/>
      </c>
      <c r="K58" s="9" t="str">
        <v/>
      </c>
      <c r="L58" s="1" t="str">
        <v/>
      </c>
    </row>
    <row r="59" spans="2:15" ht="27" customHeight="1" x14ac:dyDescent="0.25">
      <c r="B59" s="9" t="str">
        <v>T530035102</v>
      </c>
      <c r="C59" s="1" t="str">
        <v>Objektorienteret programmering</v>
      </c>
      <c r="D59" s="9" t="str">
        <v xml:space="preserve">RD1-OOP </v>
      </c>
      <c r="E59" s="3" t="str">
        <v>1</v>
      </c>
      <c r="F59" s="11" t="str">
        <v>26-05-2025</v>
      </c>
      <c r="G59" s="9" t="str">
        <v>Odense</v>
      </c>
      <c r="H59" s="1" t="str">
        <v>Oral examination</v>
      </c>
      <c r="I59" s="1" t="str">
        <v>Frederik Hagelskjær</v>
      </c>
      <c r="J59" s="11" t="str">
        <v>Second examiner: Internal</v>
      </c>
      <c r="K59" s="9" t="str">
        <v/>
      </c>
      <c r="L59" s="1" t="str">
        <v/>
      </c>
    </row>
    <row r="60" spans="2:15" ht="27" customHeight="1" x14ac:dyDescent="0.25">
      <c r="B60" s="9" t="str">
        <v>T540058102</v>
      </c>
      <c r="C60" s="1" t="str">
        <v>Programmering af mobile robotter</v>
      </c>
      <c r="D60" s="9" t="str">
        <v>RB1-PMR</v>
      </c>
      <c r="E60" s="3" t="str">
        <v>1</v>
      </c>
      <c r="F60" s="11" t="str">
        <v>26-05-2025</v>
      </c>
      <c r="G60" s="9" t="str">
        <v>Odense</v>
      </c>
      <c r="H60" s="1" t="str">
        <v>Oral examination</v>
      </c>
      <c r="I60" s="1" t="str">
        <v>Jes Hundevadt Jepsen</v>
      </c>
      <c r="J60" s="11" t="str">
        <v>Second examiner: Internal</v>
      </c>
      <c r="K60" s="9" t="str">
        <v/>
      </c>
      <c r="L60" s="1" t="str">
        <v/>
      </c>
    </row>
    <row r="61" spans="2:15" ht="27" customHeight="1" x14ac:dyDescent="0.25">
      <c r="B61" s="9" t="str">
        <v>T080015102</v>
      </c>
      <c r="C61" s="1" t="str">
        <v>Advanced Product Modelling</v>
      </c>
      <c r="D61" s="9" t="str">
        <v>PDCAPM</v>
      </c>
      <c r="E61" s="3" t="str">
        <v>2</v>
      </c>
      <c r="F61" s="11" t="str">
        <v>28-05-2025</v>
      </c>
      <c r="G61" s="9" t="str">
        <v>Odense</v>
      </c>
      <c r="H61" s="1" t="str">
        <v>Portfolio</v>
      </c>
      <c r="I61" s="1" t="str">
        <v>Mads Hindhede Svanegaard</v>
      </c>
      <c r="J61" s="11" t="str">
        <v>Second examiner: None</v>
      </c>
      <c r="K61" s="9" t="str">
        <v>14-08-2025</v>
      </c>
      <c r="L61" s="1" t="str">
        <v/>
      </c>
    </row>
    <row r="62" spans="2:15" ht="27" customHeight="1" x14ac:dyDescent="0.25">
      <c r="B62" s="9" t="str">
        <v>T050055112</v>
      </c>
      <c r="C62" s="1" t="str">
        <v>Bæredygtig Produktion - Produktionsteknologi, Operations Management 1 og Projekt</v>
      </c>
      <c r="D62" s="9" t="str">
        <v>P-PTE1</v>
      </c>
      <c r="E62" s="3" t="str">
        <v>1</v>
      </c>
      <c r="F62" s="11" t="str">
        <v>28-05-2025</v>
      </c>
      <c r="G62" s="9" t="str">
        <v>Odense</v>
      </c>
      <c r="H62" s="1" t="str">
        <v>Oral examination</v>
      </c>
      <c r="I62" s="1" t="str">
        <v>Karen Kjær Larsen, Jan Pedersen</v>
      </c>
      <c r="J62" s="11" t="str">
        <v>Second examiner: Internal</v>
      </c>
      <c r="K62" s="9" t="str">
        <v/>
      </c>
      <c r="L62" s="1" t="str">
        <v/>
      </c>
    </row>
    <row r="63" spans="2:15" ht="27" customHeight="1" x14ac:dyDescent="0.25">
      <c r="B63" s="9" t="str">
        <v>T600031102</v>
      </c>
      <c r="C63" s="1" t="str">
        <v>Energisystemer</v>
      </c>
      <c r="D63" s="9" t="str">
        <v>ET1-ESY10</v>
      </c>
      <c r="E63" s="3" t="str">
        <v>1</v>
      </c>
      <c r="F63" s="11" t="str">
        <v>28-05-2025</v>
      </c>
      <c r="G63" s="9" t="str">
        <v>Odense</v>
      </c>
      <c r="H63" s="1" t="str">
        <v>Project report with oral defence</v>
      </c>
      <c r="I63" s="1" t="str">
        <v>Jakob Bjørnskov</v>
      </c>
      <c r="J63" s="11" t="str">
        <v>Second examiner: Internal</v>
      </c>
      <c r="K63" s="9" t="str">
        <v/>
      </c>
      <c r="L63" s="1" t="str">
        <v/>
      </c>
    </row>
    <row r="64" spans="2:15" ht="27" customHeight="1" x14ac:dyDescent="0.25">
      <c r="B64" s="9" t="str">
        <v>T000061102</v>
      </c>
      <c r="C64" s="1" t="str">
        <v>Fagligt selvstudie - individuel studieaktivitet</v>
      </c>
      <c r="D64" s="9" t="str">
        <v>B-FSS</v>
      </c>
      <c r="E64" s="3" t="str">
        <v>4</v>
      </c>
      <c r="F64" s="11" t="str">
        <v>28-05-2025</v>
      </c>
      <c r="G64" s="9" t="str">
        <v>Odense</v>
      </c>
      <c r="H64" s="1" t="str">
        <v>Project report</v>
      </c>
      <c r="I64" s="1" t="str">
        <v>Thomas Asmus Pedersen, Hans Ole Lund Christiansen, Gry Green Linell</v>
      </c>
      <c r="J64" s="11" t="str">
        <v>Second examiner: None</v>
      </c>
      <c r="K64" s="9" t="str">
        <v>11-08-2025</v>
      </c>
      <c r="L64" s="1" t="str">
        <v/>
      </c>
    </row>
    <row r="65" spans="2:12" ht="27" customHeight="1" x14ac:dyDescent="0.25">
      <c r="B65" s="9" t="str">
        <v>T100059101</v>
      </c>
      <c r="C65" s="1" t="str">
        <v>Ingeniørfagligt Grundlag 1</v>
      </c>
      <c r="D65" s="9" t="str">
        <v>GX-IFG1</v>
      </c>
      <c r="E65" s="3" t="str">
        <v>1</v>
      </c>
      <c r="F65" s="11" t="str">
        <v>28-05-2025</v>
      </c>
      <c r="G65" s="9" t="str">
        <v>Odense</v>
      </c>
      <c r="H65" s="1" t="str">
        <v>Oral examination</v>
      </c>
      <c r="I65" s="1" t="str">
        <v>Seyed Pendar Toufigi, Smith Khare, Vinay Chakravarthi Gogineni</v>
      </c>
      <c r="J65" s="11" t="str">
        <v>Second examiner: Internal</v>
      </c>
      <c r="K65" s="9" t="str">
        <v/>
      </c>
      <c r="L65" s="1" t="str">
        <v/>
      </c>
    </row>
    <row r="66" spans="2:12" ht="27" customHeight="1" x14ac:dyDescent="0.25">
      <c r="B66" s="9" t="str">
        <v>T530029102</v>
      </c>
      <c r="C66" s="1" t="str">
        <v>Semesterprojekt i programmering og automation</v>
      </c>
      <c r="D66" s="9" t="str">
        <v>RD1-PRO</v>
      </c>
      <c r="E66" s="3" t="str">
        <v>1</v>
      </c>
      <c r="F66" s="11" t="str">
        <v>28-05-2025</v>
      </c>
      <c r="G66" s="9" t="str">
        <v>Odense</v>
      </c>
      <c r="H66" s="1" t="str">
        <v>Oral examination</v>
      </c>
      <c r="I66" s="1" t="str">
        <v xml:space="preserve">Frederik Hagelskjær, Iñigo Iturrate San Juan </v>
      </c>
      <c r="J66" s="11" t="str">
        <v>Second examiner: External</v>
      </c>
      <c r="K66" s="9" t="str">
        <v/>
      </c>
      <c r="L66" s="1" t="str">
        <v/>
      </c>
    </row>
    <row r="67" spans="2:12" ht="27" customHeight="1" x14ac:dyDescent="0.25">
      <c r="B67" s="9" t="str">
        <v>T120034102</v>
      </c>
      <c r="C67" s="1" t="str">
        <v>Statik</v>
      </c>
      <c r="D67" s="9" t="str">
        <v>D-STA</v>
      </c>
      <c r="E67" s="3" t="str">
        <v>1</v>
      </c>
      <c r="F67" s="11" t="str">
        <v>28-05-2025</v>
      </c>
      <c r="G67" s="9" t="str">
        <v>Odense</v>
      </c>
      <c r="H67" s="1" t="str">
        <v>Oral examination</v>
      </c>
      <c r="I67" s="1" t="str">
        <v>Knud Bjørnholt</v>
      </c>
      <c r="J67" s="11" t="str">
        <v>Second examiner: None</v>
      </c>
      <c r="K67" s="9" t="str">
        <v/>
      </c>
      <c r="L67" s="1" t="str">
        <v/>
      </c>
    </row>
    <row r="68" spans="2:12" ht="27" customHeight="1" x14ac:dyDescent="0.25">
      <c r="B68" s="9" t="str">
        <v>T550021102</v>
      </c>
      <c r="C68" s="1" t="str">
        <v xml:space="preserve">Tools of Artificial intelligence </v>
      </c>
      <c r="D68" s="9" t="str">
        <v>RMAI2</v>
      </c>
      <c r="E68" s="3" t="str">
        <v>2,6</v>
      </c>
      <c r="F68" s="11" t="str">
        <v>28-05-2025</v>
      </c>
      <c r="G68" s="9" t="str">
        <v>Odense</v>
      </c>
      <c r="H68" s="1" t="str">
        <v>Compulsory assignment</v>
      </c>
      <c r="I68" s="1" t="str">
        <v>Smith Khare, Vinay Chakravarthi Gogineni</v>
      </c>
      <c r="J68" s="11" t="str">
        <v>Second examiner: External</v>
      </c>
      <c r="K68" s="9" t="str">
        <v>15-08-2025</v>
      </c>
      <c r="L68" s="1" t="str">
        <v/>
      </c>
    </row>
    <row r="69" spans="2:12" ht="27" customHeight="1" x14ac:dyDescent="0.25">
      <c r="B69" s="9" t="str">
        <v>T150005102</v>
      </c>
      <c r="C69" s="1" t="str">
        <v>Videregående trækonstruktioner</v>
      </c>
      <c r="D69" s="9" t="str">
        <v>15-TSA</v>
      </c>
      <c r="E69" s="3" t="str">
        <v>1</v>
      </c>
      <c r="F69" s="11" t="str">
        <v>28-05-2025</v>
      </c>
      <c r="G69" s="9" t="str">
        <v>Odense</v>
      </c>
      <c r="H69" s="1" t="str">
        <v>Portfolio</v>
      </c>
      <c r="I69" s="1" t="str">
        <v>David Hoffmeyer</v>
      </c>
      <c r="J69" s="11" t="str">
        <v>Second examiner: External</v>
      </c>
      <c r="K69" s="9" t="str">
        <v>11-08-2025</v>
      </c>
      <c r="L69" s="1" t="str">
        <v/>
      </c>
    </row>
    <row r="70" spans="2:12" ht="27" customHeight="1" x14ac:dyDescent="0.25">
      <c r="B70" s="9" t="str">
        <v>T600027102</v>
      </c>
      <c r="C70" s="1" t="str">
        <v>Energy Management</v>
      </c>
      <c r="D70" s="9" t="str">
        <v>ET6-EM</v>
      </c>
      <c r="E70" s="3" t="str">
        <v>6</v>
      </c>
      <c r="F70" s="11" t="str">
        <v>30-05-2025</v>
      </c>
      <c r="G70" s="9" t="str">
        <v>Odense</v>
      </c>
      <c r="H70" s="1" t="str">
        <v>Project report</v>
      </c>
      <c r="I70" s="1" t="str">
        <v>Daniel Anthony Howard</v>
      </c>
      <c r="J70" s="11" t="str">
        <v>Second examiner: None</v>
      </c>
      <c r="K70" s="9" t="str">
        <v>21-08-2025</v>
      </c>
      <c r="L70" s="1" t="str">
        <v/>
      </c>
    </row>
    <row r="71" spans="2:12" ht="27" customHeight="1" x14ac:dyDescent="0.25">
      <c r="B71" s="9" t="str">
        <v xml:space="preserve">T050055122 </v>
      </c>
      <c r="C71" s="1" t="str">
        <v>Introduktionsforløb om verdensmålene for bæredygtig udvikling</v>
      </c>
      <c r="D71" s="9" t="str">
        <v>P-PTE1</v>
      </c>
      <c r="E71" s="3" t="str">
        <v>1</v>
      </c>
      <c r="F71" s="11" t="str">
        <v>30-05-2025</v>
      </c>
      <c r="G71" s="9" t="str">
        <v>Odense</v>
      </c>
      <c r="H71" s="1" t="str">
        <v>Compulsory assignment</v>
      </c>
      <c r="I71" s="1" t="str">
        <v>Karen Kjær Larsen</v>
      </c>
      <c r="J71" s="11" t="str">
        <v>Second examiner: None</v>
      </c>
      <c r="K71" s="9" t="str">
        <v/>
      </c>
      <c r="L71" s="1" t="str">
        <v/>
      </c>
    </row>
    <row r="72" spans="2:12" ht="27" customHeight="1" x14ac:dyDescent="0.25">
      <c r="B72" s="9" t="str">
        <v>T150037102</v>
      </c>
      <c r="C72" s="1" t="str">
        <v>Non-linear Finite Element Method</v>
      </c>
      <c r="D72" s="9" t="str">
        <v>15-NFEM</v>
      </c>
      <c r="E72" s="3" t="str">
        <v>3</v>
      </c>
      <c r="F72" s="11" t="str">
        <v>30-05-2025</v>
      </c>
      <c r="G72" s="9" t="str">
        <v>Odense</v>
      </c>
      <c r="H72" s="1" t="str">
        <v>Portfolio</v>
      </c>
      <c r="I72" s="1" t="str">
        <v>Muhammad Usman Hanif</v>
      </c>
      <c r="J72" s="11" t="str">
        <v>Second examiner: None</v>
      </c>
      <c r="K72" s="9" t="str">
        <v>19-08-2025</v>
      </c>
      <c r="L72" s="1" t="str">
        <v/>
      </c>
    </row>
    <row r="73" spans="2:12" ht="27" customHeight="1" x14ac:dyDescent="0.25">
      <c r="B73" s="9" t="str">
        <v>T580038102</v>
      </c>
      <c r="C73" s="1" t="str">
        <v>Objektorienteret programmering i C++</v>
      </c>
      <c r="D73" s="9" t="str">
        <v>VB-CPP</v>
      </c>
      <c r="E73" s="3" t="str">
        <v>6</v>
      </c>
      <c r="F73" s="11" t="str">
        <v>30-05-2025</v>
      </c>
      <c r="G73" s="9" t="str">
        <v>Odense</v>
      </c>
      <c r="H73" s="1" t="str">
        <v>Portfolio</v>
      </c>
      <c r="I73" s="1" t="str">
        <v xml:space="preserve">Preben H.S. Holm </v>
      </c>
      <c r="J73" s="11" t="str">
        <v>Second examiner: None</v>
      </c>
      <c r="K73" s="9" t="str">
        <v>27-08-2025</v>
      </c>
      <c r="L73" s="1" t="str">
        <v/>
      </c>
    </row>
    <row r="74" spans="2:12" ht="27" customHeight="1" x14ac:dyDescent="0.25">
      <c r="B74" s="9" t="str">
        <v>T470042102</v>
      </c>
      <c r="C74" s="1" t="str">
        <v>Optical System Design and Spectroscopy</v>
      </c>
      <c r="D74" s="9" t="str">
        <v>TK-ODAS</v>
      </c>
      <c r="E74" s="3" t="str">
        <v>2</v>
      </c>
      <c r="F74" s="11" t="str">
        <v>30-05-2025</v>
      </c>
      <c r="G74" s="9" t="str">
        <v>Odense</v>
      </c>
      <c r="H74" s="1" t="str">
        <v>Portfolio</v>
      </c>
      <c r="I74" s="1" t="str">
        <v>René Lynge Eriksen, Martin A B Hedegaard</v>
      </c>
      <c r="J74" s="11" t="str">
        <v>Second examiner: None</v>
      </c>
      <c r="K74" s="9" t="str">
        <v>14-08-2025</v>
      </c>
      <c r="L74" s="1" t="str">
        <v/>
      </c>
    </row>
    <row r="75" spans="2:12" ht="27" customHeight="1" x14ac:dyDescent="0.25">
      <c r="B75" s="9" t="str">
        <v>T090011102</v>
      </c>
      <c r="C75" s="1" t="str">
        <v xml:space="preserve">Seminar in Operations Management </v>
      </c>
      <c r="D75" s="9" t="str">
        <v>OM-SOM</v>
      </c>
      <c r="E75" s="3" t="str">
        <v>3</v>
      </c>
      <c r="F75" s="11" t="str">
        <v>30-05-2025</v>
      </c>
      <c r="G75" s="9" t="str">
        <v>Odense</v>
      </c>
      <c r="H75" s="1" t="str">
        <v>Take-home assignment</v>
      </c>
      <c r="I75" s="1" t="str">
        <v>Vejleder/Supervisor</v>
      </c>
      <c r="J75" s="11" t="str">
        <v>Second examiner: Internal</v>
      </c>
      <c r="K75" s="9" t="str">
        <v>15-08-2025</v>
      </c>
      <c r="L75" s="1" t="str">
        <v/>
      </c>
    </row>
    <row r="76" spans="2:12" ht="27" customHeight="1" x14ac:dyDescent="0.25">
      <c r="B76" s="9" t="str">
        <v>T520022102</v>
      </c>
      <c r="C76" s="1" t="str">
        <v>Software System Analysis and Verification</v>
      </c>
      <c r="D76" s="9" t="str">
        <v>SM-SSAV</v>
      </c>
      <c r="E76" s="3" t="str">
        <v>2</v>
      </c>
      <c r="F76" s="11" t="str">
        <v>30-05-2025</v>
      </c>
      <c r="G76" s="9" t="str">
        <v>Odense</v>
      </c>
      <c r="H76" s="1" t="str">
        <v>Portfolio</v>
      </c>
      <c r="I76" s="1" t="str">
        <v>Eun-Young Kang</v>
      </c>
      <c r="J76" s="11" t="str">
        <v>Second examiner: None</v>
      </c>
      <c r="K76" s="9" t="str">
        <v/>
      </c>
      <c r="L76" s="1" t="str">
        <v/>
      </c>
    </row>
    <row r="77" spans="2:12" ht="27" customHeight="1" x14ac:dyDescent="0.25">
      <c r="B77" s="9" t="str">
        <v>T200030102</v>
      </c>
      <c r="C77" s="1" t="str">
        <v>Calculus of chemistry</v>
      </c>
      <c r="D77" s="9" t="str">
        <v>K-CACH</v>
      </c>
      <c r="E77" s="3" t="str">
        <v>4,6</v>
      </c>
      <c r="F77" s="11" t="str">
        <v>31-05-2025</v>
      </c>
      <c r="G77" s="9" t="str">
        <v>Odense</v>
      </c>
      <c r="H77" s="1" t="str">
        <v>Compulsory assignment</v>
      </c>
      <c r="I77" s="1" t="str">
        <v>Massimiliano Errico</v>
      </c>
      <c r="J77" s="11" t="str">
        <v>Second examiner: None</v>
      </c>
      <c r="K77" s="9" t="str">
        <v>29-08-2025</v>
      </c>
      <c r="L77" s="1" t="str">
        <v/>
      </c>
    </row>
    <row r="78" spans="2:12" ht="27" customHeight="1" x14ac:dyDescent="0.25">
      <c r="B78" s="9" t="str">
        <v>T600033122</v>
      </c>
      <c r="C78" s="1" t="str">
        <v>Introduktionsforløb om verdensmålene for bæredygtig udvikling</v>
      </c>
      <c r="D78" s="9" t="str">
        <v>ET1-VTP</v>
      </c>
      <c r="E78" s="3" t="str">
        <v>1</v>
      </c>
      <c r="F78" s="11" t="str">
        <v>31-05-2025</v>
      </c>
      <c r="G78" s="9" t="str">
        <v>Odense</v>
      </c>
      <c r="H78" s="1" t="str">
        <v>Participation</v>
      </c>
      <c r="I78" s="1" t="str">
        <v>Lasse Kappel Mortensen</v>
      </c>
      <c r="J78" s="11" t="str">
        <v>Second examiner: Internal</v>
      </c>
      <c r="K78" s="9" t="str">
        <v/>
      </c>
      <c r="L78" s="1" t="str">
        <v/>
      </c>
    </row>
    <row r="79" spans="2:12" ht="27" customHeight="1" x14ac:dyDescent="0.25">
      <c r="B79" s="9" t="str">
        <v xml:space="preserve">T100042112 </v>
      </c>
      <c r="C79" s="1" t="str">
        <v xml:space="preserve">Introduktionsforløb om verdensmålene for bæredygtig udvikling </v>
      </c>
      <c r="D79" s="9" t="str">
        <v>GX-SET1</v>
      </c>
      <c r="E79" s="3" t="str">
        <v>1</v>
      </c>
      <c r="F79" s="11" t="str">
        <v>31-05-2025</v>
      </c>
      <c r="G79" s="9" t="str">
        <v>Odense</v>
      </c>
      <c r="H79" s="1" t="str">
        <v>Compulsory assignment</v>
      </c>
      <c r="I79" s="1" t="str">
        <v>Carsten Dittrich</v>
      </c>
      <c r="J79" s="11" t="str">
        <v>Second examiner: None</v>
      </c>
      <c r="K79" s="9" t="str">
        <v/>
      </c>
      <c r="L79" s="1" t="str">
        <v/>
      </c>
    </row>
    <row r="80" spans="2:12" ht="27" customHeight="1" x14ac:dyDescent="0.25">
      <c r="B80" s="9" t="str">
        <v>T200046122</v>
      </c>
      <c r="C80" s="1" t="str">
        <v>Introduktionsforløb om verdensmålene for bæredygtig udvikling (SDG)</v>
      </c>
      <c r="D80" s="9" t="str">
        <v>KD-PTE1</v>
      </c>
      <c r="E80" s="3" t="str">
        <v>1</v>
      </c>
      <c r="F80" s="11" t="str">
        <v>31-05-2025</v>
      </c>
      <c r="G80" s="9" t="str">
        <v>Odense</v>
      </c>
      <c r="H80" s="1" t="str">
        <v>Participation</v>
      </c>
      <c r="I80" s="1" t="str">
        <v>Knud Villy Christensen</v>
      </c>
      <c r="J80" s="11" t="str">
        <v>Second examiner: None</v>
      </c>
      <c r="K80" s="9" t="str">
        <v/>
      </c>
      <c r="L80" s="1" t="str">
        <v/>
      </c>
    </row>
    <row r="81" spans="2:12" ht="27" customHeight="1" x14ac:dyDescent="0.25">
      <c r="B81" s="9" t="str">
        <v>T200048122</v>
      </c>
      <c r="C81" s="1" t="str">
        <v>Introduktionsforløb om verdensmålene for bæredygtig udvikling (SDG)</v>
      </c>
      <c r="D81" s="9" t="str">
        <v>KB-PTE1</v>
      </c>
      <c r="E81" s="3" t="str">
        <v>1</v>
      </c>
      <c r="F81" s="11" t="str">
        <v>31-05-2025</v>
      </c>
      <c r="G81" s="9" t="str">
        <v>Odense</v>
      </c>
      <c r="H81" s="1" t="str">
        <v>Participation</v>
      </c>
      <c r="I81" s="1" t="str">
        <v>Knud Villy Christensen</v>
      </c>
      <c r="J81" s="11" t="str">
        <v>Second examiner: None</v>
      </c>
      <c r="K81" s="9" t="str">
        <v/>
      </c>
      <c r="L81" s="1" t="str">
        <v/>
      </c>
    </row>
    <row r="82" spans="2:12" ht="27" customHeight="1" x14ac:dyDescent="0.25">
      <c r="B82" s="9" t="str">
        <v>T610032102</v>
      </c>
      <c r="C82" s="1" t="str">
        <v>IoT and Cloud based energy solutions</v>
      </c>
      <c r="D82" s="9" t="str">
        <v>ETK-IOT</v>
      </c>
      <c r="E82" s="3" t="str">
        <v>2</v>
      </c>
      <c r="F82" s="11" t="str">
        <v>31-05-2025</v>
      </c>
      <c r="G82" s="9" t="str">
        <v>Odense</v>
      </c>
      <c r="H82" s="1" t="str">
        <v>Portfolio</v>
      </c>
      <c r="I82" s="1" t="str">
        <v>Bo Nørregaard Jørgensen, Simon Soele Madsen</v>
      </c>
      <c r="J82" s="11" t="str">
        <v>Second examiner: None</v>
      </c>
      <c r="K82" s="9" t="str">
        <v>21-08-2025</v>
      </c>
      <c r="L82" s="1" t="str">
        <v/>
      </c>
    </row>
    <row r="83" spans="2:12" ht="27" customHeight="1" x14ac:dyDescent="0.25">
      <c r="B83" s="9" t="str">
        <v>T080024102</v>
      </c>
      <c r="C83" s="1" t="str">
        <v>PDI Project 2</v>
      </c>
      <c r="D83" s="9" t="str">
        <v>PDCPRO2</v>
      </c>
      <c r="E83" s="3" t="str">
        <v>3</v>
      </c>
      <c r="F83" s="11" t="str">
        <v>31-05-2025</v>
      </c>
      <c r="G83" s="9" t="str">
        <v>Odense</v>
      </c>
      <c r="H83" s="1" t="str">
        <v>Project report</v>
      </c>
      <c r="I83" s="1" t="str">
        <v>Lykke Margot Ricard, Vejleder/Supervisor</v>
      </c>
      <c r="J83" s="11" t="str">
        <v>Second examiner: Internal</v>
      </c>
      <c r="K83" s="9" t="str">
        <v>26-08-2025</v>
      </c>
      <c r="L83" s="1" t="str">
        <v/>
      </c>
    </row>
    <row r="84" spans="2:12" ht="27" customHeight="1" x14ac:dyDescent="0.25">
      <c r="B84" s="9" t="str">
        <v>T080025102</v>
      </c>
      <c r="C84" s="1" t="str">
        <v>PDI Project 3</v>
      </c>
      <c r="D84" s="9" t="str">
        <v>PDCPRO3</v>
      </c>
      <c r="E84" s="3" t="str">
        <v>3</v>
      </c>
      <c r="F84" s="11" t="str">
        <v>31-05-2025</v>
      </c>
      <c r="G84" s="9" t="str">
        <v>Odense</v>
      </c>
      <c r="H84" s="1" t="str">
        <v>Project report</v>
      </c>
      <c r="I84" s="1" t="str">
        <v>Lykke Margot Ricard, Vejleder/Supervisor</v>
      </c>
      <c r="J84" s="11" t="str">
        <v>Second examiner: Internal</v>
      </c>
      <c r="K84" s="9" t="str">
        <v>29-08-2025</v>
      </c>
      <c r="L84" s="1" t="str">
        <v/>
      </c>
    </row>
    <row r="85" spans="2:12" ht="27" customHeight="1" x14ac:dyDescent="0.25">
      <c r="B85" s="9" t="str">
        <v>T080022102</v>
      </c>
      <c r="C85" s="1" t="str">
        <v>Project 1</v>
      </c>
      <c r="D85" s="9" t="str">
        <v>PDCPRO1</v>
      </c>
      <c r="E85" s="3" t="str">
        <v>3</v>
      </c>
      <c r="F85" s="11" t="str">
        <v>31-05-2025</v>
      </c>
      <c r="G85" s="9" t="str">
        <v>Odense</v>
      </c>
      <c r="H85" s="1" t="str">
        <v>Project report</v>
      </c>
      <c r="I85" s="1" t="str">
        <v>Lykke Margot Ricard, Vejleder/Supervisor</v>
      </c>
      <c r="J85" s="11" t="str">
        <v>Second examiner: Internal</v>
      </c>
      <c r="K85" s="9" t="str">
        <v>18-08-2025</v>
      </c>
      <c r="L85" s="1" t="str">
        <v/>
      </c>
    </row>
    <row r="86" spans="2:12" ht="27" customHeight="1" x14ac:dyDescent="0.25">
      <c r="B86" s="9" t="str">
        <v>T070061102</v>
      </c>
      <c r="C86" s="1" t="str">
        <v>Science Theory and Research Methodology</v>
      </c>
      <c r="D86" s="9" t="str">
        <v>PDX-VT</v>
      </c>
      <c r="E86" s="3" t="str">
        <v>4</v>
      </c>
      <c r="F86" s="11" t="str">
        <v>31-05-2025</v>
      </c>
      <c r="G86" s="9" t="str">
        <v>Odense</v>
      </c>
      <c r="H86" s="1" t="str">
        <v>Portfolio</v>
      </c>
      <c r="I86" s="1" t="str">
        <v>Alf Rehn</v>
      </c>
      <c r="J86" s="11" t="str">
        <v>Second examiner: Internal</v>
      </c>
      <c r="K86" s="9" t="str">
        <v>15-08-2025</v>
      </c>
      <c r="L86" s="1" t="str">
        <v/>
      </c>
    </row>
    <row r="87" spans="2:12" ht="27" customHeight="1" x14ac:dyDescent="0.25">
      <c r="B87" s="9" t="str">
        <v>T090049102</v>
      </c>
      <c r="C87" s="1" t="str">
        <v>Advances in Global Supply Chain Management</v>
      </c>
      <c r="D87" s="9" t="str">
        <v>OM-ASCM</v>
      </c>
      <c r="E87" s="3" t="str">
        <v>3</v>
      </c>
      <c r="F87" s="11" t="str">
        <v>02-06-2025 - 04-06-2025</v>
      </c>
      <c r="G87" s="9" t="str">
        <v>Odense</v>
      </c>
      <c r="H87" s="1" t="str">
        <v>Written examination</v>
      </c>
      <c r="I87" s="1" t="str">
        <v>Britta Linnea Gammelgaard, Philip Beske-Janssen</v>
      </c>
      <c r="J87" s="11" t="str">
        <v>Second examiner: Internal</v>
      </c>
      <c r="K87" s="9" t="str">
        <v>26-08-2025</v>
      </c>
      <c r="L87" s="1" t="str">
        <v/>
      </c>
    </row>
    <row r="88" spans="2:12" ht="27" customHeight="1" x14ac:dyDescent="0.25">
      <c r="B88" s="9" t="str">
        <v>T210037102</v>
      </c>
      <c r="C88" s="1" t="str">
        <v>BMB825 Bioimaging</v>
      </c>
      <c r="D88" s="9" t="str">
        <v>BMB825</v>
      </c>
      <c r="E88" s="3" t="str">
        <v>1,2</v>
      </c>
      <c r="F88" s="11" t="str">
        <v>02-06-2025</v>
      </c>
      <c r="G88" s="9" t="str">
        <v>Odense</v>
      </c>
      <c r="H88" s="1" t="str">
        <v>Oral examination</v>
      </c>
      <c r="I88" s="1" t="str">
        <v/>
      </c>
      <c r="J88" s="11" t="str">
        <v>Second examiner: Internal</v>
      </c>
      <c r="K88" s="9" t="str">
        <v>08-08-2025</v>
      </c>
      <c r="L88" s="1" t="str">
        <v/>
      </c>
    </row>
    <row r="89" spans="2:12" ht="27" customHeight="1" x14ac:dyDescent="0.25">
      <c r="B89" s="9" t="str">
        <v>T540053102</v>
      </c>
      <c r="C89" s="1" t="str">
        <v xml:space="preserve">Digital programmerbar elektronik </v>
      </c>
      <c r="D89" s="9" t="str">
        <v>RB4-DPE</v>
      </c>
      <c r="E89" s="3" t="str">
        <v>4</v>
      </c>
      <c r="F89" s="11" t="str">
        <v>02-06-2025 - 04-06-2025</v>
      </c>
      <c r="G89" s="9" t="str">
        <v>Odense</v>
      </c>
      <c r="H89" s="1" t="str">
        <v>Oral examination</v>
      </c>
      <c r="I89" s="1" t="str">
        <v>Emad S. M. Ebeid</v>
      </c>
      <c r="J89" s="11" t="str">
        <v>Second examiner: External</v>
      </c>
      <c r="K89" s="9" t="str">
        <v>22-08-2025</v>
      </c>
      <c r="L89" s="1" t="str">
        <v/>
      </c>
    </row>
    <row r="90" spans="2:12" ht="27" customHeight="1" x14ac:dyDescent="0.25">
      <c r="B90" s="9" t="str">
        <v>T150014102</v>
      </c>
      <c r="C90" s="1" t="str">
        <v>Experimental Materials and Structures</v>
      </c>
      <c r="D90" s="9" t="str">
        <v>15-EAS</v>
      </c>
      <c r="E90" s="3" t="str">
        <v>1,2</v>
      </c>
      <c r="F90" s="11" t="str">
        <v>02-06-2025</v>
      </c>
      <c r="G90" s="9" t="str">
        <v>Odense</v>
      </c>
      <c r="H90" s="1" t="str">
        <v>Oral examination</v>
      </c>
      <c r="I90" s="1" t="str">
        <v>Junaid Nabi, Joseph Malad Wadie Naguib</v>
      </c>
      <c r="J90" s="11" t="str">
        <v>Second examiner: External</v>
      </c>
      <c r="K90" s="9" t="str">
        <v>14-08-2025</v>
      </c>
      <c r="L90" s="1" t="str">
        <v/>
      </c>
    </row>
    <row r="91" spans="2:12" ht="27" customHeight="1" x14ac:dyDescent="0.25">
      <c r="B91" s="9" t="str">
        <v>T992001102</v>
      </c>
      <c r="C91" s="1" t="str">
        <v>Individuel studieaktivitet</v>
      </c>
      <c r="D91" s="9" t="str">
        <v>ISA</v>
      </c>
      <c r="E91" s="3" t="str">
        <v>4</v>
      </c>
      <c r="F91" s="11" t="str">
        <v>02-06-2025</v>
      </c>
      <c r="G91" s="9" t="str">
        <v>Odense</v>
      </c>
      <c r="H91" s="1" t="str">
        <v>Written report</v>
      </c>
      <c r="I91" s="1" t="str">
        <v>Shuang Ma Andersen</v>
      </c>
      <c r="J91" s="11" t="str">
        <v>Second examiner: Internal</v>
      </c>
      <c r="K91" s="9" t="str">
        <v/>
      </c>
      <c r="L91" s="1" t="str">
        <v/>
      </c>
    </row>
    <row r="92" spans="2:12" ht="27" customHeight="1" x14ac:dyDescent="0.25">
      <c r="B92" s="9" t="str">
        <v>T995400102</v>
      </c>
      <c r="C92" s="1" t="str">
        <v>Individuel studieaktivitet</v>
      </c>
      <c r="D92" s="9" t="str">
        <v/>
      </c>
      <c r="E92" s="3" t="str">
        <v>6</v>
      </c>
      <c r="F92" s="11" t="str">
        <v>02-06-2025</v>
      </c>
      <c r="G92" s="9" t="str">
        <v>Odense</v>
      </c>
      <c r="H92" s="1" t="str">
        <v>Compulsory assignment</v>
      </c>
      <c r="I92" s="1" t="str">
        <v>Anders Stengaard Sørensen</v>
      </c>
      <c r="J92" s="11" t="str">
        <v>Second examiner: None</v>
      </c>
      <c r="K92" s="9" t="str">
        <v>19-08-2025</v>
      </c>
      <c r="L92" s="1" t="str">
        <v/>
      </c>
    </row>
    <row r="93" spans="2:12" ht="27" customHeight="1" x14ac:dyDescent="0.25">
      <c r="B93" s="9" t="str">
        <v>T520067102</v>
      </c>
      <c r="C93" s="1" t="str">
        <v>Industrial Engineering Researc</v>
      </c>
      <c r="D93" s="9" t="str">
        <v>SM-IERS</v>
      </c>
      <c r="E93" s="3" t="str">
        <v>2</v>
      </c>
      <c r="F93" s="11" t="str">
        <v>02-06-2025</v>
      </c>
      <c r="G93" s="9" t="str">
        <v>Odense</v>
      </c>
      <c r="H93" s="1" t="str">
        <v>Written examination</v>
      </c>
      <c r="I93" s="1" t="str">
        <v/>
      </c>
      <c r="J93" s="11" t="str">
        <v>Second examiner: Internal</v>
      </c>
      <c r="K93" s="9" t="str">
        <v>29-08-2025</v>
      </c>
      <c r="L93" s="1" t="str">
        <v/>
      </c>
    </row>
    <row r="94" spans="2:12" ht="27" customHeight="1" x14ac:dyDescent="0.25">
      <c r="B94" s="9" t="str">
        <v>T120041102</v>
      </c>
      <c r="C94" s="1" t="str">
        <v>Integreret produktudvikling 2 og projekt</v>
      </c>
      <c r="D94" s="9" t="str">
        <v>D-IPU2P</v>
      </c>
      <c r="E94" s="3" t="str">
        <v>2</v>
      </c>
      <c r="F94" s="11" t="str">
        <v>02-06-2025 - 04-06-2025</v>
      </c>
      <c r="G94" s="9" t="str">
        <v>Odense</v>
      </c>
      <c r="H94" s="1" t="str">
        <v>Oral examination</v>
      </c>
      <c r="I94" s="1" t="str">
        <v>Cristiina Askløf Hjertevig, Daniel Damgaard Hansen, Steffen Michael Sørensen</v>
      </c>
      <c r="J94" s="11" t="str">
        <v>Second examiner: Internal</v>
      </c>
      <c r="K94" s="9" t="str">
        <v>13-08-2025</v>
      </c>
      <c r="L94" s="1" t="str">
        <v/>
      </c>
    </row>
    <row r="95" spans="2:12" ht="27" customHeight="1" x14ac:dyDescent="0.25">
      <c r="B95" s="9" t="str">
        <v>T100005102</v>
      </c>
      <c r="C95" s="1" t="str">
        <v xml:space="preserve">International Business Law </v>
      </c>
      <c r="D95" s="9" t="str">
        <v>GX-IBL</v>
      </c>
      <c r="E95" s="3" t="str">
        <v>4</v>
      </c>
      <c r="F95" s="11" t="str">
        <v>02-06-2025 - 06-06-2025</v>
      </c>
      <c r="G95" s="9" t="str">
        <v>Odense</v>
      </c>
      <c r="H95" s="1" t="str">
        <v>Oral examination</v>
      </c>
      <c r="I95" s="1" t="str">
        <v>Daniel Sliwiok-Born</v>
      </c>
      <c r="J95" s="11" t="str">
        <v>Second examiner: Internal</v>
      </c>
      <c r="K95" s="9" t="str">
        <v>26-08-2025</v>
      </c>
      <c r="L95" s="1" t="str">
        <v/>
      </c>
    </row>
    <row r="96" spans="2:12" ht="27" customHeight="1" x14ac:dyDescent="0.25">
      <c r="B96" s="9" t="str">
        <v>T510035102</v>
      </c>
      <c r="C96" s="1" t="str">
        <v>Komponentbaserede systemer</v>
      </c>
      <c r="D96" s="9" t="str">
        <v>SI4-KBS</v>
      </c>
      <c r="E96" s="3" t="str">
        <v>4</v>
      </c>
      <c r="F96" s="11" t="str">
        <v>02-06-2025</v>
      </c>
      <c r="G96" s="9" t="str">
        <v>Odense</v>
      </c>
      <c r="H96" s="1" t="str">
        <v>Portfolio</v>
      </c>
      <c r="I96" s="1" t="str">
        <v xml:space="preserve">Jan Corfixen Sørensen </v>
      </c>
      <c r="J96" s="11" t="str">
        <v>Second examiner: None</v>
      </c>
      <c r="K96" s="9" t="str">
        <v>29-08-2025</v>
      </c>
      <c r="L96" s="1" t="str">
        <v/>
      </c>
    </row>
    <row r="97" spans="2:12" ht="27" customHeight="1" x14ac:dyDescent="0.25">
      <c r="B97" s="9" t="str">
        <v>T700064102</v>
      </c>
      <c r="C97" s="1" t="str">
        <v>Matematik for civilingeniører 2</v>
      </c>
      <c r="D97" s="9" t="str">
        <v>BA-MAT2</v>
      </c>
      <c r="E97" s="3" t="str">
        <v>2</v>
      </c>
      <c r="F97" s="11" t="str">
        <v>02-06-2025</v>
      </c>
      <c r="G97" s="9" t="str">
        <v>Odense</v>
      </c>
      <c r="H97" s="1" t="str">
        <v>Written examination on premises</v>
      </c>
      <c r="I97" s="1" t="str">
        <v>Jonas Beermann</v>
      </c>
      <c r="J97" s="11" t="str">
        <v>Second examiner: Internal</v>
      </c>
      <c r="K97" s="9" t="str">
        <v>25-08-2025</v>
      </c>
      <c r="L97" s="1" t="str">
        <v/>
      </c>
    </row>
    <row r="98" spans="2:12" ht="27" customHeight="1" x14ac:dyDescent="0.25">
      <c r="B98" s="9" t="str">
        <v>T700070102</v>
      </c>
      <c r="C98" s="1" t="str">
        <v>Matematik for diplomingeniører 2</v>
      </c>
      <c r="D98" s="9" t="str">
        <v>DPL-MAT2</v>
      </c>
      <c r="E98" s="3" t="str">
        <v>1,2</v>
      </c>
      <c r="F98" s="11" t="str">
        <v>02-06-2025</v>
      </c>
      <c r="G98" s="9" t="str">
        <v>Odense</v>
      </c>
      <c r="H98" s="1" t="str">
        <v>Written examination on premises</v>
      </c>
      <c r="I98" s="1" t="str">
        <v>Niels Christian Rømer</v>
      </c>
      <c r="J98" s="11" t="str">
        <v>Second examiner: Internal</v>
      </c>
      <c r="K98" s="9" t="str">
        <v>25-08-2025</v>
      </c>
      <c r="L98" s="1" t="str">
        <v/>
      </c>
    </row>
    <row r="99" spans="2:12" ht="27" customHeight="1" x14ac:dyDescent="0.25">
      <c r="B99" s="9" t="str">
        <v>T050034102</v>
      </c>
      <c r="C99" s="1" t="str">
        <v>Production of the Future 2</v>
      </c>
      <c r="D99" s="9" t="str">
        <v>P-FTP2</v>
      </c>
      <c r="E99" s="3" t="str">
        <v>4</v>
      </c>
      <c r="F99" s="11" t="str">
        <v>02-06-2025 - 04-06-2025</v>
      </c>
      <c r="G99" s="9" t="str">
        <v>Odense</v>
      </c>
      <c r="H99" s="1" t="str">
        <v>Oral examination</v>
      </c>
      <c r="I99" s="1" t="str">
        <v>Jan Pedersen, Jie Cai</v>
      </c>
      <c r="J99" s="11" t="str">
        <v>Second examiner: Internal</v>
      </c>
      <c r="K99" s="9" t="str">
        <v>29-08-2025</v>
      </c>
      <c r="L99" s="1" t="str">
        <v/>
      </c>
    </row>
    <row r="100" spans="2:12" ht="27" customHeight="1" x14ac:dyDescent="0.25">
      <c r="B100" s="9" t="str">
        <v>T220037102</v>
      </c>
      <c r="C100" s="1" t="str">
        <v>Programming for Engineering Sustainability</v>
      </c>
      <c r="D100" s="9" t="str">
        <v>EM-PRSP</v>
      </c>
      <c r="E100" s="3" t="str">
        <v>2</v>
      </c>
      <c r="F100" s="11" t="str">
        <v>02-06-2025 - 03-06-2025</v>
      </c>
      <c r="G100" s="9" t="str">
        <v>Odense</v>
      </c>
      <c r="H100" s="1" t="str">
        <v>Oral examination</v>
      </c>
      <c r="I100" s="1" t="str">
        <v>Srinivasa Raghavendra Bhuvan Gummidi</v>
      </c>
      <c r="J100" s="11" t="str">
        <v>Second examiner: Internal</v>
      </c>
      <c r="K100" s="9" t="str">
        <v>25-08-2025</v>
      </c>
      <c r="L100" s="1" t="str">
        <v/>
      </c>
    </row>
    <row r="101" spans="2:12" ht="27" customHeight="1" x14ac:dyDescent="0.25">
      <c r="B101" s="9" t="str">
        <v>T000023102</v>
      </c>
      <c r="C101" s="1" t="str">
        <v>Renovering</v>
      </c>
      <c r="D101" s="9" t="str">
        <v>B-REN1</v>
      </c>
      <c r="E101" s="3" t="str">
        <v>4</v>
      </c>
      <c r="F101" s="11" t="str">
        <v>02-06-2025</v>
      </c>
      <c r="G101" s="9" t="str">
        <v>Odense</v>
      </c>
      <c r="H101" s="1" t="str">
        <v>Written examination</v>
      </c>
      <c r="I101" s="1" t="str">
        <v>Anders Knudsen, Martin Winther-Gaasvig</v>
      </c>
      <c r="J101" s="11" t="str">
        <v>Second examiner: None</v>
      </c>
      <c r="K101" s="9" t="str">
        <v>18-08-2025</v>
      </c>
      <c r="L101" s="1" t="str">
        <v/>
      </c>
    </row>
    <row r="102" spans="2:12" ht="27" customHeight="1" x14ac:dyDescent="0.25">
      <c r="B102" s="9" t="str">
        <v>T140027102</v>
      </c>
      <c r="C102" s="1" t="str">
        <v xml:space="preserve">Research Philosophy and Research Methods </v>
      </c>
      <c r="D102" s="9" t="str">
        <v>14-IFG6</v>
      </c>
      <c r="E102" s="3" t="str">
        <v>6</v>
      </c>
      <c r="F102" s="11" t="str">
        <v>02-06-2025</v>
      </c>
      <c r="G102" s="9" t="str">
        <v>Odense</v>
      </c>
      <c r="H102" s="1" t="str">
        <v>Project report</v>
      </c>
      <c r="I102" s="1" t="str">
        <v>Søren Jensen, Hugo Mulder</v>
      </c>
      <c r="J102" s="11" t="str">
        <v>Second examiner: Internal</v>
      </c>
      <c r="K102" s="9" t="str">
        <v>22-08-2025</v>
      </c>
      <c r="L102" s="1" t="str">
        <v/>
      </c>
    </row>
    <row r="103" spans="2:12" ht="27" customHeight="1" x14ac:dyDescent="0.25">
      <c r="B103" s="9" t="str">
        <v>T090024102</v>
      </c>
      <c r="C103" s="1" t="str">
        <v>Sustainability</v>
      </c>
      <c r="D103" s="9" t="str">
        <v>OM-SU</v>
      </c>
      <c r="E103" s="3" t="str">
        <v>1</v>
      </c>
      <c r="F103" s="11" t="str">
        <v>02-06-2025</v>
      </c>
      <c r="G103" s="9" t="str">
        <v>Odense</v>
      </c>
      <c r="H103" s="1" t="str">
        <v>Take-home assignment</v>
      </c>
      <c r="I103" s="1" t="str">
        <v>Kristine Wilhelm Lund</v>
      </c>
      <c r="J103" s="11" t="str">
        <v>Second examiner: Internal</v>
      </c>
      <c r="K103" s="9" t="str">
        <v>29-08-2025</v>
      </c>
      <c r="L103" s="1" t="str">
        <v/>
      </c>
    </row>
    <row r="104" spans="2:12" ht="27" customHeight="1" x14ac:dyDescent="0.25">
      <c r="B104" s="9" t="str">
        <v>T520052102</v>
      </c>
      <c r="C104" s="1" t="str">
        <v>System Reliability</v>
      </c>
      <c r="D104" s="9" t="str">
        <v>SM-SR</v>
      </c>
      <c r="E104" s="3" t="str">
        <v>2</v>
      </c>
      <c r="F104" s="11" t="str">
        <v>02-06-2025</v>
      </c>
      <c r="G104" s="9" t="str">
        <v>Odense</v>
      </c>
      <c r="H104" s="1" t="str">
        <v>Take-home assignment</v>
      </c>
      <c r="I104" s="1" t="str">
        <v>Kamrul Islam Shahin</v>
      </c>
      <c r="J104" s="11" t="str">
        <v>Second examiner: None</v>
      </c>
      <c r="K104" s="9" t="str">
        <v/>
      </c>
      <c r="L104" s="1" t="str">
        <v/>
      </c>
    </row>
    <row r="105" spans="2:12" ht="27" customHeight="1" x14ac:dyDescent="0.25">
      <c r="B105" s="9" t="str">
        <v>T080014102</v>
      </c>
      <c r="C105" s="1" t="str">
        <v>Theories and Methods of Technological Change</v>
      </c>
      <c r="D105" s="9" t="str">
        <v>PDCTMTC</v>
      </c>
      <c r="E105" s="3" t="str">
        <v>2</v>
      </c>
      <c r="F105" s="11" t="str">
        <v>02-06-2025 - 05-06-2025</v>
      </c>
      <c r="G105" s="9" t="str">
        <v>Odense</v>
      </c>
      <c r="H105" s="1" t="str">
        <v>Take-home assignment</v>
      </c>
      <c r="I105" s="1" t="str">
        <v>Alf Rehn</v>
      </c>
      <c r="J105" s="11" t="str">
        <v>Second examiner: Internal</v>
      </c>
      <c r="K105" s="9" t="str">
        <v>26-08-2025 - 29-08-2025</v>
      </c>
      <c r="L105" s="1" t="str">
        <v/>
      </c>
    </row>
    <row r="106" spans="2:12" ht="27" customHeight="1" x14ac:dyDescent="0.25">
      <c r="B106" s="9" t="str">
        <v>T510050102</v>
      </c>
      <c r="C106" s="1" t="str">
        <v>Videregående Objektorienteret Programmering</v>
      </c>
      <c r="D106" s="9" t="str">
        <v>SI2-VOP</v>
      </c>
      <c r="E106" s="3" t="str">
        <v>2,4</v>
      </c>
      <c r="F106" s="11" t="str">
        <v>02-06-2025</v>
      </c>
      <c r="G106" s="9" t="str">
        <v>Odense</v>
      </c>
      <c r="H106" s="1" t="str">
        <v>Written examination on premises</v>
      </c>
      <c r="I106" s="1" t="str">
        <v>Aisha Umair</v>
      </c>
      <c r="J106" s="11" t="str">
        <v>Second examiner: None</v>
      </c>
      <c r="K106" s="9" t="str">
        <v>28-08-2025</v>
      </c>
      <c r="L106" s="1" t="str">
        <v/>
      </c>
    </row>
    <row r="107" spans="2:12" ht="27" customHeight="1" x14ac:dyDescent="0.25">
      <c r="B107" s="9" t="str">
        <v>T580010102</v>
      </c>
      <c r="C107" s="1" t="str">
        <v>Biomekanik</v>
      </c>
      <c r="D107" s="9" t="str">
        <v>VB-BIO3</v>
      </c>
      <c r="E107" s="3" t="str">
        <v>2</v>
      </c>
      <c r="F107" s="11" t="str">
        <v>03-06-2025</v>
      </c>
      <c r="G107" s="9" t="str">
        <v>Odense</v>
      </c>
      <c r="H107" s="1" t="str">
        <v>Written examination on premises</v>
      </c>
      <c r="I107" s="1" t="str">
        <v>Steen Harsted</v>
      </c>
      <c r="J107" s="11" t="str">
        <v>Second examiner: None</v>
      </c>
      <c r="K107" s="9" t="str">
        <v>15-08-2025</v>
      </c>
      <c r="L107" s="1" t="str">
        <v/>
      </c>
    </row>
    <row r="108" spans="2:12" ht="27" customHeight="1" x14ac:dyDescent="0.25">
      <c r="B108" s="9" t="str">
        <v>T600012102</v>
      </c>
      <c r="C108" s="1" t="str">
        <v>Engineering Optimization</v>
      </c>
      <c r="D108" s="9" t="str">
        <v>ET4-EOP</v>
      </c>
      <c r="E108" s="3" t="str">
        <v>4</v>
      </c>
      <c r="F108" s="11" t="str">
        <v>03-06-2025</v>
      </c>
      <c r="G108" s="9" t="str">
        <v>Odense</v>
      </c>
      <c r="H108" s="1" t="str">
        <v>Written examination</v>
      </c>
      <c r="I108" s="1" t="str">
        <v>Hamid Reza Shaker , Hamid Mirshekali</v>
      </c>
      <c r="J108" s="11" t="str">
        <v>Second examiner: None</v>
      </c>
      <c r="K108" s="9" t="str">
        <v>18-08-2025</v>
      </c>
      <c r="L108" s="1" t="str">
        <v/>
      </c>
    </row>
    <row r="109" spans="2:12" ht="27" customHeight="1" x14ac:dyDescent="0.25">
      <c r="B109" s="9" t="str">
        <v>T070031102</v>
      </c>
      <c r="C109" s="1" t="str">
        <v>Industrielt Design, Forbrugeradfærd og Markedsanalyse</v>
      </c>
      <c r="D109" s="9" t="str">
        <v>PDXIDFM</v>
      </c>
      <c r="E109" s="3" t="str">
        <v>2</v>
      </c>
      <c r="F109" s="11" t="str">
        <v>03-06-2025 - 04-06-2025</v>
      </c>
      <c r="G109" s="9" t="str">
        <v>Odense</v>
      </c>
      <c r="H109" s="1" t="str">
        <v>Oral examination</v>
      </c>
      <c r="I109" s="1" t="str">
        <v>Ian Stampe, Michael A.S. Damkjær, Rune Baier Lindholm Nielsen</v>
      </c>
      <c r="J109" s="11" t="str">
        <v>Second examiner: Internal</v>
      </c>
      <c r="K109" s="9" t="str">
        <v>26-08-2025</v>
      </c>
      <c r="L109" s="1" t="str">
        <v/>
      </c>
    </row>
    <row r="110" spans="2:12" ht="27" customHeight="1" x14ac:dyDescent="0.25">
      <c r="B110" s="9" t="str">
        <v>T540008102</v>
      </c>
      <c r="C110" s="1" t="str">
        <v>Ingeniørfagets videnskabsteori</v>
      </c>
      <c r="D110" s="9" t="str">
        <v>RB-IFVT</v>
      </c>
      <c r="E110" s="3" t="str">
        <v>4,6</v>
      </c>
      <c r="F110" s="11" t="str">
        <v>03-06-2025</v>
      </c>
      <c r="G110" s="9" t="str">
        <v>Odense</v>
      </c>
      <c r="H110" s="1" t="str">
        <v>Written examination on premises</v>
      </c>
      <c r="I110" s="1" t="str">
        <v xml:space="preserve">Norbert Krüger </v>
      </c>
      <c r="J110" s="11" t="str">
        <v>Second examiner: None</v>
      </c>
      <c r="K110" s="9" t="str">
        <v>27-08-2025</v>
      </c>
      <c r="L110" s="1" t="str">
        <v/>
      </c>
    </row>
    <row r="111" spans="2:12" ht="27" customHeight="1" x14ac:dyDescent="0.25">
      <c r="B111" s="9" t="str">
        <v>T200039102</v>
      </c>
      <c r="C111" s="1" t="str">
        <v xml:space="preserve">Naturstofkemi </v>
      </c>
      <c r="D111" s="9" t="str">
        <v>K-NAT1</v>
      </c>
      <c r="E111" s="3" t="str">
        <v>4</v>
      </c>
      <c r="F111" s="11" t="str">
        <v>03-06-2025</v>
      </c>
      <c r="G111" s="9" t="str">
        <v>Odense</v>
      </c>
      <c r="H111" s="1" t="str">
        <v>Written examination on premises</v>
      </c>
      <c r="I111" s="1" t="str">
        <v>Rime Bahij</v>
      </c>
      <c r="J111" s="11" t="str">
        <v>Second examiner: Internal</v>
      </c>
      <c r="K111" s="9" t="str">
        <v>18-08-2025</v>
      </c>
      <c r="L111" s="1" t="str">
        <v/>
      </c>
    </row>
    <row r="112" spans="2:12" ht="27" customHeight="1" x14ac:dyDescent="0.25">
      <c r="B112" s="9" t="str">
        <v>T070055102</v>
      </c>
      <c r="C112" s="1" t="str">
        <v>Organization Design and Engineering Economics</v>
      </c>
      <c r="D112" s="9" t="str">
        <v>PDX-ODEE</v>
      </c>
      <c r="E112" s="3" t="str">
        <v>4</v>
      </c>
      <c r="F112" s="11" t="str">
        <v>03-06-2025 - 04-06-2025</v>
      </c>
      <c r="G112" s="9" t="str">
        <v>Odense</v>
      </c>
      <c r="H112" s="1" t="str">
        <v>Oral examination</v>
      </c>
      <c r="I112" s="1" t="str">
        <v>Arnab Basu</v>
      </c>
      <c r="J112" s="11" t="str">
        <v>Second examiner: External</v>
      </c>
      <c r="K112" s="9" t="str">
        <v>29-08-2025</v>
      </c>
      <c r="L112" s="1" t="str">
        <v/>
      </c>
    </row>
    <row r="113" spans="2:12" ht="27" customHeight="1" x14ac:dyDescent="0.25">
      <c r="B113" s="9" t="str">
        <v>T550053102</v>
      </c>
      <c r="C113" s="1" t="str">
        <v>Project in Advanced Robotics</v>
      </c>
      <c r="D113" s="9" t="str">
        <v>RMEXP2</v>
      </c>
      <c r="E113" s="3" t="str">
        <v>2</v>
      </c>
      <c r="F113" s="11" t="str">
        <v>03-06-2025 - 04-06-2025</v>
      </c>
      <c r="G113" s="9" t="str">
        <v>Odense</v>
      </c>
      <c r="H113" s="1" t="str">
        <v>Oral examination</v>
      </c>
      <c r="I113" s="1" t="str">
        <v>Christoffer Sloth, Iñigo Iturrate San Juan , Jakob Wilm, Thorbjørn Mosekjær Iversen, Yitaek Kim</v>
      </c>
      <c r="J113" s="11" t="str">
        <v>Second examiner: Internal</v>
      </c>
      <c r="K113" s="9" t="str">
        <v>28-08-2025</v>
      </c>
      <c r="L113" s="1" t="str">
        <v/>
      </c>
    </row>
    <row r="114" spans="2:12" ht="27" customHeight="1" x14ac:dyDescent="0.25">
      <c r="B114" s="9" t="str">
        <v>T030055102</v>
      </c>
      <c r="C114" s="1" t="str">
        <v>Project theme 4: Mechanical Design Project</v>
      </c>
      <c r="D114" s="9" t="str">
        <v>M-PTE4</v>
      </c>
      <c r="E114" s="3" t="str">
        <v>4</v>
      </c>
      <c r="F114" s="11" t="str">
        <v>03-06-2025 - 04-06-2025</v>
      </c>
      <c r="G114" s="9" t="str">
        <v>Odense</v>
      </c>
      <c r="H114" s="1" t="str">
        <v>Oral examination</v>
      </c>
      <c r="I114" s="1" t="str">
        <v>Mads Høi Rasmussen</v>
      </c>
      <c r="J114" s="11" t="str">
        <v>Second examiner: External</v>
      </c>
      <c r="K114" s="9" t="str">
        <v>19-08-2025</v>
      </c>
      <c r="L114" s="1" t="str">
        <v/>
      </c>
    </row>
    <row r="115" spans="2:12" ht="27" customHeight="1" x14ac:dyDescent="0.25">
      <c r="B115" s="9" t="str">
        <v>T570015102</v>
      </c>
      <c r="C115" s="1" t="str">
        <v>Real-time Web Applications</v>
      </c>
      <c r="D115" s="9" t="str">
        <v>OK-RTW</v>
      </c>
      <c r="E115" s="3" t="str">
        <v>2</v>
      </c>
      <c r="F115" s="11" t="str">
        <v>03-06-2025 - 04-06-2025</v>
      </c>
      <c r="G115" s="9" t="str">
        <v>Odense</v>
      </c>
      <c r="H115" s="1" t="str">
        <v>Oral examination</v>
      </c>
      <c r="I115" s="1" t="str">
        <v>Henrik Lange</v>
      </c>
      <c r="J115" s="11" t="str">
        <v>Second examiner: External</v>
      </c>
      <c r="K115" s="9" t="str">
        <v>22-08-2025</v>
      </c>
      <c r="L115" s="1" t="str">
        <v/>
      </c>
    </row>
    <row r="116" spans="2:12" ht="27" customHeight="1" x14ac:dyDescent="0.25">
      <c r="B116" s="9" t="str">
        <v>T210036102</v>
      </c>
      <c r="C116" s="1" t="str">
        <v>Risk Management in Chemical and Biochemical Engineering</v>
      </c>
      <c r="D116" s="9" t="str">
        <v>XC-RIS1</v>
      </c>
      <c r="E116" s="3" t="str">
        <v>1,2</v>
      </c>
      <c r="F116" s="11" t="str">
        <v>03-06-2025</v>
      </c>
      <c r="G116" s="9" t="str">
        <v>Odense</v>
      </c>
      <c r="H116" s="1" t="str">
        <v>Written examination on premises</v>
      </c>
      <c r="I116" s="1" t="str">
        <v>Muhammad Tahir Ashraf</v>
      </c>
      <c r="J116" s="11" t="str">
        <v>Second examiner: Internal</v>
      </c>
      <c r="K116" s="9" t="str">
        <v>18-08-2025</v>
      </c>
      <c r="L116" s="1" t="str">
        <v/>
      </c>
    </row>
    <row r="117" spans="2:12" ht="27" customHeight="1" x14ac:dyDescent="0.25">
      <c r="B117" s="9" t="str">
        <v>T530037102</v>
      </c>
      <c r="C117" s="1" t="str">
        <v>Softwareudvikling</v>
      </c>
      <c r="D117" s="9" t="str">
        <v>RD2-SU</v>
      </c>
      <c r="E117" s="3" t="str">
        <v>2</v>
      </c>
      <c r="F117" s="11" t="str">
        <v>03-06-2025</v>
      </c>
      <c r="G117" s="9" t="str">
        <v>Odense</v>
      </c>
      <c r="H117" s="1" t="str">
        <v>Portfolio</v>
      </c>
      <c r="I117" s="1" t="str">
        <v>Frederik Hagelskjær</v>
      </c>
      <c r="J117" s="11" t="str">
        <v>Second examiner: Internal</v>
      </c>
      <c r="K117" s="9" t="str">
        <v>29-08-2025</v>
      </c>
      <c r="L117" s="1" t="str">
        <v/>
      </c>
    </row>
    <row r="118" spans="2:12" ht="27" customHeight="1" x14ac:dyDescent="0.25">
      <c r="B118" s="9" t="str">
        <v>N500052102</v>
      </c>
      <c r="C118" s="1" t="str">
        <v>Statistisk fysik</v>
      </c>
      <c r="D118" s="9" t="str">
        <v>FY550</v>
      </c>
      <c r="E118" s="3" t="str">
        <v>4</v>
      </c>
      <c r="F118" s="11" t="str">
        <v>03-06-2025</v>
      </c>
      <c r="G118" s="9" t="str">
        <v>Odense</v>
      </c>
      <c r="H118" s="1" t="str">
        <v/>
      </c>
      <c r="I118" s="1" t="str">
        <v>Michael Andersen Lomholt</v>
      </c>
      <c r="J118" s="11" t="str">
        <v/>
      </c>
      <c r="K118" s="9" t="str">
        <v>14-08-2025</v>
      </c>
      <c r="L118" s="1" t="str">
        <v/>
      </c>
    </row>
    <row r="119" spans="2:12" ht="27" customHeight="1" x14ac:dyDescent="0.25">
      <c r="B119" s="9" t="str">
        <v>T700072102</v>
      </c>
      <c r="C119" s="1" t="str">
        <v>Anvendt statistik og dataanalyse</v>
      </c>
      <c r="D119" s="9" t="str">
        <v>DPL-SDA</v>
      </c>
      <c r="E119" s="3" t="str">
        <v>2</v>
      </c>
      <c r="F119" s="11" t="str">
        <v>04-06-2025</v>
      </c>
      <c r="G119" s="9" t="str">
        <v>Odense</v>
      </c>
      <c r="H119" s="1" t="str">
        <v>Written examination</v>
      </c>
      <c r="I119" s="1" t="str">
        <v>Mads Bruun Larsen</v>
      </c>
      <c r="J119" s="11" t="str">
        <v>Second examiner: None</v>
      </c>
      <c r="K119" s="9" t="str">
        <v>28-08-2025</v>
      </c>
      <c r="L119" s="1" t="str">
        <v/>
      </c>
    </row>
    <row r="120" spans="2:12" ht="27" customHeight="1" x14ac:dyDescent="0.25">
      <c r="B120" s="9" t="str">
        <v>T470018102</v>
      </c>
      <c r="C120" s="1" t="str">
        <v>Computational Physics</v>
      </c>
      <c r="D120" s="9" t="str">
        <v>TK-CPHY</v>
      </c>
      <c r="E120" s="3" t="str">
        <v>2</v>
      </c>
      <c r="F120" s="11" t="str">
        <v>04-06-2025</v>
      </c>
      <c r="G120" s="9" t="str">
        <v>Odense</v>
      </c>
      <c r="H120" s="1" t="str">
        <v>Oral examination</v>
      </c>
      <c r="I120" s="1" t="str">
        <v>Volodymyr Zenin</v>
      </c>
      <c r="J120" s="11" t="str">
        <v>Second examiner: Internal</v>
      </c>
      <c r="K120" s="9" t="str">
        <v>19-08-2025</v>
      </c>
      <c r="L120" s="1" t="str">
        <v/>
      </c>
    </row>
    <row r="121" spans="2:12" ht="27" customHeight="1" x14ac:dyDescent="0.25">
      <c r="B121" s="9" t="str">
        <v>T140017102</v>
      </c>
      <c r="C121" s="1" t="str">
        <v>Design Studio 4 – Computational Design Studio</v>
      </c>
      <c r="D121" s="9" t="str">
        <v>14-DES4</v>
      </c>
      <c r="E121" s="3" t="str">
        <v>4</v>
      </c>
      <c r="F121" s="11" t="str">
        <v>04-06-2025</v>
      </c>
      <c r="G121" s="9" t="str">
        <v>Odense</v>
      </c>
      <c r="H121" s="1" t="str">
        <v>Oral examination</v>
      </c>
      <c r="I121" s="1" t="str">
        <v>Giulia Pelliccia, Junaid Nabi, Roberto Naboni</v>
      </c>
      <c r="J121" s="11" t="str">
        <v>Second examiner: External</v>
      </c>
      <c r="K121" s="9" t="str">
        <v>29-08-2025</v>
      </c>
      <c r="L121" s="1" t="str">
        <v/>
      </c>
    </row>
    <row r="122" spans="2:12" ht="27" customHeight="1" x14ac:dyDescent="0.25">
      <c r="B122" s="9" t="str">
        <v>T550074102</v>
      </c>
      <c r="C122" s="1" t="str">
        <v>Ethics in Drone, Robotic, and Software Systems Design</v>
      </c>
      <c r="D122" s="9" t="str">
        <v>RM-EDR</v>
      </c>
      <c r="E122" s="3" t="str">
        <v>2</v>
      </c>
      <c r="F122" s="11" t="str">
        <v>04-06-2025</v>
      </c>
      <c r="G122" s="9" t="str">
        <v>Odense</v>
      </c>
      <c r="H122" s="1" t="str">
        <v>Oral examination</v>
      </c>
      <c r="I122" s="1" t="str">
        <v>Dylan Cawthorne</v>
      </c>
      <c r="J122" s="11" t="str">
        <v>Second examiner: Internal</v>
      </c>
      <c r="K122" s="9" t="str">
        <v>22-08-2025</v>
      </c>
      <c r="L122" s="1" t="str">
        <v/>
      </c>
    </row>
    <row r="123" spans="2:12" ht="27" customHeight="1" x14ac:dyDescent="0.25">
      <c r="B123" s="9" t="str">
        <v>T520066102</v>
      </c>
      <c r="C123" s="1" t="str">
        <v xml:space="preserve">Model-based Software Development </v>
      </c>
      <c r="D123" s="9" t="str">
        <v>SM2-MSD</v>
      </c>
      <c r="E123" s="3" t="str">
        <v>2</v>
      </c>
      <c r="F123" s="11" t="str">
        <v>04-06-2025</v>
      </c>
      <c r="G123" s="9" t="str">
        <v>Odense</v>
      </c>
      <c r="H123" s="1" t="str">
        <v>Written examination on premises</v>
      </c>
      <c r="I123" s="1" t="str">
        <v>Miguel Enrique Campusano Araya</v>
      </c>
      <c r="J123" s="11" t="str">
        <v>Second examiner: None</v>
      </c>
      <c r="K123" s="9" t="str">
        <v>18-08-2025</v>
      </c>
      <c r="L123" s="1" t="str">
        <v/>
      </c>
    </row>
    <row r="124" spans="2:12" ht="27" customHeight="1" x14ac:dyDescent="0.25">
      <c r="B124" s="9" t="str">
        <v>T520036102</v>
      </c>
      <c r="C124" s="1" t="str">
        <v>Model-driven Software Developm</v>
      </c>
      <c r="D124" s="9" t="str">
        <v/>
      </c>
      <c r="E124" s="3" t="str">
        <v>2</v>
      </c>
      <c r="F124" s="11" t="str">
        <v>04-06-2025</v>
      </c>
      <c r="G124" s="9" t="str">
        <v>Odense</v>
      </c>
      <c r="H124" s="1" t="str">
        <v>Take-home assignment</v>
      </c>
      <c r="I124" s="1" t="str">
        <v>Miguel Enrique Campusano Araya</v>
      </c>
      <c r="J124" s="11" t="str">
        <v/>
      </c>
      <c r="K124" s="9" t="str">
        <v/>
      </c>
      <c r="L124" s="1" t="str">
        <v/>
      </c>
    </row>
    <row r="125" spans="2:12" ht="27" customHeight="1" x14ac:dyDescent="0.25">
      <c r="B125" s="9" t="str">
        <v>T530040102</v>
      </c>
      <c r="C125" s="1" t="str">
        <v>Objektorienteret programmering i C++</v>
      </c>
      <c r="D125" s="9" t="str">
        <v>RD2-CPP</v>
      </c>
      <c r="E125" s="3" t="str">
        <v>2,6</v>
      </c>
      <c r="F125" s="11" t="str">
        <v>04-06-2025</v>
      </c>
      <c r="G125" s="9" t="str">
        <v>Odense</v>
      </c>
      <c r="H125" s="1" t="str">
        <v>Portfolio</v>
      </c>
      <c r="I125" s="1" t="str">
        <v xml:space="preserve">Preben H.S. Holm </v>
      </c>
      <c r="J125" s="11" t="str">
        <v>Second examiner: None</v>
      </c>
      <c r="K125" s="9" t="str">
        <v>27-08-2025</v>
      </c>
      <c r="L125" s="1" t="str">
        <v/>
      </c>
    </row>
    <row r="126" spans="2:12" ht="27" customHeight="1" x14ac:dyDescent="0.25">
      <c r="B126" s="9" t="str">
        <v>T160008102</v>
      </c>
      <c r="C126" s="1" t="str">
        <v>Project theme 4: Mechanical Design Project</v>
      </c>
      <c r="D126" s="9" t="str">
        <v>MB-PTE4</v>
      </c>
      <c r="E126" s="3" t="str">
        <v>4</v>
      </c>
      <c r="F126" s="11" t="str">
        <v>04-06-2025</v>
      </c>
      <c r="G126" s="9" t="str">
        <v>Odense</v>
      </c>
      <c r="H126" s="1" t="str">
        <v>Oral examination</v>
      </c>
      <c r="I126" s="1" t="str">
        <v>Jesper Olsen</v>
      </c>
      <c r="J126" s="11" t="str">
        <v>Second examiner: External</v>
      </c>
      <c r="K126" s="9" t="str">
        <v>13-08-2025</v>
      </c>
      <c r="L126" s="1" t="str">
        <v/>
      </c>
    </row>
    <row r="127" spans="2:12" ht="27" customHeight="1" x14ac:dyDescent="0.25">
      <c r="B127" s="9" t="str">
        <v>T050032102</v>
      </c>
      <c r="C127" s="1" t="str">
        <v>Statistik og Kvalitet 1</v>
      </c>
      <c r="D127" s="9" t="str">
        <v>P-STAKVA</v>
      </c>
      <c r="E127" s="3" t="str">
        <v>2</v>
      </c>
      <c r="F127" s="11" t="str">
        <v>04-06-2025</v>
      </c>
      <c r="G127" s="9" t="str">
        <v>Odense</v>
      </c>
      <c r="H127" s="1" t="str">
        <v>Written examination on premises</v>
      </c>
      <c r="I127" s="1" t="str">
        <v>Mads Bruun Larsen</v>
      </c>
      <c r="J127" s="11" t="str">
        <v>Second examiner: Internal</v>
      </c>
      <c r="K127" s="9" t="str">
        <v/>
      </c>
      <c r="L127" s="1" t="str">
        <v/>
      </c>
    </row>
    <row r="128" spans="2:12" ht="27" customHeight="1" x14ac:dyDescent="0.25">
      <c r="B128" s="9" t="str">
        <v>T090000102</v>
      </c>
      <c r="C128" s="1" t="str">
        <v xml:space="preserve">Advanced Quality Management </v>
      </c>
      <c r="D128" s="9" t="str">
        <v>OM-AQU</v>
      </c>
      <c r="E128" s="3" t="str">
        <v>3</v>
      </c>
      <c r="F128" s="11" t="str">
        <v>06-06-2025</v>
      </c>
      <c r="G128" s="9" t="str">
        <v>Odense</v>
      </c>
      <c r="H128" s="1" t="str">
        <v>Written examination on premises</v>
      </c>
      <c r="I128" s="1" t="str">
        <v>Mads Bruun Larsen</v>
      </c>
      <c r="J128" s="11" t="str">
        <v>Second examiner: Internal</v>
      </c>
      <c r="K128" s="9" t="str">
        <v>29-08-2025</v>
      </c>
      <c r="L128" s="1" t="str">
        <v/>
      </c>
    </row>
    <row r="129" spans="2:12" ht="27" customHeight="1" x14ac:dyDescent="0.25">
      <c r="B129" s="9" t="str">
        <v>N500039102</v>
      </c>
      <c r="C129" s="1" t="str">
        <v>Elektromagnetisme og optik</v>
      </c>
      <c r="D129" s="9" t="str">
        <v>FT504</v>
      </c>
      <c r="E129" s="3" t="str">
        <v>2</v>
      </c>
      <c r="F129" s="11" t="str">
        <v>06-06-2025</v>
      </c>
      <c r="G129" s="9" t="str">
        <v>Odense</v>
      </c>
      <c r="H129" s="1" t="str">
        <v/>
      </c>
      <c r="I129" s="1" t="str">
        <v>Christos Tserkezis, Sofie Marie Koksbang</v>
      </c>
      <c r="J129" s="11" t="str">
        <v/>
      </c>
      <c r="K129" s="9" t="str">
        <v>19-08-2025</v>
      </c>
      <c r="L129" s="1" t="str">
        <v/>
      </c>
    </row>
    <row r="130" spans="2:12" ht="27" customHeight="1" x14ac:dyDescent="0.25">
      <c r="B130" s="9" t="str">
        <v>T420042102</v>
      </c>
      <c r="C130" s="1" t="str">
        <v>EMC</v>
      </c>
      <c r="D130" s="9" t="str">
        <v>E-EMC</v>
      </c>
      <c r="E130" s="3" t="str">
        <v>4</v>
      </c>
      <c r="F130" s="11" t="str">
        <v>06-06-2025</v>
      </c>
      <c r="G130" s="9" t="str">
        <v>Odense</v>
      </c>
      <c r="H130" s="1" t="str">
        <v>Written examination</v>
      </c>
      <c r="I130" s="1" t="str">
        <v>Tim McRae</v>
      </c>
      <c r="J130" s="11" t="str">
        <v>Second examiner: Internal</v>
      </c>
      <c r="K130" s="9" t="str">
        <v>22-08-2025</v>
      </c>
      <c r="L130" s="1" t="str">
        <v/>
      </c>
    </row>
    <row r="131" spans="2:12" ht="27" customHeight="1" x14ac:dyDescent="0.25">
      <c r="B131" s="9" t="str">
        <v>T080030102</v>
      </c>
      <c r="C131" s="1" t="str">
        <v>Global Entrepreneurship</v>
      </c>
      <c r="D131" s="9" t="str">
        <v>PDCGE</v>
      </c>
      <c r="E131" s="3" t="str">
        <v>2</v>
      </c>
      <c r="F131" s="11" t="str">
        <v>06-06-2025</v>
      </c>
      <c r="G131" s="9" t="str">
        <v>Odense</v>
      </c>
      <c r="H131" s="1" t="str">
        <v>Hand-in</v>
      </c>
      <c r="I131" s="1" t="str">
        <v>Elham Kalhor</v>
      </c>
      <c r="J131" s="11" t="str">
        <v>Second examiner: Internal</v>
      </c>
      <c r="K131" s="9" t="str">
        <v>15-08-2025</v>
      </c>
      <c r="L131" s="1" t="str">
        <v/>
      </c>
    </row>
    <row r="132" spans="2:12" ht="27" customHeight="1" x14ac:dyDescent="0.25">
      <c r="B132" s="9" t="str">
        <v>T120037102</v>
      </c>
      <c r="C132" s="1" t="str">
        <v>Integreret produktudvikling 4 og projekt (MCQ)</v>
      </c>
      <c r="D132" s="9" t="str">
        <v>D-IPU4</v>
      </c>
      <c r="E132" s="3" t="str">
        <v>4</v>
      </c>
      <c r="F132" s="11" t="str">
        <v>06-06-2025</v>
      </c>
      <c r="G132" s="9" t="str">
        <v>Odense</v>
      </c>
      <c r="H132" s="1" t="str">
        <v>Written examination on premises</v>
      </c>
      <c r="I132" s="1" t="str">
        <v>Steffen Kjær Johansen</v>
      </c>
      <c r="J132" s="11" t="str">
        <v>Second examiner: External</v>
      </c>
      <c r="K132" s="9" t="str">
        <v>25-08-2025</v>
      </c>
      <c r="L132" s="1" t="str">
        <v/>
      </c>
    </row>
    <row r="133" spans="2:12" ht="27" customHeight="1" x14ac:dyDescent="0.25">
      <c r="B133" s="9" t="str">
        <v>T560045102</v>
      </c>
      <c r="C133" s="1" t="str">
        <v>Introduction to Game AI</v>
      </c>
      <c r="D133" s="9" t="str">
        <v>OB-GAI</v>
      </c>
      <c r="E133" s="3" t="str">
        <v>6</v>
      </c>
      <c r="F133" s="11" t="str">
        <v>06-06-2025</v>
      </c>
      <c r="G133" s="9" t="str">
        <v>Odense</v>
      </c>
      <c r="H133" s="1" t="str">
        <v>Compulsory assignment</v>
      </c>
      <c r="I133" s="1" t="str">
        <v>Marco Scirea</v>
      </c>
      <c r="J133" s="11" t="str">
        <v>Second examiner: None</v>
      </c>
      <c r="K133" s="9" t="str">
        <v>21-08-2025</v>
      </c>
      <c r="L133" s="1" t="str">
        <v/>
      </c>
    </row>
    <row r="134" spans="2:12" ht="27" customHeight="1" x14ac:dyDescent="0.25">
      <c r="B134" s="9" t="str">
        <v>T510009102</v>
      </c>
      <c r="C134" s="1" t="str">
        <v>Kunstig intelligens</v>
      </c>
      <c r="D134" s="9" t="str">
        <v>SB4-KI</v>
      </c>
      <c r="E134" s="3" t="str">
        <v>4</v>
      </c>
      <c r="F134" s="11" t="str">
        <v>06-06-2025</v>
      </c>
      <c r="G134" s="9" t="str">
        <v>Odense</v>
      </c>
      <c r="H134" s="1" t="str">
        <v>Written examination</v>
      </c>
      <c r="I134" s="1" t="str">
        <v>Parisa Niloofar</v>
      </c>
      <c r="J134" s="11" t="str">
        <v>Second examiner: Internal</v>
      </c>
      <c r="K134" s="9" t="str">
        <v>18-08-2025</v>
      </c>
      <c r="L134" s="1" t="str">
        <v/>
      </c>
    </row>
    <row r="135" spans="2:12" ht="27" customHeight="1" x14ac:dyDescent="0.25">
      <c r="B135" s="9" t="str">
        <v>T150039102</v>
      </c>
      <c r="C135" s="1" t="str">
        <v>Programming and Numerical Analysis</v>
      </c>
      <c r="D135" s="9" t="str">
        <v>15-PNA</v>
      </c>
      <c r="E135" s="3" t="str">
        <v>1</v>
      </c>
      <c r="F135" s="11" t="str">
        <v>06-06-2025</v>
      </c>
      <c r="G135" s="9" t="str">
        <v>Odense</v>
      </c>
      <c r="H135" s="1" t="str">
        <v>Portfolio</v>
      </c>
      <c r="I135" s="1" t="str">
        <v>Torkil Veyhe</v>
      </c>
      <c r="J135" s="11" t="str">
        <v>Second examiner: None</v>
      </c>
      <c r="K135" s="9" t="str">
        <v>28-08-2025</v>
      </c>
      <c r="L135" s="1" t="str">
        <v/>
      </c>
    </row>
    <row r="136" spans="2:12" ht="27" customHeight="1" x14ac:dyDescent="0.25">
      <c r="B136" s="9" t="str">
        <v>T070063102</v>
      </c>
      <c r="C136" s="1" t="str">
        <v xml:space="preserve">Programming for Engineers </v>
      </c>
      <c r="D136" s="9" t="str">
        <v>PDX-PE</v>
      </c>
      <c r="E136" s="3" t="str">
        <v>4</v>
      </c>
      <c r="F136" s="11" t="str">
        <v>06-06-2025</v>
      </c>
      <c r="G136" s="9" t="str">
        <v>Odense</v>
      </c>
      <c r="H136" s="1" t="str">
        <v>Written examination on premises</v>
      </c>
      <c r="I136" s="1" t="str">
        <v>Jie Cai</v>
      </c>
      <c r="J136" s="11" t="str">
        <v>Second examiner: Internal</v>
      </c>
      <c r="K136" s="9" t="str">
        <v>27-08-2025</v>
      </c>
      <c r="L136" s="1" t="str">
        <v/>
      </c>
    </row>
    <row r="137" spans="2:12" ht="27" customHeight="1" x14ac:dyDescent="0.25">
      <c r="B137" s="9" t="str">
        <v>T090036102</v>
      </c>
      <c r="C137" s="1" t="str">
        <v xml:space="preserve">Programming for Engineers </v>
      </c>
      <c r="D137" s="9" t="str">
        <v>OM-PE</v>
      </c>
      <c r="E137" s="3" t="str">
        <v>1</v>
      </c>
      <c r="F137" s="11" t="str">
        <v>06-06-2025</v>
      </c>
      <c r="G137" s="9" t="str">
        <v>Odense</v>
      </c>
      <c r="H137" s="1" t="str">
        <v>Written examination on premises</v>
      </c>
      <c r="I137" s="1" t="str">
        <v>Jie Cai</v>
      </c>
      <c r="J137" s="11" t="str">
        <v>Second examiner: Internal</v>
      </c>
      <c r="K137" s="9" t="str">
        <v>27-08-2025</v>
      </c>
      <c r="L137" s="1" t="str">
        <v/>
      </c>
    </row>
    <row r="138" spans="2:12" ht="27" customHeight="1" x14ac:dyDescent="0.25">
      <c r="B138" s="9" t="str">
        <v>T530038102</v>
      </c>
      <c r="C138" s="1" t="str">
        <v xml:space="preserve">Robotkinematik </v>
      </c>
      <c r="D138" s="9" t="str">
        <v>RD2-KIN</v>
      </c>
      <c r="E138" s="3" t="str">
        <v>2</v>
      </c>
      <c r="F138" s="11" t="str">
        <v>06-06-2025</v>
      </c>
      <c r="G138" s="9" t="str">
        <v>Odense</v>
      </c>
      <c r="H138" s="1" t="str">
        <v>Written examination on premises</v>
      </c>
      <c r="I138" s="1" t="str">
        <v xml:space="preserve">Iñigo Iturrate San Juan </v>
      </c>
      <c r="J138" s="11" t="str">
        <v>Second examiner: External</v>
      </c>
      <c r="K138" s="9" t="str">
        <v>25-08-2025</v>
      </c>
      <c r="L138" s="1" t="str">
        <v/>
      </c>
    </row>
    <row r="139" spans="2:12" ht="27" customHeight="1" x14ac:dyDescent="0.25">
      <c r="B139" s="9" t="str">
        <v>T530015102</v>
      </c>
      <c r="C139" s="1" t="str">
        <v>Simulering</v>
      </c>
      <c r="D139" s="9" t="str">
        <v xml:space="preserve">RD4-SIM </v>
      </c>
      <c r="E139" s="3" t="str">
        <v>4</v>
      </c>
      <c r="F139" s="11" t="str">
        <v>06-06-2025</v>
      </c>
      <c r="G139" s="9" t="str">
        <v>Odense</v>
      </c>
      <c r="H139" s="1" t="str">
        <v>Take-home assignment</v>
      </c>
      <c r="I139" s="1" t="str">
        <v>Christian Schlette</v>
      </c>
      <c r="J139" s="11" t="str">
        <v>Second examiner: None</v>
      </c>
      <c r="K139" s="9" t="str">
        <v>22-08-2025</v>
      </c>
      <c r="L139" s="1" t="str">
        <v/>
      </c>
    </row>
    <row r="140" spans="2:12" ht="27" customHeight="1" x14ac:dyDescent="0.25">
      <c r="B140" s="9" t="str">
        <v>T500016102</v>
      </c>
      <c r="C140" s="1" t="str">
        <v>Softwareteknologi i Cyber-fysiske Systemer</v>
      </c>
      <c r="D140" s="9" t="str">
        <v>ST4-SCFS</v>
      </c>
      <c r="E140" s="3" t="str">
        <v>4</v>
      </c>
      <c r="F140" s="11" t="str">
        <v>06-06-2025</v>
      </c>
      <c r="G140" s="9" t="str">
        <v>Odense</v>
      </c>
      <c r="H140" s="1" t="str">
        <v>Portfolio</v>
      </c>
      <c r="I140" s="1" t="str">
        <v>Henrik Lange</v>
      </c>
      <c r="J140" s="11" t="str">
        <v>Second examiner: None</v>
      </c>
      <c r="K140" s="9" t="str">
        <v>15-08-2025</v>
      </c>
      <c r="L140" s="1" t="str">
        <v/>
      </c>
    </row>
    <row r="141" spans="2:12" ht="27" customHeight="1" x14ac:dyDescent="0.25">
      <c r="B141" s="9" t="str">
        <v>T140035102</v>
      </c>
      <c r="C141" s="1" t="str">
        <v>Statik og styrkelære 2</v>
      </c>
      <c r="D141" s="9" t="str">
        <v>14-ST2</v>
      </c>
      <c r="E141" s="3" t="str">
        <v>2</v>
      </c>
      <c r="F141" s="11" t="str">
        <v>06-06-2025</v>
      </c>
      <c r="G141" s="9" t="str">
        <v>Odense</v>
      </c>
      <c r="H141" s="1" t="str">
        <v>Written examination on premises</v>
      </c>
      <c r="I141" s="1" t="str">
        <v>David Hoffmeyer</v>
      </c>
      <c r="J141" s="11" t="str">
        <v>Second examiner: Internal</v>
      </c>
      <c r="K141" s="9" t="str">
        <v>14-08-2025</v>
      </c>
      <c r="L141" s="1" t="str">
        <v/>
      </c>
    </row>
    <row r="142" spans="2:12" ht="27" customHeight="1" x14ac:dyDescent="0.25">
      <c r="B142" s="9" t="str">
        <v>T700063102</v>
      </c>
      <c r="C142" s="1" t="str">
        <v xml:space="preserve">Termodynamik, fluidmekanik og varmetransmission </v>
      </c>
      <c r="D142" s="9" t="str">
        <v>BA-TFH</v>
      </c>
      <c r="E142" s="3" t="str">
        <v>2</v>
      </c>
      <c r="F142" s="11" t="str">
        <v>06-06-2025</v>
      </c>
      <c r="G142" s="9" t="str">
        <v>Odense</v>
      </c>
      <c r="H142" s="1" t="str">
        <v>Written examination</v>
      </c>
      <c r="I142" s="1" t="str">
        <v>Muhyiddine Jradi</v>
      </c>
      <c r="J142" s="11" t="str">
        <v>Second examiner: None</v>
      </c>
      <c r="K142" s="9" t="str">
        <v>22-08-2025</v>
      </c>
      <c r="L142" s="1" t="str">
        <v/>
      </c>
    </row>
    <row r="143" spans="2:12" ht="27" customHeight="1" x14ac:dyDescent="0.25">
      <c r="B143" s="9" t="str">
        <v>T700069102</v>
      </c>
      <c r="C143" s="1" t="str">
        <v xml:space="preserve">Termodynamik, fluidmekanik og varmetransmission </v>
      </c>
      <c r="D143" s="9" t="str">
        <v>DPL-TFH</v>
      </c>
      <c r="E143" s="3" t="str">
        <v>2</v>
      </c>
      <c r="F143" s="11" t="str">
        <v>06-06-2025</v>
      </c>
      <c r="G143" s="9" t="str">
        <v>Odense</v>
      </c>
      <c r="H143" s="1" t="str">
        <v>Written examination</v>
      </c>
      <c r="I143" s="1" t="str">
        <v>Knud Villy Christensen, Muhyiddine Jradi</v>
      </c>
      <c r="J143" s="11" t="str">
        <v>Second examiner: None</v>
      </c>
      <c r="K143" s="9" t="str">
        <v>22-08-2025</v>
      </c>
      <c r="L143" s="1" t="str">
        <v/>
      </c>
    </row>
    <row r="144" spans="2:12" ht="27" customHeight="1" x14ac:dyDescent="0.25">
      <c r="B144" s="9" t="str">
        <v>T550091102</v>
      </c>
      <c r="C144" s="1" t="str">
        <v>Underactuated Robotics</v>
      </c>
      <c r="D144" s="9" t="str">
        <v>RM-UR</v>
      </c>
      <c r="E144" s="3" t="str">
        <v>2,6</v>
      </c>
      <c r="F144" s="11" t="str">
        <v>06-06-2025</v>
      </c>
      <c r="G144" s="9" t="str">
        <v>Odense</v>
      </c>
      <c r="H144" s="1" t="str">
        <v>Compulsory assignment</v>
      </c>
      <c r="I144" s="1" t="str">
        <v>Christoffer Sloth</v>
      </c>
      <c r="J144" s="11" t="str">
        <v>Second examiner: Internal</v>
      </c>
      <c r="K144" s="9" t="str">
        <v>13-08-2025</v>
      </c>
      <c r="L144" s="1" t="str">
        <v/>
      </c>
    </row>
    <row r="145" spans="2:12" ht="27" customHeight="1" x14ac:dyDescent="0.25">
      <c r="B145" s="9" t="str">
        <v>T590026102</v>
      </c>
      <c r="C145" s="1" t="str">
        <v>Work and exercise training physiology</v>
      </c>
      <c r="D145" s="9" t="str">
        <v>VK-ATF</v>
      </c>
      <c r="E145" s="3" t="str">
        <v>2</v>
      </c>
      <c r="F145" s="11" t="str">
        <v>06-06-2025</v>
      </c>
      <c r="G145" s="9" t="str">
        <v>Odense</v>
      </c>
      <c r="H145" s="1" t="str">
        <v>Written examination</v>
      </c>
      <c r="I145" s="1" t="str">
        <v>Karen Søgaard, Morten Bredsgaard Randers</v>
      </c>
      <c r="J145" s="11" t="str">
        <v>Second examiner: Internal</v>
      </c>
      <c r="K145" s="9" t="str">
        <v>14-08-2025</v>
      </c>
      <c r="L145" s="1" t="str">
        <v/>
      </c>
    </row>
    <row r="146" spans="2:12" ht="27" customHeight="1" x14ac:dyDescent="0.25">
      <c r="B146" s="9" t="str">
        <v>T070007102</v>
      </c>
      <c r="C146" s="1" t="str">
        <v>Advanced market research and innovation strategy</v>
      </c>
      <c r="D146" s="9" t="str">
        <v>PDXMRPDI</v>
      </c>
      <c r="E146" s="3" t="str">
        <v>6</v>
      </c>
      <c r="F146" s="11" t="str">
        <v>10-06-2025 - 11-06-2025</v>
      </c>
      <c r="G146" s="9" t="str">
        <v>Odense</v>
      </c>
      <c r="H146" s="1" t="str">
        <v>Oral examination</v>
      </c>
      <c r="I146" s="1" t="str">
        <v>Ida Holm Raunkjær, Josephine Ottesen</v>
      </c>
      <c r="J146" s="11" t="str">
        <v>Second examiner: Internal</v>
      </c>
      <c r="K146" s="9" t="str">
        <v>13-08-2025</v>
      </c>
      <c r="L146" s="1" t="str">
        <v/>
      </c>
    </row>
    <row r="147" spans="2:12" ht="27" customHeight="1" x14ac:dyDescent="0.25">
      <c r="B147" s="9" t="str">
        <v>T550052102</v>
      </c>
      <c r="C147" s="1" t="str">
        <v>Advanced Robot Control</v>
      </c>
      <c r="D147" s="9" t="str">
        <v>RMAROB2</v>
      </c>
      <c r="E147" s="3" t="str">
        <v>2</v>
      </c>
      <c r="F147" s="11" t="str">
        <v>10-06-2025 - 11-06-2025</v>
      </c>
      <c r="G147" s="9" t="str">
        <v>Odense</v>
      </c>
      <c r="H147" s="1" t="str">
        <v>Oral examination</v>
      </c>
      <c r="I147" s="1" t="str">
        <v>Christoffer Sloth</v>
      </c>
      <c r="J147" s="11" t="str">
        <v>Second examiner: Internal</v>
      </c>
      <c r="K147" s="9" t="str">
        <v>22-08-2025</v>
      </c>
      <c r="L147" s="1" t="str">
        <v/>
      </c>
    </row>
    <row r="148" spans="2:12" ht="27" customHeight="1" x14ac:dyDescent="0.25">
      <c r="B148" s="9" t="str">
        <v>T050005102</v>
      </c>
      <c r="C148" s="1" t="str">
        <v>Afgangsprojekt</v>
      </c>
      <c r="D148" s="9" t="str">
        <v>PRO7P</v>
      </c>
      <c r="E148" s="3" t="str">
        <v>7</v>
      </c>
      <c r="F148" s="11" t="str">
        <v>10-06-2025 - 25-06-2025</v>
      </c>
      <c r="G148" s="9" t="str">
        <v>Odense</v>
      </c>
      <c r="H148" s="1" t="str">
        <v>Final project with oral defence</v>
      </c>
      <c r="I148" s="1" t="str">
        <v>Vejleder/Supervisor</v>
      </c>
      <c r="J148" s="11" t="str">
        <v>Second examiner: External</v>
      </c>
      <c r="K148" s="9" t="str">
        <v/>
      </c>
      <c r="L148" s="1" t="str">
        <v/>
      </c>
    </row>
    <row r="149" spans="2:12" ht="27" customHeight="1" x14ac:dyDescent="0.25">
      <c r="B149" s="9" t="str">
        <v>T530025102</v>
      </c>
      <c r="C149" s="1" t="str">
        <v>Afgangsprojekt</v>
      </c>
      <c r="D149" s="9" t="str">
        <v>RD7-AFP</v>
      </c>
      <c r="E149" s="3" t="str">
        <v>7</v>
      </c>
      <c r="F149" s="11" t="str">
        <v>10-06-2025 - 25-06-2025</v>
      </c>
      <c r="G149" s="9" t="str">
        <v>Odense</v>
      </c>
      <c r="H149" s="1" t="str">
        <v>Final project with oral defence</v>
      </c>
      <c r="I149" s="1" t="str">
        <v>Vejleder/Supervisor</v>
      </c>
      <c r="J149" s="11" t="str">
        <v>Second examiner: External</v>
      </c>
      <c r="K149" s="9" t="str">
        <v/>
      </c>
      <c r="L149" s="1" t="str">
        <v/>
      </c>
    </row>
    <row r="150" spans="2:12" ht="27" customHeight="1" x14ac:dyDescent="0.25">
      <c r="B150" s="9" t="str">
        <v>T100052102</v>
      </c>
      <c r="C150" s="1" t="str">
        <v>Anvendt Statistik</v>
      </c>
      <c r="D150" s="9" t="str">
        <v>GX-STA</v>
      </c>
      <c r="E150" s="3" t="str">
        <v>2</v>
      </c>
      <c r="F150" s="11" t="str">
        <v>10-06-2025 - 13-06-2025</v>
      </c>
      <c r="G150" s="9" t="str">
        <v>Odense</v>
      </c>
      <c r="H150" s="1" t="str">
        <v>Oral examination</v>
      </c>
      <c r="I150" s="1" t="str">
        <v>Katja Helena Andersen, Miriam Lykke Jensen</v>
      </c>
      <c r="J150" s="11" t="str">
        <v>Second examiner: Internal</v>
      </c>
      <c r="K150" s="9" t="str">
        <v>28-08-2025</v>
      </c>
      <c r="L150" s="1" t="str">
        <v/>
      </c>
    </row>
    <row r="151" spans="2:12" ht="27" customHeight="1" x14ac:dyDescent="0.25">
      <c r="B151" s="9" t="str">
        <v>T070066102</v>
      </c>
      <c r="C151" s="1" t="str">
        <v>Avancerede Produktudviklingsmetoder</v>
      </c>
      <c r="D151" s="9" t="str">
        <v>PDX-APDM</v>
      </c>
      <c r="E151" s="3" t="str">
        <v>4</v>
      </c>
      <c r="F151" s="11" t="str">
        <v>10-06-2025</v>
      </c>
      <c r="G151" s="9" t="str">
        <v>Odense</v>
      </c>
      <c r="H151" s="1" t="str">
        <v>Written examination on premises</v>
      </c>
      <c r="I151" s="1" t="str">
        <v>Jens Chr. Jensen</v>
      </c>
      <c r="J151" s="11" t="str">
        <v>Second examiner: None</v>
      </c>
      <c r="K151" s="9" t="str">
        <v>18-08-2025</v>
      </c>
      <c r="L151" s="1" t="str">
        <v/>
      </c>
    </row>
    <row r="152" spans="2:12" ht="27" customHeight="1" x14ac:dyDescent="0.25">
      <c r="B152" s="9" t="str">
        <v>T140045102</v>
      </c>
      <c r="C152" s="1" t="str">
        <v>Betonkonstruktioner</v>
      </c>
      <c r="D152" s="9" t="str">
        <v>14-CS</v>
      </c>
      <c r="E152" s="3" t="str">
        <v>4</v>
      </c>
      <c r="F152" s="11" t="str">
        <v>10-06-2025</v>
      </c>
      <c r="G152" s="9" t="str">
        <v>Odense</v>
      </c>
      <c r="H152" s="1" t="str">
        <v>Written examination on premises</v>
      </c>
      <c r="I152" s="1" t="str">
        <v>Jesper Kierkegaard Hansen, Mads Friborg Nielsen, Mads Sørensen, Søren Gustenhoff Hansen</v>
      </c>
      <c r="J152" s="11" t="str">
        <v>Second examiner: Internal</v>
      </c>
      <c r="K152" s="9" t="str">
        <v>27-08-2025</v>
      </c>
      <c r="L152" s="1" t="str">
        <v/>
      </c>
    </row>
    <row r="153" spans="2:12" ht="27" customHeight="1" x14ac:dyDescent="0.25">
      <c r="B153" s="9" t="str">
        <v>T000021102</v>
      </c>
      <c r="C153" s="1" t="str">
        <v>Bærende konstruktioner</v>
      </c>
      <c r="D153" s="9" t="str">
        <v>B-KON1</v>
      </c>
      <c r="E153" s="3" t="str">
        <v>4</v>
      </c>
      <c r="F153" s="11" t="str">
        <v>10-06-2025 - 11-06-2025</v>
      </c>
      <c r="G153" s="9" t="str">
        <v>Odense</v>
      </c>
      <c r="H153" s="1" t="str">
        <v>Oral examination</v>
      </c>
      <c r="I153" s="1" t="str">
        <v>Janni Alrum Jørgensen, Torben Bårup Sørensen</v>
      </c>
      <c r="J153" s="11" t="str">
        <v>Second examiner: Internal</v>
      </c>
      <c r="K153" s="9" t="str">
        <v>13-08-2025</v>
      </c>
      <c r="L153" s="1" t="str">
        <v/>
      </c>
    </row>
    <row r="154" spans="2:12" ht="27" customHeight="1" x14ac:dyDescent="0.25">
      <c r="B154" s="9" t="str">
        <v>T150004102</v>
      </c>
      <c r="C154" s="1" t="str">
        <v>Computational Methods for Design Optimization</v>
      </c>
      <c r="D154" s="9" t="str">
        <v>15-CMDO</v>
      </c>
      <c r="E154" s="3" t="str">
        <v>2</v>
      </c>
      <c r="F154" s="11" t="str">
        <v>10-06-2025</v>
      </c>
      <c r="G154" s="9" t="str">
        <v>Odense</v>
      </c>
      <c r="H154" s="1" t="str">
        <v>Portfolio</v>
      </c>
      <c r="I154" s="1" t="str">
        <v>Ösgüc Bertug Capunaman, Lucas José Helle</v>
      </c>
      <c r="J154" s="11" t="str">
        <v>Second examiner: Internal</v>
      </c>
      <c r="K154" s="9" t="str">
        <v>29-08-2025</v>
      </c>
      <c r="L154" s="1" t="str">
        <v/>
      </c>
    </row>
    <row r="155" spans="2:12" ht="27" customHeight="1" x14ac:dyDescent="0.25">
      <c r="B155" s="9" t="str">
        <v>T510051102</v>
      </c>
      <c r="C155" s="1" t="str">
        <v>Data Management</v>
      </c>
      <c r="D155" s="9" t="str">
        <v>SI2-DM</v>
      </c>
      <c r="E155" s="3" t="str">
        <v>2,6</v>
      </c>
      <c r="F155" s="11" t="str">
        <v>10-06-2025</v>
      </c>
      <c r="G155" s="9" t="str">
        <v>Odense</v>
      </c>
      <c r="H155" s="1" t="str">
        <v>Written examination on premises</v>
      </c>
      <c r="I155" s="1" t="str">
        <v>Jakob Hviid</v>
      </c>
      <c r="J155" s="11" t="str">
        <v>Second examiner: None</v>
      </c>
      <c r="K155" s="9" t="str">
        <v>21-08-2025</v>
      </c>
      <c r="L155" s="1" t="str">
        <v/>
      </c>
    </row>
    <row r="156" spans="2:12" ht="27" customHeight="1" x14ac:dyDescent="0.25">
      <c r="B156" s="9" t="str">
        <v>T540051102</v>
      </c>
      <c r="C156" s="1" t="str">
        <v>Embedded Programming</v>
      </c>
      <c r="D156" s="9" t="str">
        <v>RB4-EMB</v>
      </c>
      <c r="E156" s="3" t="str">
        <v>4,6</v>
      </c>
      <c r="F156" s="11" t="str">
        <v>10-06-2025 - 12-06-2025</v>
      </c>
      <c r="G156" s="9" t="str">
        <v>Odense</v>
      </c>
      <c r="H156" s="1" t="str">
        <v>Oral examination</v>
      </c>
      <c r="I156" s="1" t="str">
        <v>Oskar Palinko</v>
      </c>
      <c r="J156" s="11" t="str">
        <v>Second examiner: External</v>
      </c>
      <c r="K156" s="9" t="str">
        <v>18-08-2025 - 19-08-2025</v>
      </c>
      <c r="L156" s="1" t="str">
        <v/>
      </c>
    </row>
    <row r="157" spans="2:12" ht="27" customHeight="1" x14ac:dyDescent="0.25">
      <c r="B157" s="9" t="str">
        <v>T030054102</v>
      </c>
      <c r="C157" s="1" t="str">
        <v>Finite Element Analysis (FEA)</v>
      </c>
      <c r="D157" s="9" t="str">
        <v>M-FEA</v>
      </c>
      <c r="E157" s="3" t="str">
        <v>4</v>
      </c>
      <c r="F157" s="11" t="str">
        <v>10-06-2025 - 12-06-2025</v>
      </c>
      <c r="G157" s="9" t="str">
        <v>Odense</v>
      </c>
      <c r="H157" s="1" t="str">
        <v>Oral examination</v>
      </c>
      <c r="I157" s="1" t="str">
        <v>Jesper Olsen, Hao Li</v>
      </c>
      <c r="J157" s="11" t="str">
        <v>Second examiner: Internal</v>
      </c>
      <c r="K157" s="9" t="str">
        <v>29-08-2025</v>
      </c>
      <c r="L157" s="1" t="str">
        <v/>
      </c>
    </row>
    <row r="158" spans="2:12" ht="27" customHeight="1" x14ac:dyDescent="0.25">
      <c r="B158" s="9" t="str">
        <v>T080030102</v>
      </c>
      <c r="C158" s="1" t="str">
        <v>Global Entrepreneurship</v>
      </c>
      <c r="D158" s="9" t="str">
        <v>PDCGE</v>
      </c>
      <c r="E158" s="3" t="str">
        <v>2</v>
      </c>
      <c r="F158" s="11" t="str">
        <v>10-06-2025 - 12-06-2025</v>
      </c>
      <c r="G158" s="9" t="str">
        <v>Odense</v>
      </c>
      <c r="H158" s="1" t="str">
        <v>Take-home assignment</v>
      </c>
      <c r="I158" s="1" t="str">
        <v>Stephan N. Østergaard</v>
      </c>
      <c r="J158" s="11" t="str">
        <v>Second examiner: Internal</v>
      </c>
      <c r="K158" s="9" t="str">
        <v>18-08-2025 - 20-08-2025</v>
      </c>
      <c r="L158" s="1" t="str">
        <v/>
      </c>
    </row>
    <row r="159" spans="2:12" ht="27" customHeight="1" x14ac:dyDescent="0.25">
      <c r="B159" s="9" t="str">
        <v>T560035102</v>
      </c>
      <c r="C159" s="1" t="str">
        <v>Hardware og robotteknologi 3</v>
      </c>
      <c r="D159" s="9" t="str">
        <v>OB-HW3</v>
      </c>
      <c r="E159" s="3" t="str">
        <v>6</v>
      </c>
      <c r="F159" s="11" t="str">
        <v>10-06-2025</v>
      </c>
      <c r="G159" s="9" t="str">
        <v>Odense</v>
      </c>
      <c r="H159" s="1" t="str">
        <v>Take-home assignment</v>
      </c>
      <c r="I159" s="1" t="str">
        <v>Roberto de Nóbrega</v>
      </c>
      <c r="J159" s="11" t="str">
        <v>Second examiner: None</v>
      </c>
      <c r="K159" s="9" t="str">
        <v>29-08-2025</v>
      </c>
      <c r="L159" s="1" t="str">
        <v/>
      </c>
    </row>
    <row r="160" spans="2:12" ht="27" customHeight="1" x14ac:dyDescent="0.25">
      <c r="B160" s="9" t="str">
        <v>T400025102</v>
      </c>
      <c r="C160" s="1" t="str">
        <v>Højspændingsanlæg og vindmøllesystemer</v>
      </c>
      <c r="D160" s="9" t="str">
        <v>EE-HØVI</v>
      </c>
      <c r="E160" s="3" t="str">
        <v>4</v>
      </c>
      <c r="F160" s="11" t="str">
        <v>10-06-2025</v>
      </c>
      <c r="G160" s="9" t="str">
        <v>Odense</v>
      </c>
      <c r="H160" s="1" t="str">
        <v>Oral examination</v>
      </c>
      <c r="I160" s="1" t="str">
        <v>Navid Bayati , Per Andersen</v>
      </c>
      <c r="J160" s="11" t="str">
        <v>Second examiner: External</v>
      </c>
      <c r="K160" s="9" t="str">
        <v>20-08-2025</v>
      </c>
      <c r="L160" s="1" t="str">
        <v/>
      </c>
    </row>
    <row r="161" spans="2:12" ht="27" customHeight="1" x14ac:dyDescent="0.25">
      <c r="B161" s="9" t="str">
        <v>T090043102</v>
      </c>
      <c r="C161" s="1" t="str">
        <v>Industrial Internet of Things in Operations</v>
      </c>
      <c r="D161" s="9" t="str">
        <v>OM-IIOT</v>
      </c>
      <c r="E161" s="3" t="str">
        <v>1</v>
      </c>
      <c r="F161" s="11" t="str">
        <v>10-06-2025 - 12-06-2025</v>
      </c>
      <c r="G161" s="9" t="str">
        <v>Odense</v>
      </c>
      <c r="H161" s="1" t="str">
        <v>Oral examination</v>
      </c>
      <c r="I161" s="1" t="str">
        <v>Jie Cai</v>
      </c>
      <c r="J161" s="11" t="str">
        <v>Second examiner: Internal</v>
      </c>
      <c r="K161" s="9" t="str">
        <v>18-08-2025</v>
      </c>
      <c r="L161" s="1" t="str">
        <v/>
      </c>
    </row>
    <row r="162" spans="2:12" ht="27" customHeight="1" x14ac:dyDescent="0.25">
      <c r="B162" s="9" t="str">
        <v>T210050102</v>
      </c>
      <c r="C162" s="1" t="str">
        <v>Industrial Separation and Purification Technologies</v>
      </c>
      <c r="D162" s="9" t="str">
        <v>XC-SEPU</v>
      </c>
      <c r="E162" s="3" t="str">
        <v>1,2</v>
      </c>
      <c r="F162" s="11" t="str">
        <v>10-06-2025 - 11-06-2025</v>
      </c>
      <c r="G162" s="9" t="str">
        <v>Odense</v>
      </c>
      <c r="H162" s="1" t="str">
        <v>Oral examination</v>
      </c>
      <c r="I162" s="1" t="str">
        <v>Knud Villy Christensen, Massimiliano Errico</v>
      </c>
      <c r="J162" s="11" t="str">
        <v>Second examiner: Internal</v>
      </c>
      <c r="K162" s="9" t="str">
        <v>11-08-2025</v>
      </c>
      <c r="L162" s="1" t="str">
        <v/>
      </c>
    </row>
    <row r="163" spans="2:12" ht="27" customHeight="1" x14ac:dyDescent="0.25">
      <c r="B163" s="9" t="str">
        <v>T550060102</v>
      </c>
      <c r="C163" s="1" t="str">
        <v xml:space="preserve">Large-scale Drone Perception </v>
      </c>
      <c r="D163" s="9" t="str">
        <v>RM-LDP</v>
      </c>
      <c r="E163" s="3" t="str">
        <v>2</v>
      </c>
      <c r="F163" s="11" t="str">
        <v>10-06-2025 - 11-06-2025</v>
      </c>
      <c r="G163" s="9" t="str">
        <v>Odense</v>
      </c>
      <c r="H163" s="1" t="str">
        <v>Oral examination</v>
      </c>
      <c r="I163" s="1" t="str">
        <v xml:space="preserve">Henrik Skov Midtiby </v>
      </c>
      <c r="J163" s="11" t="str">
        <v>Second examiner: External</v>
      </c>
      <c r="K163" s="9" t="str">
        <v>29-08-2025</v>
      </c>
      <c r="L163" s="1" t="str">
        <v/>
      </c>
    </row>
    <row r="164" spans="2:12" ht="27" customHeight="1" x14ac:dyDescent="0.25">
      <c r="B164" s="9" t="str">
        <v>T550018102</v>
      </c>
      <c r="C164" s="1" t="str">
        <v>Master's Thesis - 30 ECTS</v>
      </c>
      <c r="D164" s="9" t="str">
        <v>RMMT30</v>
      </c>
      <c r="E164" s="3" t="str">
        <v>4</v>
      </c>
      <c r="F164" s="11" t="str">
        <v>10-06-2025 - 25-06-2025</v>
      </c>
      <c r="G164" s="9" t="str">
        <v>Odense</v>
      </c>
      <c r="H164" s="1" t="str">
        <v>Master's thesis with oral defence</v>
      </c>
      <c r="I164" s="1" t="str">
        <v>Vejleder/Supervisor</v>
      </c>
      <c r="J164" s="11" t="str">
        <v>Second examiner: External</v>
      </c>
      <c r="K164" s="9" t="str">
        <v/>
      </c>
      <c r="L164" s="1" t="str">
        <v/>
      </c>
    </row>
    <row r="165" spans="2:12" ht="27" customHeight="1" x14ac:dyDescent="0.25">
      <c r="B165" s="9" t="str">
        <v>T550034102</v>
      </c>
      <c r="C165" s="1" t="str">
        <v>Masters Thesis - 40 ECTS</v>
      </c>
      <c r="D165" s="9" t="str">
        <v>RMMT40</v>
      </c>
      <c r="E165" s="3" t="str">
        <v>3,4</v>
      </c>
      <c r="F165" s="11" t="str">
        <v>10-06-2025 - 25-06-2025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/>
      </c>
      <c r="L165" s="1" t="str">
        <v/>
      </c>
    </row>
    <row r="166" spans="2:12" ht="27" customHeight="1" x14ac:dyDescent="0.25">
      <c r="B166" s="9" t="str">
        <v>T090030102</v>
      </c>
      <c r="C166" s="1" t="str">
        <v>Master's Thesis 30 ECTS</v>
      </c>
      <c r="D166" s="9" t="str">
        <v>OM-SP30E</v>
      </c>
      <c r="E166" s="3" t="str">
        <v>7,8</v>
      </c>
      <c r="F166" s="11" t="str">
        <v>10-06-2025 - 25-06-2025</v>
      </c>
      <c r="G166" s="9" t="str">
        <v>Odense</v>
      </c>
      <c r="H166" s="1" t="str">
        <v>Master's thesis with oral defence</v>
      </c>
      <c r="I166" s="1" t="str">
        <v>Vejleder/Supervisor</v>
      </c>
      <c r="J166" s="11" t="str">
        <v>Second examiner: External</v>
      </c>
      <c r="K166" s="9" t="str">
        <v/>
      </c>
      <c r="L166" s="1" t="str">
        <v/>
      </c>
    </row>
    <row r="167" spans="2:12" ht="27" customHeight="1" x14ac:dyDescent="0.25">
      <c r="B167" s="9" t="str">
        <v>T700067102</v>
      </c>
      <c r="C167" s="1" t="str">
        <v>Matematik for ingeniører 3</v>
      </c>
      <c r="D167" s="9" t="str">
        <v>F-MAT3</v>
      </c>
      <c r="E167" s="3" t="str">
        <v>1,2</v>
      </c>
      <c r="F167" s="11" t="str">
        <v>10-06-2025</v>
      </c>
      <c r="G167" s="9" t="str">
        <v>Odense</v>
      </c>
      <c r="H167" s="1" t="str">
        <v>Written examination on premises</v>
      </c>
      <c r="I167" s="1" t="str">
        <v>Niels Christian Rømer</v>
      </c>
      <c r="J167" s="11" t="str">
        <v>Second examiner: None</v>
      </c>
      <c r="K167" s="9" t="str">
        <v>21-08-2025</v>
      </c>
      <c r="L167" s="1" t="str">
        <v/>
      </c>
    </row>
    <row r="168" spans="2:12" ht="27" customHeight="1" x14ac:dyDescent="0.25">
      <c r="B168" s="9" t="str">
        <v>T600032102</v>
      </c>
      <c r="C168" s="1" t="str">
        <v>Matematisk Modellering</v>
      </c>
      <c r="D168" s="9" t="str">
        <v>ET-MM</v>
      </c>
      <c r="E168" s="3" t="str">
        <v>2</v>
      </c>
      <c r="F168" s="11" t="str">
        <v>10-06-2025</v>
      </c>
      <c r="G168" s="9" t="str">
        <v>Odense</v>
      </c>
      <c r="H168" s="1" t="str">
        <v>Written examination</v>
      </c>
      <c r="I168" s="1" t="str">
        <v>Jonas Beermann</v>
      </c>
      <c r="J168" s="11" t="str">
        <v>Second examiner: External</v>
      </c>
      <c r="K168" s="9" t="str">
        <v>18-08-2025</v>
      </c>
      <c r="L168" s="1" t="str">
        <v/>
      </c>
    </row>
    <row r="169" spans="2:12" ht="27" customHeight="1" x14ac:dyDescent="0.25">
      <c r="B169" s="9" t="str">
        <v>T120039102</v>
      </c>
      <c r="C169" s="1" t="str">
        <v>Materialer og Processer 2</v>
      </c>
      <c r="D169" s="9" t="str">
        <v>D-MOP2</v>
      </c>
      <c r="E169" s="3" t="str">
        <v>2</v>
      </c>
      <c r="F169" s="11" t="str">
        <v>10-06-2025 - 12-06-2025</v>
      </c>
      <c r="G169" s="9" t="str">
        <v>Odense</v>
      </c>
      <c r="H169" s="1" t="str">
        <v>Oral examination</v>
      </c>
      <c r="I169" s="1" t="str">
        <v>Karen Kjær Larsen, Jan Pedersen</v>
      </c>
      <c r="J169" s="11" t="str">
        <v>Second examiner: Internal</v>
      </c>
      <c r="K169" s="9" t="str">
        <v>21-08-2025</v>
      </c>
      <c r="L169" s="1" t="str">
        <v/>
      </c>
    </row>
    <row r="170" spans="2:12" ht="27" customHeight="1" x14ac:dyDescent="0.25">
      <c r="B170" s="9" t="str">
        <v>T590029102</v>
      </c>
      <c r="C170" s="1" t="str">
        <v>Medical devices and systems</v>
      </c>
      <c r="D170" s="9" t="str">
        <v>VK-BME</v>
      </c>
      <c r="E170" s="3" t="str">
        <v>2</v>
      </c>
      <c r="F170" s="11" t="str">
        <v>10-06-2025 - 11-06-2025</v>
      </c>
      <c r="G170" s="9" t="str">
        <v>Odense</v>
      </c>
      <c r="H170" s="1" t="str">
        <v>Oral examination</v>
      </c>
      <c r="I170" s="1" t="str">
        <v>Daniel Teichmann, Ronnie Bøg Horup</v>
      </c>
      <c r="J170" s="11" t="str">
        <v>Second examiner: External</v>
      </c>
      <c r="K170" s="9" t="str">
        <v>22-08-2025</v>
      </c>
      <c r="L170" s="1" t="str">
        <v/>
      </c>
    </row>
    <row r="171" spans="2:12" ht="27" customHeight="1" x14ac:dyDescent="0.25">
      <c r="B171" s="9" t="str">
        <v>T530016102</v>
      </c>
      <c r="C171" s="1" t="str">
        <v>Numerical Methods</v>
      </c>
      <c r="D171" s="9" t="str">
        <v>RD4-NUM</v>
      </c>
      <c r="E171" s="3" t="str">
        <v>4</v>
      </c>
      <c r="F171" s="11" t="str">
        <v>10-06-2025 - 11-06-2025</v>
      </c>
      <c r="G171" s="9" t="str">
        <v>Odense</v>
      </c>
      <c r="H171" s="1" t="str">
        <v>Take-home assignment</v>
      </c>
      <c r="I171" s="1" t="str">
        <v>Henrik Gordon Petersen</v>
      </c>
      <c r="J171" s="11" t="str">
        <v>Second examiner: Internal</v>
      </c>
      <c r="K171" s="9" t="str">
        <v>28-08-2025 - 29-08-2025</v>
      </c>
      <c r="L171" s="1" t="str">
        <v/>
      </c>
    </row>
    <row r="172" spans="2:12" ht="27" customHeight="1" x14ac:dyDescent="0.25">
      <c r="B172" s="9" t="str">
        <v>T540009102</v>
      </c>
      <c r="C172" s="1" t="str">
        <v>Numerical Methods</v>
      </c>
      <c r="D172" s="9" t="str">
        <v>RB-NUM6</v>
      </c>
      <c r="E172" s="3" t="str">
        <v>6</v>
      </c>
      <c r="F172" s="11" t="str">
        <v>10-06-2025 - 11-06-2025</v>
      </c>
      <c r="G172" s="9" t="str">
        <v>Odense</v>
      </c>
      <c r="H172" s="1" t="str">
        <v>Take-home assignment</v>
      </c>
      <c r="I172" s="1" t="str">
        <v>Henrik Gordon Petersen</v>
      </c>
      <c r="J172" s="11" t="str">
        <v>Second examiner: Internal</v>
      </c>
      <c r="K172" s="9" t="str">
        <v>28-08-2025 - 29-08-2025</v>
      </c>
      <c r="L172" s="1" t="str">
        <v/>
      </c>
    </row>
    <row r="173" spans="2:12" ht="27" customHeight="1" x14ac:dyDescent="0.25">
      <c r="B173" s="9" t="str">
        <v>T080027102</v>
      </c>
      <c r="C173" s="1" t="str">
        <v>PDI Master Thesis</v>
      </c>
      <c r="D173" s="9" t="str">
        <v>PDCTH</v>
      </c>
      <c r="E173" s="3" t="str">
        <v>4</v>
      </c>
      <c r="F173" s="11" t="str">
        <v>10-06-2025 - 25-06-2025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/>
      </c>
      <c r="L173" s="1" t="str">
        <v/>
      </c>
    </row>
    <row r="174" spans="2:12" ht="27" customHeight="1" x14ac:dyDescent="0.25">
      <c r="B174" s="9" t="str">
        <v>T580014102</v>
      </c>
      <c r="C174" s="1" t="str">
        <v>Reguleringsteknik</v>
      </c>
      <c r="D174" s="9" t="str">
        <v>VB-REG4</v>
      </c>
      <c r="E174" s="3" t="str">
        <v>4</v>
      </c>
      <c r="F174" s="11" t="str">
        <v>10-06-2025</v>
      </c>
      <c r="G174" s="9" t="str">
        <v>Odense</v>
      </c>
      <c r="H174" s="1" t="str">
        <v>Written examination on premises</v>
      </c>
      <c r="I174" s="1" t="str">
        <v xml:space="preserve">Hamid Reza Shaker </v>
      </c>
      <c r="J174" s="11" t="str">
        <v>Second examiner: Internal</v>
      </c>
      <c r="K174" s="9" t="str">
        <v>20-08-2025</v>
      </c>
      <c r="L174" s="1" t="str">
        <v/>
      </c>
    </row>
    <row r="175" spans="2:12" ht="27" customHeight="1" x14ac:dyDescent="0.25">
      <c r="B175" s="9" t="str">
        <v>T600011102</v>
      </c>
      <c r="C175" s="1" t="str">
        <v>Reguleringsteknik</v>
      </c>
      <c r="D175" s="9" t="str">
        <v>ET5-CTR</v>
      </c>
      <c r="E175" s="3" t="str">
        <v>4</v>
      </c>
      <c r="F175" s="11" t="str">
        <v>10-06-2025</v>
      </c>
      <c r="G175" s="9" t="str">
        <v>Odense</v>
      </c>
      <c r="H175" s="1" t="str">
        <v>Written examination</v>
      </c>
      <c r="I175" s="1" t="str">
        <v xml:space="preserve">Hamid Reza Shaker </v>
      </c>
      <c r="J175" s="11" t="str">
        <v>Second examiner: None</v>
      </c>
      <c r="K175" s="9" t="str">
        <v>20-08-2025</v>
      </c>
      <c r="L175" s="1" t="str">
        <v/>
      </c>
    </row>
    <row r="176" spans="2:12" ht="27" customHeight="1" x14ac:dyDescent="0.25">
      <c r="B176" s="9" t="str">
        <v>T600021102</v>
      </c>
      <c r="C176" s="1" t="str">
        <v>Renewable hydrocarbons and transport sector integration</v>
      </c>
      <c r="D176" s="9" t="str">
        <v>ET6-RHT</v>
      </c>
      <c r="E176" s="3" t="str">
        <v>4,6</v>
      </c>
      <c r="F176" s="11" t="str">
        <v>10-06-2025 - 11-06-2025</v>
      </c>
      <c r="G176" s="9" t="str">
        <v>Odense</v>
      </c>
      <c r="H176" s="1" t="str">
        <v>Oral examination</v>
      </c>
      <c r="I176" s="1" t="str">
        <v>Hossein Nami</v>
      </c>
      <c r="J176" s="11" t="str">
        <v>Second examiner: Internal</v>
      </c>
      <c r="K176" s="9" t="str">
        <v>11-08-2025</v>
      </c>
      <c r="L176" s="1" t="str">
        <v/>
      </c>
    </row>
    <row r="177" spans="2:12" ht="27" customHeight="1" x14ac:dyDescent="0.25">
      <c r="B177" s="9" t="str">
        <v>T520030102</v>
      </c>
      <c r="C177" s="1" t="str">
        <v>Semester Project in Trustworthy Systems</v>
      </c>
      <c r="D177" s="9" t="str">
        <v>SM2-PRO</v>
      </c>
      <c r="E177" s="3" t="str">
        <v>2</v>
      </c>
      <c r="F177" s="11" t="str">
        <v>10-06-2025</v>
      </c>
      <c r="G177" s="9" t="str">
        <v>Odense</v>
      </c>
      <c r="H177" s="1" t="str">
        <v>Take-home assignment</v>
      </c>
      <c r="I177" s="1" t="str">
        <v/>
      </c>
      <c r="J177" s="11" t="str">
        <v>Second examiner: None</v>
      </c>
      <c r="K177" s="9" t="str">
        <v/>
      </c>
      <c r="L177" s="1" t="str">
        <v/>
      </c>
    </row>
    <row r="178" spans="2:12" ht="27" customHeight="1" x14ac:dyDescent="0.25">
      <c r="B178" s="9" t="str">
        <v>T120010102</v>
      </c>
      <c r="C178" s="1" t="str">
        <v>Special Topic - Independant Study Activity</v>
      </c>
      <c r="D178" s="9" t="str">
        <v>D-FSS</v>
      </c>
      <c r="E178" s="3" t="str">
        <v>6</v>
      </c>
      <c r="F178" s="11" t="str">
        <v>10-06-2025</v>
      </c>
      <c r="G178" s="9" t="str">
        <v>Odense</v>
      </c>
      <c r="H178" s="1" t="str">
        <v>Combined test</v>
      </c>
      <c r="I178" s="1" t="str">
        <v>Cristiina Askløf Hjertevig</v>
      </c>
      <c r="J178" s="11" t="str">
        <v>Second examiner: Internal</v>
      </c>
      <c r="K178" s="9" t="str">
        <v>26-08-2025</v>
      </c>
      <c r="L178" s="1" t="str">
        <v/>
      </c>
    </row>
    <row r="179" spans="2:12" ht="27" customHeight="1" x14ac:dyDescent="0.25">
      <c r="B179" s="9" t="str">
        <v>T100004102</v>
      </c>
      <c r="C179" s="1" t="str">
        <v>Supply Chain Management 4</v>
      </c>
      <c r="D179" s="9" t="str">
        <v>GX-SCM4</v>
      </c>
      <c r="E179" s="3" t="str">
        <v>4</v>
      </c>
      <c r="F179" s="11" t="str">
        <v>10-06-2025 - 13-06-2025</v>
      </c>
      <c r="G179" s="9" t="str">
        <v>Odense</v>
      </c>
      <c r="H179" s="1" t="str">
        <v>Oral examination</v>
      </c>
      <c r="I179" s="1" t="str">
        <v>Philip Beske-Janssen, Seyed Pendar Toufigi</v>
      </c>
      <c r="J179" s="11" t="str">
        <v>Second examiner: Internal</v>
      </c>
      <c r="K179" s="9" t="str">
        <v>20-08-2025</v>
      </c>
      <c r="L179" s="1" t="str">
        <v/>
      </c>
    </row>
    <row r="180" spans="2:12" ht="27" customHeight="1" x14ac:dyDescent="0.25">
      <c r="B180" s="9" t="str">
        <v>T170009102</v>
      </c>
      <c r="C180" s="1" t="str">
        <v xml:space="preserve">System Identification Methods for Structural Dynamics </v>
      </c>
      <c r="D180" s="9" t="str">
        <v>MK-SydID</v>
      </c>
      <c r="E180" s="3" t="str">
        <v>2</v>
      </c>
      <c r="F180" s="11" t="str">
        <v>10-06-2025</v>
      </c>
      <c r="G180" s="9" t="str">
        <v>Odense</v>
      </c>
      <c r="H180" s="1" t="str">
        <v>Oral examination</v>
      </c>
      <c r="I180" s="1" t="str">
        <v xml:space="preserve">Luis David Avendano Valencia </v>
      </c>
      <c r="J180" s="11" t="str">
        <v>Second examiner: Internal</v>
      </c>
      <c r="K180" s="9" t="str">
        <v>25-08-2025</v>
      </c>
      <c r="L180" s="1" t="str">
        <v/>
      </c>
    </row>
    <row r="181" spans="2:12" ht="27" customHeight="1" x14ac:dyDescent="0.25">
      <c r="B181" s="9" t="str">
        <v>T050057102</v>
      </c>
      <c r="C181" s="1" t="str">
        <v>Systemteori og metode</v>
      </c>
      <c r="D181" s="9" t="str">
        <v>P-SYM</v>
      </c>
      <c r="E181" s="3" t="str">
        <v>2</v>
      </c>
      <c r="F181" s="11" t="str">
        <v>10-06-2025 - 12-06-2025</v>
      </c>
      <c r="G181" s="9" t="str">
        <v>Odense</v>
      </c>
      <c r="H181" s="1" t="str">
        <v>Oral examination</v>
      </c>
      <c r="I181" s="1" t="str">
        <v>Henrik Blichfeldt, Charlotte Henriksen, Mads Bruun Larsen</v>
      </c>
      <c r="J181" s="11" t="str">
        <v>Second examiner: Internal</v>
      </c>
      <c r="K181" s="9" t="str">
        <v>25-08-2025</v>
      </c>
      <c r="L181" s="1" t="str">
        <v/>
      </c>
    </row>
    <row r="182" spans="2:12" ht="27" customHeight="1" x14ac:dyDescent="0.25">
      <c r="B182" s="9" t="str">
        <v>T090048102</v>
      </c>
      <c r="C182" s="1" t="str">
        <v>Technology Managment</v>
      </c>
      <c r="D182" s="9" t="str">
        <v>OM-TM</v>
      </c>
      <c r="E182" s="3" t="str">
        <v>3</v>
      </c>
      <c r="F182" s="11" t="str">
        <v>10-06-2025 - 12-06-2025</v>
      </c>
      <c r="G182" s="9" t="str">
        <v>Odense</v>
      </c>
      <c r="H182" s="1" t="str">
        <v>Oral examination</v>
      </c>
      <c r="I182" s="1" t="str">
        <v>Niels Gorm Maly Rytter, Rui Goncalves</v>
      </c>
      <c r="J182" s="11" t="str">
        <v>Second examiner: Internal</v>
      </c>
      <c r="K182" s="9" t="str">
        <v>18-08-2025</v>
      </c>
      <c r="L182" s="1" t="str">
        <v/>
      </c>
    </row>
    <row r="183" spans="2:12" ht="27" customHeight="1" x14ac:dyDescent="0.25">
      <c r="B183" s="9" t="str">
        <v>T560036102</v>
      </c>
      <c r="C183" s="1" t="str">
        <v>Virtual og Augmented Reality 1</v>
      </c>
      <c r="D183" s="9" t="str">
        <v>OB-VRAR1</v>
      </c>
      <c r="E183" s="3" t="str">
        <v>4</v>
      </c>
      <c r="F183" s="11" t="str">
        <v>10-06-2025</v>
      </c>
      <c r="G183" s="9" t="str">
        <v>Odense</v>
      </c>
      <c r="H183" s="1" t="str">
        <v>Project report</v>
      </c>
      <c r="I183" s="1" t="str">
        <v>Morten Lyk</v>
      </c>
      <c r="J183" s="11" t="str">
        <v>Second examiner: None</v>
      </c>
      <c r="K183" s="9" t="str">
        <v>15-08-2025</v>
      </c>
      <c r="L183" s="1" t="str">
        <v/>
      </c>
    </row>
    <row r="184" spans="2:12" ht="27" customHeight="1" x14ac:dyDescent="0.25">
      <c r="B184" s="9" t="str">
        <v>T580025102</v>
      </c>
      <c r="C184" s="1" t="str">
        <v>Bevægelse - MCQ (1 af 3)</v>
      </c>
      <c r="D184" s="9" t="str">
        <v>VB-BEV2</v>
      </c>
      <c r="E184" s="3" t="str">
        <v>2</v>
      </c>
      <c r="F184" s="11" t="str">
        <v>11-06-2025</v>
      </c>
      <c r="G184" s="9" t="str">
        <v>Odense</v>
      </c>
      <c r="H184" s="1" t="str">
        <v>Written examination on premises</v>
      </c>
      <c r="I184" s="1" t="str">
        <v xml:space="preserve">Morten Hansen </v>
      </c>
      <c r="J184" s="11" t="str">
        <v>Second examiner: Internal</v>
      </c>
      <c r="K184" s="9" t="str">
        <v>22-08-2025</v>
      </c>
      <c r="L184" s="1" t="str">
        <v/>
      </c>
    </row>
    <row r="185" spans="2:12" ht="27" customHeight="1" x14ac:dyDescent="0.25">
      <c r="B185" s="9" t="str">
        <v>T500015102</v>
      </c>
      <c r="C185" s="1" t="str">
        <v>Design af pålidelige cyber-fysiske systemer</v>
      </c>
      <c r="D185" s="9" t="str">
        <v>ST4-CPS</v>
      </c>
      <c r="E185" s="3" t="str">
        <v>2,4</v>
      </c>
      <c r="F185" s="11" t="str">
        <v>11-06-2025</v>
      </c>
      <c r="G185" s="9" t="str">
        <v>Odense</v>
      </c>
      <c r="H185" s="1" t="str">
        <v>Written examination on premises</v>
      </c>
      <c r="I185" s="1" t="str">
        <v>Eun-Young Kang</v>
      </c>
      <c r="J185" s="11" t="str">
        <v>Second examiner: None</v>
      </c>
      <c r="K185" s="9" t="str">
        <v>20-08-2025</v>
      </c>
      <c r="L185" s="1" t="str">
        <v/>
      </c>
    </row>
    <row r="186" spans="2:12" ht="27" customHeight="1" x14ac:dyDescent="0.25">
      <c r="B186" s="9" t="str">
        <v>T940024102</v>
      </c>
      <c r="C186" s="1" t="str">
        <v>English Language Course</v>
      </c>
      <c r="D186" s="9" t="str">
        <v>O-ELCU1</v>
      </c>
      <c r="E186" s="3" t="str">
        <v/>
      </c>
      <c r="F186" s="11" t="str">
        <v>11-06-2025 - 13-06-2025</v>
      </c>
      <c r="G186" s="9" t="str">
        <v>Odense</v>
      </c>
      <c r="H186" s="1" t="str">
        <v>Oral examination</v>
      </c>
      <c r="I186" s="1" t="str">
        <v>Mette Dam Laursen</v>
      </c>
      <c r="J186" s="11" t="str">
        <v>Second examiner: Internal</v>
      </c>
      <c r="K186" s="9" t="str">
        <v/>
      </c>
      <c r="L186" s="1" t="str">
        <v/>
      </c>
    </row>
    <row r="187" spans="2:12" ht="27" customHeight="1" x14ac:dyDescent="0.25">
      <c r="B187" s="9" t="str">
        <v>T200016102</v>
      </c>
      <c r="C187" s="1" t="str">
        <v>Grundlæggende biokemi og mikrobiologi</v>
      </c>
      <c r="D187" s="9" t="str">
        <v>K-BIM</v>
      </c>
      <c r="E187" s="3" t="str">
        <v>2</v>
      </c>
      <c r="F187" s="11" t="str">
        <v>11-06-2025</v>
      </c>
      <c r="G187" s="9" t="str">
        <v>Odense</v>
      </c>
      <c r="H187" s="1" t="str">
        <v>Written examination on premises</v>
      </c>
      <c r="I187" s="1" t="str">
        <v>Henrik Karring, Michele Fabris</v>
      </c>
      <c r="J187" s="11" t="str">
        <v>Second examiner: Internal</v>
      </c>
      <c r="K187" s="9" t="str">
        <v>25-08-2025</v>
      </c>
      <c r="L187" s="1" t="str">
        <v/>
      </c>
    </row>
    <row r="188" spans="2:12" ht="27" customHeight="1" x14ac:dyDescent="0.25">
      <c r="B188" s="9" t="str">
        <v>T590007102</v>
      </c>
      <c r="C188" s="1" t="str">
        <v>In-company Project</v>
      </c>
      <c r="D188" s="9" t="str">
        <v>VK-VF</v>
      </c>
      <c r="E188" s="3" t="str">
        <v>2</v>
      </c>
      <c r="F188" s="11" t="str">
        <v>11-06-2025 - 13-06-2025</v>
      </c>
      <c r="G188" s="9" t="str">
        <v>Odense</v>
      </c>
      <c r="H188" s="1" t="str">
        <v>Project report with oral defence</v>
      </c>
      <c r="I188" s="1" t="str">
        <v xml:space="preserve">Uffe Kock Wiil </v>
      </c>
      <c r="J188" s="11" t="str">
        <v>Second examiner: Internal</v>
      </c>
      <c r="K188" s="9" t="str">
        <v>28-08-2025</v>
      </c>
      <c r="L188" s="1" t="str">
        <v/>
      </c>
    </row>
    <row r="189" spans="2:12" ht="27" customHeight="1" x14ac:dyDescent="0.25">
      <c r="B189" s="9" t="str">
        <v>T120037102</v>
      </c>
      <c r="C189" s="1" t="str">
        <v>Integreret produktudvikling 4 og projekt (Mundtlig)</v>
      </c>
      <c r="D189" s="9" t="str">
        <v>D-IPU4</v>
      </c>
      <c r="E189" s="3" t="str">
        <v>4</v>
      </c>
      <c r="F189" s="11" t="str">
        <v>11-06-2025 - 13-06-2025</v>
      </c>
      <c r="G189" s="9" t="str">
        <v>Odense</v>
      </c>
      <c r="H189" s="1" t="str">
        <v>Oral examination</v>
      </c>
      <c r="I189" s="1" t="str">
        <v>Steffen Michael Sørensen, Jens Chr. Jensen, Daniel Damgaard Hansen</v>
      </c>
      <c r="J189" s="11" t="str">
        <v>Second examiner: External</v>
      </c>
      <c r="K189" s="9" t="str">
        <v>26-08-2025</v>
      </c>
      <c r="L189" s="1" t="str">
        <v/>
      </c>
    </row>
    <row r="190" spans="2:12" ht="27" customHeight="1" x14ac:dyDescent="0.25">
      <c r="B190" s="9" t="str">
        <v>T570018102</v>
      </c>
      <c r="C190" s="1" t="str">
        <v>Kandidatspeciale - 30 ECTS</v>
      </c>
      <c r="D190" s="9" t="str">
        <v>OK-SP30</v>
      </c>
      <c r="E190" s="3" t="str">
        <v>4</v>
      </c>
      <c r="F190" s="11" t="str">
        <v>11-06-2025 - 27-06-2025</v>
      </c>
      <c r="G190" s="9" t="str">
        <v>Odense</v>
      </c>
      <c r="H190" s="1" t="str">
        <v>Master's thesis with oral defence</v>
      </c>
      <c r="I190" s="1" t="str">
        <v/>
      </c>
      <c r="J190" s="11" t="str">
        <v>Second examiner: External</v>
      </c>
      <c r="K190" s="9" t="str">
        <v/>
      </c>
      <c r="L190" s="1" t="str">
        <v/>
      </c>
    </row>
    <row r="191" spans="2:12" ht="27" customHeight="1" x14ac:dyDescent="0.25">
      <c r="B191" s="9" t="str">
        <v>T570023102</v>
      </c>
      <c r="C191" s="1" t="str">
        <v>Kandidatspeciale - 40 ECTS</v>
      </c>
      <c r="D191" s="9" t="str">
        <v>OK-SP40</v>
      </c>
      <c r="E191" s="3" t="str">
        <v>3,4</v>
      </c>
      <c r="F191" s="11" t="str">
        <v>11-06-2025 - 27-06-2025</v>
      </c>
      <c r="G191" s="9" t="str">
        <v>Odense</v>
      </c>
      <c r="H191" s="1" t="str">
        <v>Master's thesis with oral defence</v>
      </c>
      <c r="I191" s="1" t="str">
        <v/>
      </c>
      <c r="J191" s="11" t="str">
        <v>Second examiner: External</v>
      </c>
      <c r="K191" s="9" t="str">
        <v/>
      </c>
      <c r="L191" s="1" t="str">
        <v/>
      </c>
    </row>
    <row r="192" spans="2:12" ht="27" customHeight="1" x14ac:dyDescent="0.25">
      <c r="B192" s="9" t="str">
        <v>N100042102</v>
      </c>
      <c r="C192" s="1" t="str">
        <v>Klima og biologi</v>
      </c>
      <c r="D192" s="9" t="str">
        <v>BB528</v>
      </c>
      <c r="E192" s="3" t="str">
        <v>2</v>
      </c>
      <c r="F192" s="11" t="str">
        <v>11-06-2025 - 12-06-2025</v>
      </c>
      <c r="G192" s="9" t="str">
        <v>Odense</v>
      </c>
      <c r="H192" s="1" t="str">
        <v>Oral examination</v>
      </c>
      <c r="I192" s="1" t="str">
        <v/>
      </c>
      <c r="J192" s="11" t="str">
        <v>Second examiner: External</v>
      </c>
      <c r="K192" s="9" t="str">
        <v>14-08-2025</v>
      </c>
      <c r="L192" s="1" t="str">
        <v/>
      </c>
    </row>
    <row r="193" spans="2:12" ht="27" customHeight="1" x14ac:dyDescent="0.25">
      <c r="B193" s="9" t="str">
        <v>N500049102</v>
      </c>
      <c r="C193" s="1" t="str">
        <v>Kvantemekanik II</v>
      </c>
      <c r="D193" s="9" t="str">
        <v>FY547</v>
      </c>
      <c r="E193" s="3" t="str">
        <v>4</v>
      </c>
      <c r="F193" s="11" t="str">
        <v>11-06-2025</v>
      </c>
      <c r="G193" s="9" t="str">
        <v>Odense</v>
      </c>
      <c r="H193" s="1" t="str">
        <v/>
      </c>
      <c r="I193" s="1" t="str">
        <v/>
      </c>
      <c r="J193" s="11" t="str">
        <v/>
      </c>
      <c r="K193" s="9" t="str">
        <v>06-08-2025</v>
      </c>
      <c r="L193" s="1" t="str">
        <v/>
      </c>
    </row>
    <row r="194" spans="2:12" ht="27" customHeight="1" x14ac:dyDescent="0.25">
      <c r="B194" s="9" t="str">
        <v>T070065102</v>
      </c>
      <c r="C194" s="1" t="str">
        <v>Product Management</v>
      </c>
      <c r="D194" s="9" t="str">
        <v>PDX-PM</v>
      </c>
      <c r="E194" s="3" t="str">
        <v>4</v>
      </c>
      <c r="F194" s="11" t="str">
        <v>11-06-2025 - 13-06-2025</v>
      </c>
      <c r="G194" s="9" t="str">
        <v>Odense</v>
      </c>
      <c r="H194" s="1" t="str">
        <v>Take-home assignment</v>
      </c>
      <c r="I194" s="1" t="str">
        <v>Jan Herløv Carlsen</v>
      </c>
      <c r="J194" s="11" t="str">
        <v>Second examiner: External</v>
      </c>
      <c r="K194" s="9" t="str">
        <v>20-08-2025 - 22-08-2025</v>
      </c>
      <c r="L194" s="1" t="str">
        <v/>
      </c>
    </row>
    <row r="195" spans="2:12" ht="27" customHeight="1" x14ac:dyDescent="0.25">
      <c r="B195" s="9" t="str">
        <v>T420045102</v>
      </c>
      <c r="C195" s="1" t="str">
        <v>Programmering</v>
      </c>
      <c r="D195" s="9" t="str">
        <v>E-PRG</v>
      </c>
      <c r="E195" s="3" t="str">
        <v>2</v>
      </c>
      <c r="F195" s="11" t="str">
        <v>11-06-2025</v>
      </c>
      <c r="G195" s="9" t="str">
        <v>Odense</v>
      </c>
      <c r="H195" s="1" t="str">
        <v>Written examination</v>
      </c>
      <c r="I195" s="1" t="str">
        <v>Ali Sahafi</v>
      </c>
      <c r="J195" s="11" t="str">
        <v>Second examiner: None</v>
      </c>
      <c r="K195" s="9" t="str">
        <v>13-08-2025</v>
      </c>
      <c r="L195" s="1" t="str">
        <v/>
      </c>
    </row>
    <row r="196" spans="2:12" ht="27" customHeight="1" x14ac:dyDescent="0.25">
      <c r="B196" s="9" t="str">
        <v>T550085102</v>
      </c>
      <c r="C196" s="1" t="str">
        <v>Satellite Remote Sensing</v>
      </c>
      <c r="D196" s="9" t="str">
        <v>RM-SRS</v>
      </c>
      <c r="E196" s="3" t="str">
        <v>2</v>
      </c>
      <c r="F196" s="11" t="str">
        <v>11-06-2025 - 12-06-2025</v>
      </c>
      <c r="G196" s="9" t="str">
        <v>Odense</v>
      </c>
      <c r="H196" s="1" t="str">
        <v>Project report with oral defence</v>
      </c>
      <c r="I196" s="1" t="str">
        <v xml:space="preserve">Elzbieta Pastucha </v>
      </c>
      <c r="J196" s="11" t="str">
        <v>Second examiner: Internal</v>
      </c>
      <c r="K196" s="9" t="str">
        <v>28-08-2025</v>
      </c>
      <c r="L196" s="1" t="str">
        <v/>
      </c>
    </row>
    <row r="197" spans="2:12" ht="27" customHeight="1" x14ac:dyDescent="0.25">
      <c r="B197" s="9" t="str">
        <v>T510033102</v>
      </c>
      <c r="C197" s="1" t="str">
        <v>Software Architecture</v>
      </c>
      <c r="D197" s="9" t="str">
        <v/>
      </c>
      <c r="E197" s="3" t="str">
        <v>6</v>
      </c>
      <c r="F197" s="11" t="str">
        <v>11-06-2025</v>
      </c>
      <c r="G197" s="9" t="str">
        <v>Odense</v>
      </c>
      <c r="H197" s="1" t="str">
        <v/>
      </c>
      <c r="I197" s="1" t="str">
        <v/>
      </c>
      <c r="J197" s="11" t="str">
        <v/>
      </c>
      <c r="K197" s="9" t="str">
        <v/>
      </c>
      <c r="L197" s="1" t="str">
        <v/>
      </c>
    </row>
    <row r="198" spans="2:12" ht="27" customHeight="1" x14ac:dyDescent="0.25">
      <c r="B198" s="9" t="str">
        <v>T510061102</v>
      </c>
      <c r="C198" s="1" t="str">
        <v>Software Architecture</v>
      </c>
      <c r="D198" s="9" t="str">
        <v>SE6-SA</v>
      </c>
      <c r="E198" s="3" t="str">
        <v>6</v>
      </c>
      <c r="F198" s="11" t="str">
        <v>11-06-2025</v>
      </c>
      <c r="G198" s="9" t="str">
        <v>Odense</v>
      </c>
      <c r="H198" s="1" t="str">
        <v>Written examination</v>
      </c>
      <c r="I198" s="1" t="str">
        <v>Torben Worm</v>
      </c>
      <c r="J198" s="11" t="str">
        <v>Second examiner: None</v>
      </c>
      <c r="K198" s="9" t="str">
        <v>20-08-2025</v>
      </c>
      <c r="L198" s="1" t="str">
        <v/>
      </c>
    </row>
    <row r="199" spans="2:12" ht="27" customHeight="1" x14ac:dyDescent="0.25">
      <c r="B199" s="9" t="str">
        <v>T560042102</v>
      </c>
      <c r="C199" s="1" t="str">
        <v>Spildesign 2</v>
      </c>
      <c r="D199" s="9" t="str">
        <v>OB-SD2</v>
      </c>
      <c r="E199" s="3" t="str">
        <v>2</v>
      </c>
      <c r="F199" s="11" t="str">
        <v>11-06-2025 - 13-06-2025</v>
      </c>
      <c r="G199" s="9" t="str">
        <v>Odense</v>
      </c>
      <c r="H199" s="1" t="str">
        <v>Oral examination</v>
      </c>
      <c r="I199" s="1" t="str">
        <v>Sylvester Agerbæk Hansen</v>
      </c>
      <c r="J199" s="11" t="str">
        <v>Second examiner: External</v>
      </c>
      <c r="K199" s="9" t="str">
        <v>25-08-2025</v>
      </c>
      <c r="L199" s="1" t="str">
        <v/>
      </c>
    </row>
    <row r="200" spans="2:12" ht="27" customHeight="1" x14ac:dyDescent="0.25">
      <c r="B200" s="9" t="str">
        <v>T500006102</v>
      </c>
      <c r="C200" s="1" t="str">
        <v>Afgangsprojekt</v>
      </c>
      <c r="D200" s="9" t="str">
        <v>I-AFP1</v>
      </c>
      <c r="E200" s="3" t="str">
        <v>7</v>
      </c>
      <c r="F200" s="11" t="str">
        <v>12-06-2025 - 27-06-2025</v>
      </c>
      <c r="G200" s="9" t="str">
        <v>Odense</v>
      </c>
      <c r="H200" s="1" t="str">
        <v>Final project with oral defence</v>
      </c>
      <c r="I200" s="1" t="str">
        <v/>
      </c>
      <c r="J200" s="11" t="str">
        <v>Second examiner: External</v>
      </c>
      <c r="K200" s="9" t="str">
        <v>25-08-2025 - 29-08-2025</v>
      </c>
      <c r="L200" s="1" t="str">
        <v/>
      </c>
    </row>
    <row r="201" spans="2:12" ht="27" customHeight="1" x14ac:dyDescent="0.25">
      <c r="B201" s="9" t="str">
        <v>T160012102</v>
      </c>
      <c r="C201" s="1" t="str">
        <v>Bachelorprojekt</v>
      </c>
      <c r="D201" s="9" t="str">
        <v>MB-BA</v>
      </c>
      <c r="E201" s="3" t="str">
        <v>6</v>
      </c>
      <c r="F201" s="11" t="str">
        <v>12-06-2025 - 27-06-2025</v>
      </c>
      <c r="G201" s="9" t="str">
        <v>Odense</v>
      </c>
      <c r="H201" s="1" t="str">
        <v>Bachelor project with oral defence</v>
      </c>
      <c r="I201" s="1" t="str">
        <v>Luis David Avendano Valencia , Ivar Lund</v>
      </c>
      <c r="J201" s="11" t="str">
        <v>Second examiner: External</v>
      </c>
      <c r="K201" s="9" t="str">
        <v/>
      </c>
      <c r="L201" s="1" t="str">
        <v/>
      </c>
    </row>
    <row r="202" spans="2:12" ht="27" customHeight="1" x14ac:dyDescent="0.25">
      <c r="B202" s="9" t="str">
        <v>T540007102</v>
      </c>
      <c r="C202" s="1" t="str">
        <v xml:space="preserve">Bachelorprojekt </v>
      </c>
      <c r="D202" s="9" t="str">
        <v>RB-BAP6</v>
      </c>
      <c r="E202" s="3" t="str">
        <v>6</v>
      </c>
      <c r="F202" s="11" t="str">
        <v>12-06-2025 - 25-06-2025</v>
      </c>
      <c r="G202" s="9" t="str">
        <v>Odense</v>
      </c>
      <c r="H202" s="1" t="str">
        <v>Bachelor project with oral defence</v>
      </c>
      <c r="I202" s="1" t="str">
        <v>Vejleder/Supervisor</v>
      </c>
      <c r="J202" s="11" t="str">
        <v>Second examiner: External</v>
      </c>
      <c r="K202" s="9" t="str">
        <v/>
      </c>
      <c r="L202" s="1" t="str">
        <v/>
      </c>
    </row>
    <row r="203" spans="2:12" ht="27" customHeight="1" x14ac:dyDescent="0.25">
      <c r="B203" s="9" t="str">
        <v>T140029102</v>
      </c>
      <c r="C203" s="1" t="str">
        <v>Bygningsteknologi</v>
      </c>
      <c r="D203" s="9" t="str">
        <v>14-BT</v>
      </c>
      <c r="E203" s="3" t="str">
        <v>2</v>
      </c>
      <c r="F203" s="11" t="str">
        <v>12-06-2025</v>
      </c>
      <c r="G203" s="9" t="str">
        <v>Odense</v>
      </c>
      <c r="H203" s="1" t="str">
        <v>Written examination on premises</v>
      </c>
      <c r="I203" s="1" t="str">
        <v>Hugo Mulder</v>
      </c>
      <c r="J203" s="11" t="str">
        <v>Second examiner: Internal</v>
      </c>
      <c r="K203" s="9" t="str">
        <v>18-08-2025</v>
      </c>
      <c r="L203" s="1" t="str">
        <v/>
      </c>
    </row>
    <row r="204" spans="2:12" ht="27" customHeight="1" x14ac:dyDescent="0.25">
      <c r="B204" s="9" t="str">
        <v>T570035102</v>
      </c>
      <c r="C204" s="1" t="str">
        <v>Creating dynamic 3D objects</v>
      </c>
      <c r="D204" s="9" t="str">
        <v>OK-3DO</v>
      </c>
      <c r="E204" s="3" t="str">
        <v>6</v>
      </c>
      <c r="F204" s="11" t="str">
        <v>12-06-2025</v>
      </c>
      <c r="G204" s="9" t="str">
        <v>Odense</v>
      </c>
      <c r="H204" s="1" t="str">
        <v>Project report</v>
      </c>
      <c r="I204" s="1" t="str">
        <v>Morten Lyk</v>
      </c>
      <c r="J204" s="11" t="str">
        <v>Second examiner: None</v>
      </c>
      <c r="K204" s="9" t="str">
        <v>26-08-2025</v>
      </c>
      <c r="L204" s="1" t="str">
        <v/>
      </c>
    </row>
    <row r="205" spans="2:12" ht="27" customHeight="1" x14ac:dyDescent="0.25">
      <c r="B205" s="9" t="str">
        <v>T140048102</v>
      </c>
      <c r="C205" s="1" t="str">
        <v>Digital Fabrication Fundamentals</v>
      </c>
      <c r="D205" s="9" t="str">
        <v>14-DFF</v>
      </c>
      <c r="E205" s="3" t="str">
        <v>6</v>
      </c>
      <c r="F205" s="11" t="str">
        <v>12-06-2025</v>
      </c>
      <c r="G205" s="9" t="str">
        <v>Odense</v>
      </c>
      <c r="H205" s="1" t="str">
        <v>Portfolio</v>
      </c>
      <c r="I205" s="1" t="str">
        <v>Davide Angeletti, Alberto Martinez Lopez, Roberto Naboni</v>
      </c>
      <c r="J205" s="11" t="str">
        <v>Second examiner: Internal</v>
      </c>
      <c r="K205" s="9" t="str">
        <v>29-08-2025</v>
      </c>
      <c r="L205" s="1" t="str">
        <v/>
      </c>
    </row>
    <row r="206" spans="2:12" ht="27" customHeight="1" x14ac:dyDescent="0.25">
      <c r="B206" s="9" t="str">
        <v>T150035102</v>
      </c>
      <c r="C206" s="1" t="str">
        <v>Kandidatspeciale – 30 ECTS</v>
      </c>
      <c r="D206" s="9" t="str">
        <v>15-MT30</v>
      </c>
      <c r="E206" s="3" t="str">
        <v>4</v>
      </c>
      <c r="F206" s="11" t="str">
        <v>12-06-2025 - 27-06-2025</v>
      </c>
      <c r="G206" s="9" t="str">
        <v>Odense</v>
      </c>
      <c r="H206" s="1" t="str">
        <v>Master's thesis with oral defence</v>
      </c>
      <c r="I206" s="1" t="str">
        <v>Roberto Naboni</v>
      </c>
      <c r="J206" s="11" t="str">
        <v>Second examiner: External</v>
      </c>
      <c r="K206" s="9" t="str">
        <v/>
      </c>
      <c r="L206" s="1" t="str">
        <v/>
      </c>
    </row>
    <row r="207" spans="2:12" ht="27" customHeight="1" x14ac:dyDescent="0.25">
      <c r="B207" s="9" t="str">
        <v>T020027102</v>
      </c>
      <c r="C207" s="1" t="str">
        <v>Kandidatspeciale - 40 ECTS</v>
      </c>
      <c r="D207" s="9" t="str">
        <v>CK-SP40</v>
      </c>
      <c r="E207" s="3" t="str">
        <v>3,4</v>
      </c>
      <c r="F207" s="11" t="str">
        <v>12-06-2025 - 27-06-2025</v>
      </c>
      <c r="G207" s="9" t="str">
        <v>Odense</v>
      </c>
      <c r="H207" s="1" t="str">
        <v>Master's thesis with oral defence</v>
      </c>
      <c r="I207" s="1" t="str">
        <v/>
      </c>
      <c r="J207" s="11" t="str">
        <v>Second examiner: External</v>
      </c>
      <c r="K207" s="9" t="str">
        <v/>
      </c>
      <c r="L207" s="1" t="str">
        <v/>
      </c>
    </row>
    <row r="208" spans="2:12" ht="27" customHeight="1" x14ac:dyDescent="0.25">
      <c r="B208" s="9" t="str">
        <v>T150032102</v>
      </c>
      <c r="C208" s="1" t="str">
        <v>Kandidatspeciale - 40 ECTS</v>
      </c>
      <c r="D208" s="9" t="str">
        <v>15-MT</v>
      </c>
      <c r="E208" s="3" t="str">
        <v>3,4</v>
      </c>
      <c r="F208" s="11" t="str">
        <v>12-06-2025 - 27-06-2025</v>
      </c>
      <c r="G208" s="9" t="str">
        <v>Odense</v>
      </c>
      <c r="H208" s="1" t="str">
        <v>Master's thesis with oral defence</v>
      </c>
      <c r="I208" s="1" t="str">
        <v>Henrik Brøner Jørgensen, Roberto Naboni</v>
      </c>
      <c r="J208" s="11" t="str">
        <v>Second examiner: External</v>
      </c>
      <c r="K208" s="9" t="str">
        <v/>
      </c>
      <c r="L208" s="1" t="str">
        <v/>
      </c>
    </row>
    <row r="209" spans="2:12" ht="27" customHeight="1" x14ac:dyDescent="0.25">
      <c r="B209" s="9" t="str">
        <v>T050035102</v>
      </c>
      <c r="C209" s="1" t="str">
        <v>Ledelse 2</v>
      </c>
      <c r="D209" s="9" t="str">
        <v>P-IFG4</v>
      </c>
      <c r="E209" s="3" t="str">
        <v>4</v>
      </c>
      <c r="F209" s="11" t="str">
        <v>12-06-2025 - 16-06-2025</v>
      </c>
      <c r="G209" s="9" t="str">
        <v>Odense</v>
      </c>
      <c r="H209" s="1" t="str">
        <v>Oral examination</v>
      </c>
      <c r="I209" s="1" t="str">
        <v>Josephine Ottesen</v>
      </c>
      <c r="J209" s="11" t="str">
        <v>Second examiner: Internal</v>
      </c>
      <c r="K209" s="9" t="str">
        <v>18-08-2025</v>
      </c>
      <c r="L209" s="1" t="str">
        <v/>
      </c>
    </row>
    <row r="210" spans="2:12" ht="27" customHeight="1" x14ac:dyDescent="0.25">
      <c r="B210" s="9" t="str">
        <v>T220011102</v>
      </c>
      <c r="C210" s="1" t="str">
        <v>Master's Thesis - 30 ECT</v>
      </c>
      <c r="D210" s="9" t="str">
        <v>XCM-S30</v>
      </c>
      <c r="E210" s="3" t="str">
        <v>4</v>
      </c>
      <c r="F210" s="11" t="str">
        <v>12-06-2025 - 23-06-2025</v>
      </c>
      <c r="G210" s="9" t="str">
        <v>Odense</v>
      </c>
      <c r="H210" s="1" t="str">
        <v>Master's thesis with oral defence</v>
      </c>
      <c r="I210" s="1" t="str">
        <v/>
      </c>
      <c r="J210" s="11" t="str">
        <v>Second examiner: External</v>
      </c>
      <c r="K210" s="9" t="str">
        <v/>
      </c>
      <c r="L210" s="1" t="str">
        <v/>
      </c>
    </row>
    <row r="211" spans="2:12" ht="27" customHeight="1" x14ac:dyDescent="0.25">
      <c r="B211" s="9" t="str">
        <v>T210044102</v>
      </c>
      <c r="C211" s="1" t="str">
        <v>Master's Thesis - 30 ECTS</v>
      </c>
      <c r="D211" s="9" t="str">
        <v>XC-SP30</v>
      </c>
      <c r="E211" s="3" t="str">
        <v>4,</v>
      </c>
      <c r="F211" s="11" t="str">
        <v>12-06-2025 - 23-06-2025</v>
      </c>
      <c r="G211" s="9" t="str">
        <v>Odense</v>
      </c>
      <c r="H211" s="1" t="str">
        <v>Master's thesis with oral defence</v>
      </c>
      <c r="I211" s="1" t="str">
        <v/>
      </c>
      <c r="J211" s="11" t="str">
        <v>Second examiner: External</v>
      </c>
      <c r="K211" s="9" t="str">
        <v/>
      </c>
      <c r="L211" s="1" t="str">
        <v/>
      </c>
    </row>
    <row r="212" spans="2:12" ht="27" customHeight="1" x14ac:dyDescent="0.25">
      <c r="B212" s="9" t="str">
        <v>T520012102</v>
      </c>
      <c r="C212" s="1" t="str">
        <v>Master's Thesis - 30 ECTS</v>
      </c>
      <c r="D212" s="9" t="str">
        <v>SM-SP30</v>
      </c>
      <c r="E212" s="3" t="str">
        <v>4</v>
      </c>
      <c r="F212" s="11" t="str">
        <v>12-06-2025 - 26-06-2025</v>
      </c>
      <c r="G212" s="9" t="str">
        <v>Odense</v>
      </c>
      <c r="H212" s="1" t="str">
        <v>Master's thesis with oral defence</v>
      </c>
      <c r="I212" s="1" t="str">
        <v/>
      </c>
      <c r="J212" s="11" t="str">
        <v>Second examiner: External</v>
      </c>
      <c r="K212" s="9" t="str">
        <v/>
      </c>
      <c r="L212" s="1" t="str">
        <v/>
      </c>
    </row>
    <row r="213" spans="2:12" ht="27" customHeight="1" x14ac:dyDescent="0.25">
      <c r="B213" s="9" t="str">
        <v>T520023102</v>
      </c>
      <c r="C213" s="1" t="str">
        <v>Master's Thesis - 30 ECTS</v>
      </c>
      <c r="D213" s="9" t="str">
        <v>SM-SP30E</v>
      </c>
      <c r="E213" s="3" t="str">
        <v>4</v>
      </c>
      <c r="F213" s="11" t="str">
        <v>12-06-2025 - 26-06-2025</v>
      </c>
      <c r="G213" s="9" t="str">
        <v>Odense</v>
      </c>
      <c r="H213" s="1" t="str">
        <v>Master's thesis with oral defence</v>
      </c>
      <c r="I213" s="1" t="str">
        <v xml:space="preserve">Mikkel Baun Kjærgaard </v>
      </c>
      <c r="J213" s="11" t="str">
        <v>Second examiner: External</v>
      </c>
      <c r="K213" s="9" t="str">
        <v/>
      </c>
      <c r="L213" s="1" t="str">
        <v/>
      </c>
    </row>
    <row r="214" spans="2:12" ht="27" customHeight="1" x14ac:dyDescent="0.25">
      <c r="B214" s="9" t="str">
        <v>T210047102</v>
      </c>
      <c r="C214" s="1" t="str">
        <v>Master's Thesis - 40 ECTS</v>
      </c>
      <c r="D214" s="9" t="str">
        <v>XC-SP40</v>
      </c>
      <c r="E214" s="3" t="str">
        <v>3,4</v>
      </c>
      <c r="F214" s="11" t="str">
        <v>12-06-2025 - 23-06-2025</v>
      </c>
      <c r="G214" s="9" t="str">
        <v>Odense</v>
      </c>
      <c r="H214" s="1" t="str">
        <v>Master's thesis with oral defence</v>
      </c>
      <c r="I214" s="1" t="str">
        <v/>
      </c>
      <c r="J214" s="11" t="str">
        <v>Second examiner: External</v>
      </c>
      <c r="K214" s="9" t="str">
        <v/>
      </c>
      <c r="L214" s="1" t="str">
        <v/>
      </c>
    </row>
    <row r="215" spans="2:12" ht="27" customHeight="1" x14ac:dyDescent="0.25">
      <c r="B215" s="9" t="str">
        <v>T520008102</v>
      </c>
      <c r="C215" s="1" t="str">
        <v>Master's Thesis - 40 ECTS</v>
      </c>
      <c r="D215" s="9" t="str">
        <v>SM-SP40</v>
      </c>
      <c r="E215" s="3" t="str">
        <v>3,4</v>
      </c>
      <c r="F215" s="11" t="str">
        <v>12-06-2025 - 26-06-2025</v>
      </c>
      <c r="G215" s="9" t="str">
        <v>Odense</v>
      </c>
      <c r="H215" s="1" t="str">
        <v>Master's thesis with oral defence</v>
      </c>
      <c r="I215" s="1" t="str">
        <v/>
      </c>
      <c r="J215" s="11" t="str">
        <v>Second examiner: External</v>
      </c>
      <c r="K215" s="9" t="str">
        <v/>
      </c>
      <c r="L215" s="1" t="str">
        <v/>
      </c>
    </row>
    <row r="216" spans="2:12" ht="27" customHeight="1" x14ac:dyDescent="0.25">
      <c r="B216" s="9" t="str">
        <v>T210070102</v>
      </c>
      <c r="C216" s="1" t="str">
        <v>Master's Thesis - 60 ECTS</v>
      </c>
      <c r="D216" s="9" t="str">
        <v>XC-SP60</v>
      </c>
      <c r="E216" s="3" t="str">
        <v>3,4</v>
      </c>
      <c r="F216" s="11" t="str">
        <v>12-06-2025 - 23-06-2025</v>
      </c>
      <c r="G216" s="9" t="str">
        <v>Odense</v>
      </c>
      <c r="H216" s="1" t="str">
        <v>Master's thesis with oral defence</v>
      </c>
      <c r="I216" s="1" t="str">
        <v/>
      </c>
      <c r="J216" s="11" t="str">
        <v>Second examiner: External</v>
      </c>
      <c r="K216" s="9" t="str">
        <v/>
      </c>
      <c r="L216" s="1" t="str">
        <v/>
      </c>
    </row>
    <row r="217" spans="2:12" ht="27" customHeight="1" x14ac:dyDescent="0.25">
      <c r="B217" s="9" t="str">
        <v>T220014102</v>
      </c>
      <c r="C217" s="1" t="str">
        <v>Masters Thesis- 40 ECTS</v>
      </c>
      <c r="D217" s="9" t="str">
        <v>XCM-S40</v>
      </c>
      <c r="E217" s="3" t="str">
        <v>3,4</v>
      </c>
      <c r="F217" s="11" t="str">
        <v>12-06-2025 - 23-06-2025</v>
      </c>
      <c r="G217" s="9" t="str">
        <v>Odense</v>
      </c>
      <c r="H217" s="1" t="str">
        <v>Master's thesis with oral defence</v>
      </c>
      <c r="I217" s="1" t="str">
        <v/>
      </c>
      <c r="J217" s="11" t="str">
        <v>Second examiner: External</v>
      </c>
      <c r="K217" s="9" t="str">
        <v/>
      </c>
      <c r="L217" s="1" t="str">
        <v/>
      </c>
    </row>
    <row r="218" spans="2:12" ht="27" customHeight="1" x14ac:dyDescent="0.25">
      <c r="B218" s="9" t="str">
        <v>T570014102</v>
      </c>
      <c r="C218" s="1" t="str">
        <v>Programming of robots and other physical devices</v>
      </c>
      <c r="D218" s="9" t="str">
        <v>OK-PRF</v>
      </c>
      <c r="E218" s="3" t="str">
        <v>2</v>
      </c>
      <c r="F218" s="11" t="str">
        <v>12-06-2025 - 13-06-2025</v>
      </c>
      <c r="G218" s="9" t="str">
        <v>Odense</v>
      </c>
      <c r="H218" s="1" t="str">
        <v>Oral examination</v>
      </c>
      <c r="I218" s="1" t="str">
        <v xml:space="preserve">Jacob Nielsen </v>
      </c>
      <c r="J218" s="11" t="str">
        <v>Second examiner: Internal</v>
      </c>
      <c r="K218" s="9" t="str">
        <v>29-08-2025</v>
      </c>
      <c r="L218" s="1" t="str">
        <v/>
      </c>
    </row>
    <row r="219" spans="2:12" ht="27" customHeight="1" x14ac:dyDescent="0.25">
      <c r="B219" s="9" t="str">
        <v>T100032102</v>
      </c>
      <c r="C219" s="1" t="str">
        <v xml:space="preserve">Project Management 1 </v>
      </c>
      <c r="D219" s="9" t="str">
        <v>X-PMA1</v>
      </c>
      <c r="E219" s="3" t="str">
        <v/>
      </c>
      <c r="F219" s="11" t="str">
        <v>12-06-2025</v>
      </c>
      <c r="G219" s="9" t="str">
        <v>Odense</v>
      </c>
      <c r="H219" s="1" t="str">
        <v>Written examination</v>
      </c>
      <c r="I219" s="1" t="str">
        <v>Philip Beske-Janssen</v>
      </c>
      <c r="J219" s="11" t="str">
        <v>Second examiner: Internal</v>
      </c>
      <c r="K219" s="9" t="str">
        <v>19-08-2025</v>
      </c>
      <c r="L219" s="1" t="str">
        <v/>
      </c>
    </row>
    <row r="220" spans="2:12" ht="27" customHeight="1" x14ac:dyDescent="0.25">
      <c r="B220" s="9" t="str">
        <v>T540055102</v>
      </c>
      <c r="C220" s="1" t="str">
        <v>Reguleringsteknik</v>
      </c>
      <c r="D220" s="9" t="str">
        <v>RB4-REG</v>
      </c>
      <c r="E220" s="3" t="str">
        <v>4</v>
      </c>
      <c r="F220" s="11" t="str">
        <v>12-06-2025 - 17-06-2025</v>
      </c>
      <c r="G220" s="9" t="str">
        <v>Odense</v>
      </c>
      <c r="H220" s="1" t="str">
        <v>Oral examination</v>
      </c>
      <c r="I220" s="1" t="str">
        <v>Christoffer Sloth</v>
      </c>
      <c r="J220" s="11" t="str">
        <v>Second examiner: External</v>
      </c>
      <c r="K220" s="9" t="str">
        <v>20-08-2025</v>
      </c>
      <c r="L220" s="1" t="str">
        <v/>
      </c>
    </row>
    <row r="221" spans="2:12" ht="27" customHeight="1" x14ac:dyDescent="0.25">
      <c r="B221" s="9" t="str">
        <v>T530046102</v>
      </c>
      <c r="C221" s="1" t="str">
        <v>Semesterprojekt i software og robotter</v>
      </c>
      <c r="D221" s="9" t="str">
        <v>RD2-PRO</v>
      </c>
      <c r="E221" s="3" t="str">
        <v>2</v>
      </c>
      <c r="F221" s="11" t="str">
        <v>12-06-2025 - 17-06-2025</v>
      </c>
      <c r="G221" s="9" t="str">
        <v>Odense</v>
      </c>
      <c r="H221" s="1" t="str">
        <v>Oral examination</v>
      </c>
      <c r="I221" s="1" t="str">
        <v>Simon Faarvang Mathiesen , Thorbjørn Mosekjær Iversen</v>
      </c>
      <c r="J221" s="11" t="str">
        <v>Second examiner: External</v>
      </c>
      <c r="K221" s="9" t="str">
        <v>19-08-2025</v>
      </c>
      <c r="L221" s="1" t="str">
        <v/>
      </c>
    </row>
    <row r="222" spans="2:12" ht="27" customHeight="1" x14ac:dyDescent="0.25">
      <c r="B222" s="9" t="str">
        <v>T520035102</v>
      </c>
      <c r="C222" s="1" t="str">
        <v>Software Technology for Intern</v>
      </c>
      <c r="D222" s="9" t="str">
        <v/>
      </c>
      <c r="E222" s="3" t="str">
        <v>2</v>
      </c>
      <c r="F222" s="11" t="str">
        <v>12-06-2025</v>
      </c>
      <c r="G222" s="9" t="str">
        <v>Odense</v>
      </c>
      <c r="H222" s="1" t="str">
        <v>Take-home assignment</v>
      </c>
      <c r="I222" s="1" t="str">
        <v>Aslak Johansen</v>
      </c>
      <c r="J222" s="11" t="str">
        <v/>
      </c>
      <c r="K222" s="9" t="str">
        <v/>
      </c>
      <c r="L222" s="1" t="str">
        <v/>
      </c>
    </row>
    <row r="223" spans="2:12" ht="27" customHeight="1" x14ac:dyDescent="0.25">
      <c r="B223" s="9" t="str">
        <v>T520065102</v>
      </c>
      <c r="C223" s="1" t="str">
        <v>Software Technology for Internet of Things</v>
      </c>
      <c r="D223" s="9" t="str">
        <v>SM2-IOT</v>
      </c>
      <c r="E223" s="3" t="str">
        <v>2</v>
      </c>
      <c r="F223" s="11" t="str">
        <v>12-06-2025</v>
      </c>
      <c r="G223" s="9" t="str">
        <v>Odense</v>
      </c>
      <c r="H223" s="1" t="str">
        <v>Written examination on premises</v>
      </c>
      <c r="I223" s="1" t="str">
        <v>Aslak Johansen</v>
      </c>
      <c r="J223" s="11" t="str">
        <v>Second examiner: None</v>
      </c>
      <c r="K223" s="9" t="str">
        <v>29-08-2025</v>
      </c>
      <c r="L223" s="1" t="str">
        <v/>
      </c>
    </row>
    <row r="224" spans="2:12" ht="27" customHeight="1" x14ac:dyDescent="0.25">
      <c r="B224" s="9" t="str">
        <v>T150020102</v>
      </c>
      <c r="C224" s="1" t="str">
        <v>Spændbeton</v>
      </c>
      <c r="D224" s="9" t="str">
        <v>15-s</v>
      </c>
      <c r="E224" s="3" t="str">
        <v>2,3</v>
      </c>
      <c r="F224" s="11" t="str">
        <v>12-06-2025</v>
      </c>
      <c r="G224" s="9" t="str">
        <v>Odense</v>
      </c>
      <c r="H224" s="1" t="str">
        <v>Oral examination</v>
      </c>
      <c r="I224" s="1" t="str">
        <v>Henrik Brøner Jørgensen, Mads Sørensen</v>
      </c>
      <c r="J224" s="11" t="str">
        <v>Second examiner: Internal</v>
      </c>
      <c r="K224" s="9" t="str">
        <v>26-08-2025</v>
      </c>
      <c r="L224" s="1" t="str">
        <v/>
      </c>
    </row>
    <row r="225" spans="2:12" ht="27" customHeight="1" x14ac:dyDescent="0.25">
      <c r="B225" s="9" t="str">
        <v>T000085102</v>
      </c>
      <c r="C225" s="1" t="str">
        <v>Statik og styrkelære 2</v>
      </c>
      <c r="D225" s="9" t="str">
        <v>B-SS</v>
      </c>
      <c r="E225" s="3" t="str">
        <v>2</v>
      </c>
      <c r="F225" s="11" t="str">
        <v>12-06-2025</v>
      </c>
      <c r="G225" s="9" t="str">
        <v>Odense</v>
      </c>
      <c r="H225" s="1" t="str">
        <v>Written examination on premises</v>
      </c>
      <c r="I225" s="1" t="str">
        <v>Hans Ole Lund Christiansen</v>
      </c>
      <c r="J225" s="11" t="str">
        <v>Second examiner: Internal</v>
      </c>
      <c r="K225" s="9" t="str">
        <v>21-08-2025</v>
      </c>
      <c r="L225" s="1" t="str">
        <v/>
      </c>
    </row>
    <row r="226" spans="2:12" ht="27" customHeight="1" x14ac:dyDescent="0.25">
      <c r="B226" s="9" t="str">
        <v>T100009102</v>
      </c>
      <c r="C226" s="1" t="str">
        <v>Cross Cultural Management</v>
      </c>
      <c r="D226" s="9" t="str">
        <v>X-CCM</v>
      </c>
      <c r="E226" s="3" t="str">
        <v>4,6</v>
      </c>
      <c r="F226" s="11" t="str">
        <v>13-06-2025</v>
      </c>
      <c r="G226" s="9" t="str">
        <v>Odense</v>
      </c>
      <c r="H226" s="1" t="str">
        <v>Multiple choice</v>
      </c>
      <c r="I226" s="1" t="str">
        <v>Elham Kalhor</v>
      </c>
      <c r="J226" s="11" t="str">
        <v>Second examiner: None</v>
      </c>
      <c r="K226" s="9" t="str">
        <v>15-08-2025</v>
      </c>
      <c r="L226" s="1" t="str">
        <v/>
      </c>
    </row>
    <row r="227" spans="2:12" ht="27" customHeight="1" x14ac:dyDescent="0.25">
      <c r="B227" s="9" t="str">
        <v>T560048102</v>
      </c>
      <c r="C227" s="1" t="str">
        <v>Development and procedural content generation in  Godot</v>
      </c>
      <c r="D227" s="9" t="str">
        <v>OB-DPG</v>
      </c>
      <c r="E227" s="3" t="str">
        <v>6</v>
      </c>
      <c r="F227" s="11" t="str">
        <v>13-06-2025</v>
      </c>
      <c r="G227" s="9" t="str">
        <v>Odense</v>
      </c>
      <c r="H227" s="1" t="str">
        <v>Project report</v>
      </c>
      <c r="I227" s="1" t="str">
        <v>Marco Scirea</v>
      </c>
      <c r="J227" s="11" t="str">
        <v>Second examiner: None</v>
      </c>
      <c r="K227" s="9" t="str">
        <v>18-08-2025</v>
      </c>
      <c r="L227" s="1" t="str">
        <v/>
      </c>
    </row>
    <row r="228" spans="2:12" ht="27" customHeight="1" x14ac:dyDescent="0.25">
      <c r="B228" s="9" t="str">
        <v>T440000102</v>
      </c>
      <c r="C228" s="1" t="str">
        <v>Effektoverføringssystemer</v>
      </c>
      <c r="D228" s="9" t="str">
        <v>TP-EFOS</v>
      </c>
      <c r="E228" s="3" t="str">
        <v>1</v>
      </c>
      <c r="F228" s="11" t="str">
        <v>13-06-2025</v>
      </c>
      <c r="G228" s="9" t="str">
        <v>Odense</v>
      </c>
      <c r="H228" s="1" t="str">
        <v>Oral examination</v>
      </c>
      <c r="I228" s="1" t="str">
        <v>Per Andersen</v>
      </c>
      <c r="J228" s="11" t="str">
        <v>Second examiner: Internal</v>
      </c>
      <c r="K228" s="9" t="str">
        <v>22-08-2025</v>
      </c>
      <c r="L228" s="1" t="str">
        <v/>
      </c>
    </row>
    <row r="229" spans="2:12" ht="27" customHeight="1" x14ac:dyDescent="0.25">
      <c r="B229" s="9" t="str">
        <v>T600035102</v>
      </c>
      <c r="C229" s="1" t="str">
        <v>Energiproduktion</v>
      </c>
      <c r="D229" s="9" t="str">
        <v>ET2-EP</v>
      </c>
      <c r="E229" s="3" t="str">
        <v>2</v>
      </c>
      <c r="F229" s="11" t="str">
        <v>13-06-2025</v>
      </c>
      <c r="G229" s="9" t="str">
        <v>Odense</v>
      </c>
      <c r="H229" s="1" t="str">
        <v>Oral examination</v>
      </c>
      <c r="I229" s="1" t="str">
        <v>Jakob Bjørnskov</v>
      </c>
      <c r="J229" s="11" t="str">
        <v>Second examiner: Internal</v>
      </c>
      <c r="K229" s="9" t="str">
        <v>15-08-2025</v>
      </c>
      <c r="L229" s="1" t="str">
        <v/>
      </c>
    </row>
    <row r="230" spans="2:12" ht="27" customHeight="1" x14ac:dyDescent="0.25">
      <c r="B230" s="9" t="str">
        <v>T460036102</v>
      </c>
      <c r="C230" s="1" t="str">
        <v>FT506: Førsteårsprojekt</v>
      </c>
      <c r="D230" s="9" t="str">
        <v>FT506</v>
      </c>
      <c r="E230" s="3" t="str">
        <v>2</v>
      </c>
      <c r="F230" s="11" t="str">
        <v>13-06-2025 - 18-06-2025</v>
      </c>
      <c r="G230" s="9" t="str">
        <v>Odense</v>
      </c>
      <c r="H230" s="1" t="str">
        <v>Oral examination</v>
      </c>
      <c r="I230" s="1" t="str">
        <v>Simon Bruhn Hansen, Torgom Yezekyan, René Lynge Eriksen, Morten Andersen, Sofie Marie Koksbang, Mads Toudal Frandsen</v>
      </c>
      <c r="J230" s="11" t="str">
        <v>Second examiner: Internal</v>
      </c>
      <c r="K230" s="9" t="str">
        <v>22-08-2025</v>
      </c>
      <c r="L230" s="1" t="str">
        <v/>
      </c>
    </row>
    <row r="231" spans="2:12" ht="27" customHeight="1" x14ac:dyDescent="0.25">
      <c r="B231" s="9" t="str">
        <v>T550012102</v>
      </c>
      <c r="C231" s="1" t="str">
        <v xml:space="preserve">Guidance Navigation and Control </v>
      </c>
      <c r="D231" s="9" t="str">
        <v>RM-GNC</v>
      </c>
      <c r="E231" s="3" t="str">
        <v>2</v>
      </c>
      <c r="F231" s="11" t="str">
        <v>13-06-2025 - 17-06-2025</v>
      </c>
      <c r="G231" s="9" t="str">
        <v>Odense</v>
      </c>
      <c r="H231" s="1" t="str">
        <v>Oral examination</v>
      </c>
      <c r="I231" s="1" t="str">
        <v>Jerome Jouffroy</v>
      </c>
      <c r="J231" s="11" t="str">
        <v>Second examiner: Internal</v>
      </c>
      <c r="K231" s="9" t="str">
        <v>25-08-2025</v>
      </c>
      <c r="L231" s="1" t="str">
        <v/>
      </c>
    </row>
    <row r="232" spans="2:12" ht="27" customHeight="1" x14ac:dyDescent="0.25">
      <c r="B232" s="9" t="str">
        <v>T440003102</v>
      </c>
      <c r="C232" s="1" t="str">
        <v>Højspændingsanlæg og elektriske installationer</v>
      </c>
      <c r="D232" s="9" t="str">
        <v>TP-HØEL</v>
      </c>
      <c r="E232" s="3" t="str">
        <v>3</v>
      </c>
      <c r="F232" s="11" t="str">
        <v>13-06-2025</v>
      </c>
      <c r="G232" s="9" t="str">
        <v>Odense</v>
      </c>
      <c r="H232" s="1" t="str">
        <v>Oral examination</v>
      </c>
      <c r="I232" s="1" t="str">
        <v>Stefan F. Sörensen</v>
      </c>
      <c r="J232" s="11" t="str">
        <v>Second examiner: External</v>
      </c>
      <c r="K232" s="9" t="str">
        <v>22-08-2025</v>
      </c>
      <c r="L232" s="1" t="str">
        <v/>
      </c>
    </row>
    <row r="233" spans="2:12" ht="27" customHeight="1" x14ac:dyDescent="0.25">
      <c r="B233" s="9" t="str">
        <v>T540049102</v>
      </c>
      <c r="C233" s="1" t="str">
        <v>Introduktion til C++</v>
      </c>
      <c r="D233" s="9" t="str">
        <v>RB2-ICP</v>
      </c>
      <c r="E233" s="3" t="str">
        <v>2</v>
      </c>
      <c r="F233" s="11" t="str">
        <v>13-06-2025</v>
      </c>
      <c r="G233" s="9" t="str">
        <v>Odense</v>
      </c>
      <c r="H233" s="1" t="str">
        <v>Written examination on premises</v>
      </c>
      <c r="I233" s="1" t="str">
        <v xml:space="preserve">Ole Dolriis </v>
      </c>
      <c r="J233" s="11" t="str">
        <v>Second examiner: Internal</v>
      </c>
      <c r="K233" s="9" t="str">
        <v>27-08-2025</v>
      </c>
      <c r="L233" s="1" t="str">
        <v/>
      </c>
    </row>
    <row r="234" spans="2:12" ht="27" customHeight="1" x14ac:dyDescent="0.25">
      <c r="B234" s="9" t="str">
        <v>T580028102</v>
      </c>
      <c r="C234" s="1" t="str">
        <v>Klinisk praksis og videnskabsteori</v>
      </c>
      <c r="D234" s="9" t="str">
        <v>VB-KPV6</v>
      </c>
      <c r="E234" s="3" t="str">
        <v>6</v>
      </c>
      <c r="F234" s="11" t="str">
        <v>13-06-2025</v>
      </c>
      <c r="G234" s="9" t="str">
        <v>Odense</v>
      </c>
      <c r="H234" s="1" t="str">
        <v>Written examination</v>
      </c>
      <c r="I234" s="1" t="str">
        <v>Charlotte Nielsen</v>
      </c>
      <c r="J234" s="11" t="str">
        <v>Second examiner: None</v>
      </c>
      <c r="K234" s="9" t="str">
        <v>15-08-2025</v>
      </c>
      <c r="L234" s="1" t="str">
        <v/>
      </c>
    </row>
    <row r="235" spans="2:12" ht="27" customHeight="1" x14ac:dyDescent="0.25">
      <c r="B235" s="9" t="str">
        <v>T030061102</v>
      </c>
      <c r="C235" s="1" t="str">
        <v>Mechanical Academic Immersion</v>
      </c>
      <c r="D235" s="9" t="str">
        <v>M-FSAIP</v>
      </c>
      <c r="E235" s="3" t="str">
        <v>6</v>
      </c>
      <c r="F235" s="11" t="str">
        <v>13-06-2025</v>
      </c>
      <c r="G235" s="9" t="str">
        <v>Odense</v>
      </c>
      <c r="H235" s="1" t="str">
        <v>Oral examination</v>
      </c>
      <c r="I235" s="1" t="str">
        <v>Sine Leergaard Wiggers</v>
      </c>
      <c r="J235" s="11" t="str">
        <v>Second examiner: Internal</v>
      </c>
      <c r="K235" s="9" t="str">
        <v>15-08-2025</v>
      </c>
      <c r="L235" s="1" t="str">
        <v/>
      </c>
    </row>
    <row r="236" spans="2:12" ht="27" customHeight="1" x14ac:dyDescent="0.25">
      <c r="B236" s="9" t="str">
        <v>T550022102</v>
      </c>
      <c r="C236" s="1" t="str">
        <v xml:space="preserve">Mechanical engineering for robotics </v>
      </c>
      <c r="D236" s="9" t="str">
        <v>RMMECH</v>
      </c>
      <c r="E236" s="3" t="str">
        <v>2</v>
      </c>
      <c r="F236" s="11" t="str">
        <v>13-06-2025</v>
      </c>
      <c r="G236" s="9" t="str">
        <v>Odense</v>
      </c>
      <c r="H236" s="1" t="str">
        <v>Compulsory assignment</v>
      </c>
      <c r="I236" s="1" t="str">
        <v>Aljaz Kramberger, Mads Høi Rasmussen</v>
      </c>
      <c r="J236" s="11" t="str">
        <v>Second examiner: None</v>
      </c>
      <c r="K236" s="9" t="str">
        <v>29-08-2025</v>
      </c>
      <c r="L236" s="1" t="str">
        <v/>
      </c>
    </row>
    <row r="237" spans="2:12" ht="27" customHeight="1" x14ac:dyDescent="0.25">
      <c r="B237" s="9" t="str">
        <v>T390014102</v>
      </c>
      <c r="C237" s="1" t="str">
        <v>Project in Electronics</v>
      </c>
      <c r="D237" s="9" t="str">
        <v>EB-PR30</v>
      </c>
      <c r="E237" s="3" t="str">
        <v>6</v>
      </c>
      <c r="F237" s="11" t="str">
        <v>13-06-2025</v>
      </c>
      <c r="G237" s="9" t="str">
        <v>Odense</v>
      </c>
      <c r="H237" s="1" t="str">
        <v>Project report with oral defence</v>
      </c>
      <c r="I237" s="1" t="str">
        <v>Ali Sahafi</v>
      </c>
      <c r="J237" s="11" t="str">
        <v/>
      </c>
      <c r="K237" s="9" t="str">
        <v>14-08-2025</v>
      </c>
      <c r="L237" s="1" t="str">
        <v/>
      </c>
    </row>
    <row r="238" spans="2:12" ht="27" customHeight="1" x14ac:dyDescent="0.25">
      <c r="B238" s="9" t="str">
        <v>T000036102</v>
      </c>
      <c r="C238" s="1" t="str">
        <v>Projekt i analyse af stålkonst</v>
      </c>
      <c r="D238" s="9" t="str">
        <v>XP-STL2</v>
      </c>
      <c r="E238" s="3" t="str">
        <v>4</v>
      </c>
      <c r="F238" s="11" t="str">
        <v>13-06-2025</v>
      </c>
      <c r="G238" s="9" t="str">
        <v>Odense</v>
      </c>
      <c r="H238" s="1" t="str">
        <v>Oral examination</v>
      </c>
      <c r="I238" s="1" t="str">
        <v>Janni Alrum Jørgensen</v>
      </c>
      <c r="J238" s="11" t="str">
        <v>Second examiner: Internal</v>
      </c>
      <c r="K238" s="9" t="str">
        <v>14-08-2025</v>
      </c>
      <c r="L238" s="1" t="str">
        <v/>
      </c>
    </row>
    <row r="239" spans="2:12" ht="27" customHeight="1" x14ac:dyDescent="0.25">
      <c r="B239" s="9" t="str">
        <v>T030057102</v>
      </c>
      <c r="C239" s="1" t="str">
        <v>Projekttema 2: Mekanisk konstruktion (skriftlig stedprøve)</v>
      </c>
      <c r="D239" s="9" t="str">
        <v>M-PTE2</v>
      </c>
      <c r="E239" s="3" t="str">
        <v>2</v>
      </c>
      <c r="F239" s="11" t="str">
        <v>13-06-2025</v>
      </c>
      <c r="G239" s="9" t="str">
        <v>Odense</v>
      </c>
      <c r="H239" s="1" t="str">
        <v>Written examination on premises</v>
      </c>
      <c r="I239" s="1" t="str">
        <v>Jan Pedersen</v>
      </c>
      <c r="J239" s="11" t="str">
        <v>Second examiner: External</v>
      </c>
      <c r="K239" s="9" t="str">
        <v>18-08-2025</v>
      </c>
      <c r="L239" s="1" t="str">
        <v/>
      </c>
    </row>
    <row r="240" spans="2:12" ht="27" customHeight="1" x14ac:dyDescent="0.25">
      <c r="B240" s="9" t="str">
        <v>T160013102</v>
      </c>
      <c r="C240" s="1" t="str">
        <v>Projekttema 2: Mekanisk konstruktion (skriftlig stedprøve)</v>
      </c>
      <c r="D240" s="9" t="str">
        <v>MB-PTE2</v>
      </c>
      <c r="E240" s="3" t="str">
        <v>2</v>
      </c>
      <c r="F240" s="11" t="str">
        <v>13-06-2025</v>
      </c>
      <c r="G240" s="9" t="str">
        <v>Odense</v>
      </c>
      <c r="H240" s="1" t="str">
        <v>Written examination on premises</v>
      </c>
      <c r="I240" s="1" t="str">
        <v>Jan Pedersen</v>
      </c>
      <c r="J240" s="11" t="str">
        <v>Second examiner: External</v>
      </c>
      <c r="K240" s="9" t="str">
        <v>18-08-2025</v>
      </c>
      <c r="L240" s="1" t="str">
        <v/>
      </c>
    </row>
    <row r="241" spans="2:12" ht="27" customHeight="1" x14ac:dyDescent="0.25">
      <c r="B241" s="9" t="str">
        <v>T000026102</v>
      </c>
      <c r="C241" s="1" t="str">
        <v>Theory and analysis of steel structures</v>
      </c>
      <c r="D241" s="9" t="str">
        <v>B-STL2</v>
      </c>
      <c r="E241" s="3" t="str">
        <v>4</v>
      </c>
      <c r="F241" s="11" t="str">
        <v>13-06-2025</v>
      </c>
      <c r="G241" s="9" t="str">
        <v>Odense</v>
      </c>
      <c r="H241" s="1" t="str">
        <v>Oral examination</v>
      </c>
      <c r="I241" s="1" t="str">
        <v>Janni Alrum Jørgensen</v>
      </c>
      <c r="J241" s="11" t="str">
        <v>Second examiner: Internal</v>
      </c>
      <c r="K241" s="9" t="str">
        <v>14-08-2025</v>
      </c>
      <c r="L241" s="1" t="str">
        <v/>
      </c>
    </row>
    <row r="242" spans="2:12" ht="27" customHeight="1" x14ac:dyDescent="0.25">
      <c r="B242" s="9" t="str">
        <v>T050043102</v>
      </c>
      <c r="C242" s="1" t="str">
        <v>3D-print og robotter</v>
      </c>
      <c r="D242" s="9" t="str">
        <v>P-3DP</v>
      </c>
      <c r="E242" s="3" t="str">
        <v>2</v>
      </c>
      <c r="F242" s="11" t="str">
        <v>16-06-2025 - 18-06-2025</v>
      </c>
      <c r="G242" s="9" t="str">
        <v>Odense</v>
      </c>
      <c r="H242" s="1" t="str">
        <v>Oral examination</v>
      </c>
      <c r="I242" s="1" t="str">
        <v>Henrik Blichfeldt</v>
      </c>
      <c r="J242" s="11" t="str">
        <v>Second examiner: Internal</v>
      </c>
      <c r="K242" s="9" t="str">
        <v>20-08-2025</v>
      </c>
      <c r="L242" s="1" t="str">
        <v/>
      </c>
    </row>
    <row r="243" spans="2:12" ht="27" customHeight="1" x14ac:dyDescent="0.25">
      <c r="B243" s="9" t="str">
        <v>T550051102</v>
      </c>
      <c r="C243" s="1" t="str">
        <v>Advanced Computer Vision</v>
      </c>
      <c r="D243" s="9" t="str">
        <v>RMACV2</v>
      </c>
      <c r="E243" s="3" t="str">
        <v>2</v>
      </c>
      <c r="F243" s="11" t="str">
        <v>16-06-2025 - 17-06-2025</v>
      </c>
      <c r="G243" s="9" t="str">
        <v>Odense</v>
      </c>
      <c r="H243" s="1" t="str">
        <v>Oral examination</v>
      </c>
      <c r="I243" s="1" t="str">
        <v>Frederik Hagelskjær, Jakob Wilm</v>
      </c>
      <c r="J243" s="11" t="str">
        <v>Second examiner: Internal</v>
      </c>
      <c r="K243" s="9" t="str">
        <v>25-08-2025</v>
      </c>
      <c r="L243" s="1" t="str">
        <v/>
      </c>
    </row>
    <row r="244" spans="2:12" ht="27" customHeight="1" x14ac:dyDescent="0.25">
      <c r="B244" s="9" t="str">
        <v>T000029102</v>
      </c>
      <c r="C244" s="1" t="str">
        <v>Afgangsprojekt</v>
      </c>
      <c r="D244" s="9" t="str">
        <v>PRO-7B</v>
      </c>
      <c r="E244" s="3" t="str">
        <v>7</v>
      </c>
      <c r="F244" s="11" t="str">
        <v>16-06-2025 - 25-06-2025</v>
      </c>
      <c r="G244" s="9" t="str">
        <v>Odense</v>
      </c>
      <c r="H244" s="1" t="str">
        <v>Final project with oral defence</v>
      </c>
      <c r="I244" s="1" t="str">
        <v>Thomas Asmus Pedersen, Gry Green Linell</v>
      </c>
      <c r="J244" s="11" t="str">
        <v>Second examiner: External</v>
      </c>
      <c r="K244" s="9" t="str">
        <v/>
      </c>
      <c r="L244" s="1" t="str">
        <v/>
      </c>
    </row>
    <row r="245" spans="2:12" ht="27" customHeight="1" x14ac:dyDescent="0.25">
      <c r="B245" s="9" t="str">
        <v>T030019102</v>
      </c>
      <c r="C245" s="1" t="str">
        <v>Afgangsprojekt</v>
      </c>
      <c r="D245" s="9" t="str">
        <v>M-PRO7</v>
      </c>
      <c r="E245" s="3" t="str">
        <v>7</v>
      </c>
      <c r="F245" s="11" t="str">
        <v>16-06-2025 - 24-06-2025</v>
      </c>
      <c r="G245" s="9" t="str">
        <v>Odense</v>
      </c>
      <c r="H245" s="1" t="str">
        <v>Final project with oral defence</v>
      </c>
      <c r="I245" s="1" t="str">
        <v>Niels Dyring</v>
      </c>
      <c r="J245" s="11" t="str">
        <v>Second examiner: External</v>
      </c>
      <c r="K245" s="9" t="str">
        <v/>
      </c>
      <c r="L245" s="1" t="str">
        <v/>
      </c>
    </row>
    <row r="246" spans="2:12" ht="27" customHeight="1" x14ac:dyDescent="0.25">
      <c r="B246" s="9" t="str">
        <v>T400024102</v>
      </c>
      <c r="C246" s="1" t="str">
        <v>Afgangsprojekt</v>
      </c>
      <c r="D246" s="9" t="str">
        <v>EE-AFP</v>
      </c>
      <c r="E246" s="3" t="str">
        <v>7</v>
      </c>
      <c r="F246" s="11" t="str">
        <v>16-06-2025 - 25-06-2025</v>
      </c>
      <c r="G246" s="9" t="str">
        <v>Odense</v>
      </c>
      <c r="H246" s="1" t="str">
        <v>Final project with oral defence</v>
      </c>
      <c r="I246" s="1" t="str">
        <v>John Erik Hansen </v>
      </c>
      <c r="J246" s="11" t="str">
        <v>Second examiner: External</v>
      </c>
      <c r="K246" s="9" t="str">
        <v/>
      </c>
      <c r="L246" s="1" t="str">
        <v/>
      </c>
    </row>
    <row r="247" spans="2:12" ht="27" customHeight="1" x14ac:dyDescent="0.25">
      <c r="B247" s="9" t="str">
        <v>T420014102</v>
      </c>
      <c r="C247" s="1" t="str">
        <v>Afgangsprojekt</v>
      </c>
      <c r="D247" s="9" t="str">
        <v>E-AFP</v>
      </c>
      <c r="E247" s="3" t="str">
        <v>7</v>
      </c>
      <c r="F247" s="11" t="str">
        <v>16-06-2025 - 25-06-2025</v>
      </c>
      <c r="G247" s="9" t="str">
        <v>Odense</v>
      </c>
      <c r="H247" s="1" t="str">
        <v>Final project with oral defence</v>
      </c>
      <c r="I247" s="1" t="str">
        <v>Tim McRae</v>
      </c>
      <c r="J247" s="11" t="str">
        <v>Second examiner: External</v>
      </c>
      <c r="K247" s="9" t="str">
        <v/>
      </c>
      <c r="L247" s="1" t="str">
        <v/>
      </c>
    </row>
    <row r="248" spans="2:12" ht="27" customHeight="1" x14ac:dyDescent="0.25">
      <c r="B248" s="9" t="str">
        <v>T200013102</v>
      </c>
      <c r="C248" s="1" t="str">
        <v xml:space="preserve">Afgangsprojekt </v>
      </c>
      <c r="D248" s="9" t="str">
        <v>K-PRO7</v>
      </c>
      <c r="E248" s="3" t="str">
        <v>7</v>
      </c>
      <c r="F248" s="11" t="str">
        <v>16-06-2025 - 19-06-2025</v>
      </c>
      <c r="G248" s="9" t="str">
        <v>Odense</v>
      </c>
      <c r="H248" s="1" t="str">
        <v>Final project with oral defence</v>
      </c>
      <c r="I248" s="1" t="str">
        <v>Muhammad Tahir Ashraf, Lars Yde - Ekstern</v>
      </c>
      <c r="J248" s="11" t="str">
        <v>Second examiner: External</v>
      </c>
      <c r="K248" s="9" t="str">
        <v/>
      </c>
      <c r="L248" s="1" t="str">
        <v/>
      </c>
    </row>
    <row r="249" spans="2:12" ht="27" customHeight="1" x14ac:dyDescent="0.25">
      <c r="B249" s="9" t="str">
        <v>T140026102</v>
      </c>
      <c r="C249" s="1" t="str">
        <v>Bachelorprojekt</v>
      </c>
      <c r="D249" s="9" t="str">
        <v>14-PRO</v>
      </c>
      <c r="E249" s="3" t="str">
        <v>6</v>
      </c>
      <c r="F249" s="11" t="str">
        <v>16-06-2025 - 30-06-2025</v>
      </c>
      <c r="G249" s="9" t="str">
        <v>Odense</v>
      </c>
      <c r="H249" s="1" t="str">
        <v>Bachelor project with oral defence</v>
      </c>
      <c r="I249" s="1" t="str">
        <v>Nebojsa Jakica, Henrik Brøner Jørgensen, Roberto Naboni</v>
      </c>
      <c r="J249" s="11" t="str">
        <v>Second examiner: External</v>
      </c>
      <c r="K249" s="9" t="str">
        <v/>
      </c>
      <c r="L249" s="1" t="str">
        <v/>
      </c>
    </row>
    <row r="250" spans="2:12" ht="27" customHeight="1" x14ac:dyDescent="0.25">
      <c r="B250" s="9" t="str">
        <v>T560015102</v>
      </c>
      <c r="C250" s="1" t="str">
        <v>Bachelorprojekt</v>
      </c>
      <c r="D250" s="9" t="str">
        <v>OB-BAP6</v>
      </c>
      <c r="E250" s="3" t="str">
        <v>6</v>
      </c>
      <c r="F250" s="11" t="str">
        <v>16-06-2025 - 27-06-2025</v>
      </c>
      <c r="G250" s="9" t="str">
        <v>Odense</v>
      </c>
      <c r="H250" s="1" t="str">
        <v>Bachelor project with oral defence</v>
      </c>
      <c r="I250" s="1" t="str">
        <v/>
      </c>
      <c r="J250" s="11" t="str">
        <v>Second examiner: External</v>
      </c>
      <c r="K250" s="9" t="str">
        <v>25-08-2025</v>
      </c>
      <c r="L250" s="1" t="str">
        <v/>
      </c>
    </row>
    <row r="251" spans="2:12" ht="27" customHeight="1" x14ac:dyDescent="0.25">
      <c r="B251" s="9" t="str">
        <v>T580025102</v>
      </c>
      <c r="C251" s="1" t="str">
        <v>Bevægelse - KIN &amp; MEK (2 af 3)</v>
      </c>
      <c r="D251" s="9" t="str">
        <v>VB-BEV2</v>
      </c>
      <c r="E251" s="3" t="str">
        <v>2</v>
      </c>
      <c r="F251" s="11" t="str">
        <v>16-06-2025 - 18-06-2025</v>
      </c>
      <c r="G251" s="9" t="str">
        <v>Odense</v>
      </c>
      <c r="H251" s="1" t="str">
        <v>Oral examination</v>
      </c>
      <c r="I251" s="1" t="str">
        <v>Christian Hammerich, Thiusius Rajeeth Savarimuthu</v>
      </c>
      <c r="J251" s="11" t="str">
        <v>Second examiner: Internal</v>
      </c>
      <c r="K251" s="9" t="str">
        <v>20-08-2025</v>
      </c>
      <c r="L251" s="1" t="str">
        <v/>
      </c>
    </row>
    <row r="252" spans="2:12" ht="27" customHeight="1" x14ac:dyDescent="0.25">
      <c r="B252" s="9" t="str">
        <v>T590009102</v>
      </c>
      <c r="C252" s="1" t="str">
        <v xml:space="preserve">Biostatistics </v>
      </c>
      <c r="D252" s="9" t="str">
        <v>VK-BST</v>
      </c>
      <c r="E252" s="3" t="str">
        <v>2</v>
      </c>
      <c r="F252" s="11" t="str">
        <v>16-06-2025</v>
      </c>
      <c r="G252" s="9" t="str">
        <v>Odense</v>
      </c>
      <c r="H252" s="1" t="str">
        <v>Oral examination</v>
      </c>
      <c r="I252" s="1" t="str">
        <v>Steen Harsted</v>
      </c>
      <c r="J252" s="11" t="str">
        <v>Second examiner: Internal</v>
      </c>
      <c r="K252" s="9" t="str">
        <v>25-08-2025</v>
      </c>
      <c r="L252" s="1" t="str">
        <v/>
      </c>
    </row>
    <row r="253" spans="2:12" ht="27" customHeight="1" x14ac:dyDescent="0.25">
      <c r="B253" s="9" t="str">
        <v>T090047102</v>
      </c>
      <c r="C253" s="1" t="str">
        <v>Digitalization in Operations Management</v>
      </c>
      <c r="D253" s="9" t="str">
        <v>OM-DOM</v>
      </c>
      <c r="E253" s="3" t="str">
        <v>1</v>
      </c>
      <c r="F253" s="11" t="str">
        <v>16-06-2025 - 18-06-2025</v>
      </c>
      <c r="G253" s="9" t="str">
        <v>Odense</v>
      </c>
      <c r="H253" s="1" t="str">
        <v>Oral examination</v>
      </c>
      <c r="I253" s="1" t="str">
        <v>Mads Bruun Larsen</v>
      </c>
      <c r="J253" s="11" t="str">
        <v>Second examiner: Internal</v>
      </c>
      <c r="K253" s="9" t="str">
        <v>20-08-2025</v>
      </c>
      <c r="L253" s="1" t="str">
        <v/>
      </c>
    </row>
    <row r="254" spans="2:12" ht="27" customHeight="1" x14ac:dyDescent="0.25">
      <c r="B254" s="9" t="str">
        <v>T090018102</v>
      </c>
      <c r="C254" s="1" t="str">
        <v xml:space="preserve">From Innovation to Operations - Organisation Processes and Management </v>
      </c>
      <c r="D254" s="9" t="str">
        <v>OM-IO</v>
      </c>
      <c r="E254" s="3" t="str">
        <v>2,3</v>
      </c>
      <c r="F254" s="11" t="str">
        <v>16-06-2025 - 18-06-2025</v>
      </c>
      <c r="G254" s="9" t="str">
        <v>Odense</v>
      </c>
      <c r="H254" s="1" t="str">
        <v>Oral examination</v>
      </c>
      <c r="I254" s="1" t="str">
        <v>Martin Kalthaus, Rune Baier Lindholm Nielsen</v>
      </c>
      <c r="J254" s="11" t="str">
        <v>Second examiner: Internal</v>
      </c>
      <c r="K254" s="9" t="str">
        <v>20-08-2025</v>
      </c>
      <c r="L254" s="1" t="str">
        <v/>
      </c>
    </row>
    <row r="255" spans="2:12" ht="27" customHeight="1" x14ac:dyDescent="0.25">
      <c r="B255" s="9" t="str">
        <v>T560027102</v>
      </c>
      <c r="C255" s="1" t="str">
        <v>Hardware og robotteknologi 1</v>
      </c>
      <c r="D255" s="9" t="str">
        <v>OB-HW1</v>
      </c>
      <c r="E255" s="3" t="str">
        <v>4</v>
      </c>
      <c r="F255" s="11" t="str">
        <v>16-06-2025 - 18-06-2025</v>
      </c>
      <c r="G255" s="9" t="str">
        <v>Odense</v>
      </c>
      <c r="H255" s="1" t="str">
        <v>Oral examination</v>
      </c>
      <c r="I255" s="1" t="str">
        <v>Michelle Victoria Weber Larsen</v>
      </c>
      <c r="J255" s="11" t="str">
        <v>Second examiner: Internal</v>
      </c>
      <c r="K255" s="9" t="str">
        <v>25-08-2025</v>
      </c>
      <c r="L255" s="1" t="str">
        <v/>
      </c>
    </row>
    <row r="256" spans="2:12" ht="27" customHeight="1" x14ac:dyDescent="0.25">
      <c r="B256" s="9" t="str">
        <v>T590014102</v>
      </c>
      <c r="C256" s="1" t="str">
        <v>Kandidatspeciale - 30 ECTS</v>
      </c>
      <c r="D256" s="9" t="str">
        <v>VK-SP30</v>
      </c>
      <c r="E256" s="3" t="str">
        <v>4</v>
      </c>
      <c r="F256" s="11" t="str">
        <v>16-06-2025 - 25-06-2025</v>
      </c>
      <c r="G256" s="9" t="str">
        <v>Odense</v>
      </c>
      <c r="H256" s="1" t="str">
        <v>Master's thesis with oral defence</v>
      </c>
      <c r="I256" s="1" t="str">
        <v>Vejleder/Supervisor</v>
      </c>
      <c r="J256" s="11" t="str">
        <v>Second examiner: External</v>
      </c>
      <c r="K256" s="9" t="str">
        <v/>
      </c>
      <c r="L256" s="1" t="str">
        <v/>
      </c>
    </row>
    <row r="257" spans="2:12" ht="27" customHeight="1" x14ac:dyDescent="0.25">
      <c r="B257" s="9" t="str">
        <v>T590017102</v>
      </c>
      <c r="C257" s="1" t="str">
        <v>Kandidatspeciale - 40 ECTS</v>
      </c>
      <c r="D257" s="9" t="str">
        <v>VK-SP40</v>
      </c>
      <c r="E257" s="3" t="str">
        <v>3,4</v>
      </c>
      <c r="F257" s="11" t="str">
        <v>16-06-2025 - 25-06-2025</v>
      </c>
      <c r="G257" s="9" t="str">
        <v>Odense</v>
      </c>
      <c r="H257" s="1" t="str">
        <v>Master's thesis with oral defence</v>
      </c>
      <c r="I257" s="1" t="str">
        <v>Vejleder/Supervisor</v>
      </c>
      <c r="J257" s="11" t="str">
        <v>Second examiner: External</v>
      </c>
      <c r="K257" s="9" t="str">
        <v/>
      </c>
      <c r="L257" s="1" t="str">
        <v/>
      </c>
    </row>
    <row r="258" spans="2:12" ht="27" customHeight="1" x14ac:dyDescent="0.25">
      <c r="B258" s="9" t="str">
        <v>T610043102</v>
      </c>
      <c r="C258" s="1" t="str">
        <v>Master's Research Thesis - 60 ECTS</v>
      </c>
      <c r="D258" s="9" t="str">
        <v>ETKMT60</v>
      </c>
      <c r="E258" s="3" t="str">
        <v>3</v>
      </c>
      <c r="F258" s="11" t="str">
        <v>16-06-2025 - 27-06-2025</v>
      </c>
      <c r="G258" s="9" t="str">
        <v>Odense</v>
      </c>
      <c r="H258" s="1" t="str">
        <v>Master's thesis with oral defence</v>
      </c>
      <c r="I258" s="1" t="str">
        <v>Vejleder/Supervisor</v>
      </c>
      <c r="J258" s="11" t="str">
        <v>Second examiner: External</v>
      </c>
      <c r="K258" s="9" t="str">
        <v/>
      </c>
      <c r="L258" s="1" t="str">
        <v/>
      </c>
    </row>
    <row r="259" spans="2:12" ht="27" customHeight="1" x14ac:dyDescent="0.25">
      <c r="B259" s="9" t="str">
        <v>T470011102</v>
      </c>
      <c r="C259" s="1" t="str">
        <v>Master's Thesis - 30 ECTS</v>
      </c>
      <c r="D259" s="9" t="str">
        <v>TK-MT30</v>
      </c>
      <c r="E259" s="3" t="str">
        <v>4</v>
      </c>
      <c r="F259" s="11" t="str">
        <v>16-06-2025 - 25-06-2025</v>
      </c>
      <c r="G259" s="9" t="str">
        <v>Odense</v>
      </c>
      <c r="H259" s="1" t="str">
        <v>Master's thesis with oral defence</v>
      </c>
      <c r="I259" s="1" t="str">
        <v>René Lynge Eriksen, Jakob Kjelstrup-Hansen, Martin A B Hedegaard, Vejleder/Supervisor</v>
      </c>
      <c r="J259" s="11" t="str">
        <v>Second examiner: External</v>
      </c>
      <c r="K259" s="9" t="str">
        <v/>
      </c>
      <c r="L259" s="1" t="str">
        <v/>
      </c>
    </row>
    <row r="260" spans="2:12" ht="27" customHeight="1" x14ac:dyDescent="0.25">
      <c r="B260" s="9" t="str">
        <v>T610012102</v>
      </c>
      <c r="C260" s="1" t="str">
        <v>Master's Thesis - 30 ECTS</v>
      </c>
      <c r="D260" s="9" t="str">
        <v>ETK-S30</v>
      </c>
      <c r="E260" s="3" t="str">
        <v>4</v>
      </c>
      <c r="F260" s="11" t="str">
        <v>16-06-2025 - 27-06-2025</v>
      </c>
      <c r="G260" s="9" t="str">
        <v>Odense</v>
      </c>
      <c r="H260" s="1" t="str">
        <v>Master's thesis with oral defence</v>
      </c>
      <c r="I260" s="1" t="str">
        <v>Vejleder/Supervisor</v>
      </c>
      <c r="J260" s="11" t="str">
        <v>Second examiner: External</v>
      </c>
      <c r="K260" s="9" t="str">
        <v/>
      </c>
      <c r="L260" s="1" t="str">
        <v/>
      </c>
    </row>
    <row r="261" spans="2:12" ht="27" customHeight="1" x14ac:dyDescent="0.25">
      <c r="B261" s="9" t="str">
        <v>T470019102</v>
      </c>
      <c r="C261" s="1" t="str">
        <v>Master's Thesis - 40 ECTS</v>
      </c>
      <c r="D261" s="9" t="str">
        <v>TK-MT40</v>
      </c>
      <c r="E261" s="3" t="str">
        <v>3,4</v>
      </c>
      <c r="F261" s="11" t="str">
        <v>16-06-2025 - 25-06-2025</v>
      </c>
      <c r="G261" s="9" t="str">
        <v>Odense</v>
      </c>
      <c r="H261" s="1" t="str">
        <v>Master's thesis with oral defence</v>
      </c>
      <c r="I261" s="1" t="str">
        <v>René Lynge Eriksen, Anders Stengaard Sørensen</v>
      </c>
      <c r="J261" s="11" t="str">
        <v>Second examiner: External</v>
      </c>
      <c r="K261" s="9" t="str">
        <v/>
      </c>
      <c r="L261" s="1" t="str">
        <v/>
      </c>
    </row>
    <row r="262" spans="2:12" ht="27" customHeight="1" x14ac:dyDescent="0.25">
      <c r="B262" s="9" t="str">
        <v>T610017102</v>
      </c>
      <c r="C262" s="1" t="str">
        <v>Master's Thesis - 40 ECTS</v>
      </c>
      <c r="D262" s="9" t="str">
        <v>ETKMT40</v>
      </c>
      <c r="E262" s="3" t="str">
        <v>3,4</v>
      </c>
      <c r="F262" s="11" t="str">
        <v>16-06-2025 - 27-06-2025</v>
      </c>
      <c r="G262" s="9" t="str">
        <v>Odense</v>
      </c>
      <c r="H262" s="1" t="str">
        <v>Master's thesis with oral defence</v>
      </c>
      <c r="I262" s="1" t="str">
        <v>Vejleder/Supervisor</v>
      </c>
      <c r="J262" s="11" t="str">
        <v>Second examiner: External</v>
      </c>
      <c r="K262" s="9" t="str">
        <v/>
      </c>
      <c r="L262" s="1" t="str">
        <v/>
      </c>
    </row>
    <row r="263" spans="2:12" ht="27" customHeight="1" x14ac:dyDescent="0.25">
      <c r="B263" s="9" t="str">
        <v>T600017102</v>
      </c>
      <c r="C263" s="1" t="str">
        <v>Microgrids</v>
      </c>
      <c r="D263" s="9" t="str">
        <v>ET6-MG</v>
      </c>
      <c r="E263" s="3" t="str">
        <v>6</v>
      </c>
      <c r="F263" s="11" t="str">
        <v>16-06-2025 - 17-06-2025</v>
      </c>
      <c r="G263" s="9" t="str">
        <v>Odense</v>
      </c>
      <c r="H263" s="1" t="str">
        <v>Oral examination</v>
      </c>
      <c r="I263" s="1" t="str">
        <v>Ruben  Bak Sørensen</v>
      </c>
      <c r="J263" s="11" t="str">
        <v>Second examiner: Internal</v>
      </c>
      <c r="K263" s="9" t="str">
        <v>28-08-2025</v>
      </c>
      <c r="L263" s="1" t="str">
        <v/>
      </c>
    </row>
    <row r="264" spans="2:12" ht="27" customHeight="1" x14ac:dyDescent="0.25">
      <c r="B264" s="9" t="str">
        <v>T470030102</v>
      </c>
      <c r="C264" s="1" t="str">
        <v>Microtechnology and Device Fabrication</v>
      </c>
      <c r="D264" s="9" t="str">
        <v>TK-MDFAB</v>
      </c>
      <c r="E264" s="3" t="str">
        <v>2</v>
      </c>
      <c r="F264" s="11" t="str">
        <v>16-06-2025 - 17-06-2025</v>
      </c>
      <c r="G264" s="9" t="str">
        <v>Odense</v>
      </c>
      <c r="H264" s="1" t="str">
        <v/>
      </c>
      <c r="I264" s="1" t="str">
        <v>Jakob Kjelstrup-Hansen</v>
      </c>
      <c r="J264" s="11" t="str">
        <v/>
      </c>
      <c r="K264" s="9" t="str">
        <v>21-08-2025 - 22-08-2025</v>
      </c>
      <c r="L264" s="1" t="str">
        <v/>
      </c>
    </row>
    <row r="265" spans="2:12" ht="27" customHeight="1" x14ac:dyDescent="0.25">
      <c r="B265" s="9" t="str">
        <v>T470030402</v>
      </c>
      <c r="C265" s="1" t="str">
        <v>Microtechnology and Device Fabrication</v>
      </c>
      <c r="D265" s="9" t="str">
        <v>TK-MDFAB</v>
      </c>
      <c r="E265" s="3" t="str">
        <v>2</v>
      </c>
      <c r="F265" s="11" t="str">
        <v>16-06-2025 - 17-06-2025</v>
      </c>
      <c r="G265" s="9" t="str">
        <v>Odense</v>
      </c>
      <c r="H265" s="1" t="str">
        <v/>
      </c>
      <c r="I265" s="1" t="str">
        <v>Jakob Kjelstrup-Hansen</v>
      </c>
      <c r="J265" s="11" t="str">
        <v/>
      </c>
      <c r="K265" s="9" t="str">
        <v>21-08-2025 - 22-08-2025</v>
      </c>
      <c r="L265" s="1" t="str">
        <v/>
      </c>
    </row>
    <row r="266" spans="2:12" ht="27" customHeight="1" x14ac:dyDescent="0.25">
      <c r="B266" s="9" t="str">
        <v>T470030X02</v>
      </c>
      <c r="C266" s="1" t="str">
        <v>Microtechnology and Device Fabrication</v>
      </c>
      <c r="D266" s="9" t="str">
        <v>TK-MDFAB</v>
      </c>
      <c r="E266" s="3" t="str">
        <v>2</v>
      </c>
      <c r="F266" s="11" t="str">
        <v>16-06-2025 - 17-06-2025</v>
      </c>
      <c r="G266" s="9" t="str">
        <v>Odense</v>
      </c>
      <c r="H266" s="1" t="str">
        <v>Oral examination</v>
      </c>
      <c r="I266" s="1" t="str">
        <v>Jakob Kjelstrup-Hansen</v>
      </c>
      <c r="J266" s="11" t="str">
        <v>Second examiner: Internal</v>
      </c>
      <c r="K266" s="9" t="str">
        <v>21-08-2025 - 22-08-2025</v>
      </c>
      <c r="L266" s="1" t="str">
        <v/>
      </c>
    </row>
    <row r="267" spans="2:12" ht="27" customHeight="1" x14ac:dyDescent="0.25">
      <c r="B267" s="9" t="str">
        <v>T510066102</v>
      </c>
      <c r="C267" s="1" t="str">
        <v>Project Organization and Management</v>
      </c>
      <c r="D267" s="9" t="str">
        <v>SE6-POM</v>
      </c>
      <c r="E267" s="3" t="str">
        <v>6</v>
      </c>
      <c r="F267" s="11" t="str">
        <v>16-06-2025 - 18-06-2025</v>
      </c>
      <c r="G267" s="9" t="str">
        <v>Odense</v>
      </c>
      <c r="H267" s="1" t="str">
        <v>Oral examination</v>
      </c>
      <c r="I267" s="1" t="str">
        <v>Anders Drachen</v>
      </c>
      <c r="J267" s="11" t="str">
        <v>Second examiner: External</v>
      </c>
      <c r="K267" s="9" t="str">
        <v>25-08-2025</v>
      </c>
      <c r="L267" s="1" t="str">
        <v/>
      </c>
    </row>
    <row r="268" spans="2:12" ht="27" customHeight="1" x14ac:dyDescent="0.25">
      <c r="B268" s="9" t="str">
        <v>T390006102</v>
      </c>
      <c r="C268" s="1" t="str">
        <v>Projekt i Cyber Physical Systems</v>
      </c>
      <c r="D268" s="9" t="str">
        <v>EB-PCPS</v>
      </c>
      <c r="E268" s="3" t="str">
        <v>4</v>
      </c>
      <c r="F268" s="11" t="str">
        <v>16-06-2025 - 17-06-2025</v>
      </c>
      <c r="G268" s="9" t="str">
        <v>Odense</v>
      </c>
      <c r="H268" s="1" t="str">
        <v>Oral examination</v>
      </c>
      <c r="I268" s="1" t="str">
        <v>Tim McRae</v>
      </c>
      <c r="J268" s="11" t="str">
        <v>Second examiner: External</v>
      </c>
      <c r="K268" s="9" t="str">
        <v>29-08-2025</v>
      </c>
      <c r="L268" s="1" t="str">
        <v/>
      </c>
    </row>
    <row r="269" spans="2:12" ht="27" customHeight="1" x14ac:dyDescent="0.25">
      <c r="B269" s="9" t="str">
        <v>T420037102</v>
      </c>
      <c r="C269" s="1" t="str">
        <v>Projekt i Cyber Physical Systems</v>
      </c>
      <c r="D269" s="9" t="str">
        <v>E-PCPS</v>
      </c>
      <c r="E269" s="3" t="str">
        <v>4</v>
      </c>
      <c r="F269" s="11" t="str">
        <v>16-06-2025 - 17-06-2025</v>
      </c>
      <c r="G269" s="9" t="str">
        <v>Odense</v>
      </c>
      <c r="H269" s="1" t="str">
        <v>Oral examination</v>
      </c>
      <c r="I269" s="1" t="str">
        <v>Tim McRae</v>
      </c>
      <c r="J269" s="11" t="str">
        <v>Second examiner: External</v>
      </c>
      <c r="K269" s="9" t="str">
        <v>29-08-2025</v>
      </c>
      <c r="L269" s="1" t="str">
        <v/>
      </c>
    </row>
    <row r="270" spans="2:12" ht="27" customHeight="1" x14ac:dyDescent="0.25">
      <c r="B270" s="9" t="str">
        <v>T510037102</v>
      </c>
      <c r="C270" s="1" t="str">
        <v>Projekt organisation and Management</v>
      </c>
      <c r="D270" s="9" t="str">
        <v/>
      </c>
      <c r="E270" s="3" t="str">
        <v>6</v>
      </c>
      <c r="F270" s="11" t="str">
        <v>16-06-2025 - 18-06-2025</v>
      </c>
      <c r="G270" s="9" t="str">
        <v>Odense</v>
      </c>
      <c r="H270" s="1" t="str">
        <v>Oral examination</v>
      </c>
      <c r="I270" s="1" t="str">
        <v/>
      </c>
      <c r="J270" s="11" t="str">
        <v/>
      </c>
      <c r="K270" s="9" t="str">
        <v/>
      </c>
      <c r="L270" s="1" t="str">
        <v/>
      </c>
    </row>
    <row r="271" spans="2:12" ht="27" customHeight="1" x14ac:dyDescent="0.25">
      <c r="B271" s="9" t="str">
        <v>T000083102</v>
      </c>
      <c r="C271" s="1" t="str">
        <v>Projekttema 2: Infrastruktur og Etagebyggeri</v>
      </c>
      <c r="D271" s="9" t="str">
        <v>B-PTE2</v>
      </c>
      <c r="E271" s="3" t="str">
        <v>2</v>
      </c>
      <c r="F271" s="11" t="str">
        <v>16-06-2025 - 19-06-2025</v>
      </c>
      <c r="G271" s="9" t="str">
        <v>Odense</v>
      </c>
      <c r="H271" s="1" t="str">
        <v>Oral examination</v>
      </c>
      <c r="I271" s="1" t="str">
        <v>Martin Winther-Gaasvig, Camilla Fogh Larsen, Torben Bårup Sørensen</v>
      </c>
      <c r="J271" s="11" t="str">
        <v>Second examiner: Internal</v>
      </c>
      <c r="K271" s="9" t="str">
        <v>15-08-2025</v>
      </c>
      <c r="L271" s="1" t="str">
        <v/>
      </c>
    </row>
    <row r="272" spans="2:12" ht="27" customHeight="1" x14ac:dyDescent="0.25">
      <c r="B272" s="9" t="str">
        <v>T070005102</v>
      </c>
      <c r="C272" s="1" t="str">
        <v>Robotics</v>
      </c>
      <c r="D272" s="9" t="str">
        <v>PDXROB1</v>
      </c>
      <c r="E272" s="3" t="str">
        <v>6</v>
      </c>
      <c r="F272" s="11" t="str">
        <v>16-06-2025 - 17-06-2025</v>
      </c>
      <c r="G272" s="9" t="str">
        <v>Odense</v>
      </c>
      <c r="H272" s="1" t="str">
        <v>Oral examination</v>
      </c>
      <c r="I272" s="1" t="str">
        <v>Dirk Kraft</v>
      </c>
      <c r="J272" s="11" t="str">
        <v>Second examiner: Internal</v>
      </c>
      <c r="K272" s="9" t="str">
        <v>29-08-2025</v>
      </c>
      <c r="L272" s="1" t="str">
        <v/>
      </c>
    </row>
    <row r="273" spans="2:12" ht="27" customHeight="1" x14ac:dyDescent="0.25">
      <c r="B273" s="9" t="str">
        <v>T600037102</v>
      </c>
      <c r="C273" s="1" t="str">
        <v>Semesterprojekt i fjernvarme</v>
      </c>
      <c r="D273" s="9" t="str">
        <v>ET4-SPR</v>
      </c>
      <c r="E273" s="3" t="str">
        <v>4</v>
      </c>
      <c r="F273" s="11" t="str">
        <v>16-06-2025</v>
      </c>
      <c r="G273" s="9" t="str">
        <v>Odense</v>
      </c>
      <c r="H273" s="1" t="str">
        <v>Combined test</v>
      </c>
      <c r="I273" s="1" t="str">
        <v>Christoffer Christensen, Magnus Værbæk</v>
      </c>
      <c r="J273" s="11" t="str">
        <v>Second examiner: External</v>
      </c>
      <c r="K273" s="9" t="str">
        <v>22-08-2025</v>
      </c>
      <c r="L273" s="1" t="str">
        <v/>
      </c>
    </row>
    <row r="274" spans="2:12" ht="27" customHeight="1" x14ac:dyDescent="0.25">
      <c r="B274" s="9" t="str">
        <v>T500008102</v>
      </c>
      <c r="C274" s="1" t="str">
        <v>Software Engineering og modellering til Cyber-Physical systemer</v>
      </c>
      <c r="D274" s="9" t="str">
        <v>ST2-SEM</v>
      </c>
      <c r="E274" s="3" t="str">
        <v>2</v>
      </c>
      <c r="F274" s="11" t="str">
        <v>06-06-2025, 10-06-2025</v>
      </c>
      <c r="G274" s="9" t="str">
        <v>Odense</v>
      </c>
      <c r="H274" s="1" t="str">
        <v>Written examination</v>
      </c>
      <c r="I274" s="1" t="str">
        <v>Thiago Rocha Silva</v>
      </c>
      <c r="J274" s="11" t="str">
        <v>Second examiner: None</v>
      </c>
      <c r="K274" s="9" t="str">
        <v>08-08-2025</v>
      </c>
      <c r="L274" s="1" t="str">
        <v/>
      </c>
    </row>
    <row r="275" spans="2:12" ht="27" customHeight="1" x14ac:dyDescent="0.25">
      <c r="B275" s="9" t="str">
        <v>T510025102</v>
      </c>
      <c r="C275" s="1" t="str">
        <v>Software Engineering og Organisation</v>
      </c>
      <c r="D275" s="9" t="str">
        <v>SE2-SEO</v>
      </c>
      <c r="E275" s="3" t="str">
        <v>2</v>
      </c>
      <c r="F275" s="11" t="str">
        <v>16-06-2025</v>
      </c>
      <c r="G275" s="9" t="str">
        <v>Odense</v>
      </c>
      <c r="H275" s="1" t="str">
        <v>Written examination</v>
      </c>
      <c r="I275" s="1" t="str">
        <v>Thiago Rocha Silva</v>
      </c>
      <c r="J275" s="11" t="str">
        <v>Second examiner: None</v>
      </c>
      <c r="K275" s="9" t="str">
        <v>08-08-2025</v>
      </c>
      <c r="L275" s="1" t="str">
        <v/>
      </c>
    </row>
    <row r="276" spans="2:12" ht="27" customHeight="1" x14ac:dyDescent="0.25">
      <c r="B276" s="9" t="str">
        <v>T150036102</v>
      </c>
      <c r="C276" s="1" t="str">
        <v>Teori og metode til forsknings- og udviklingsarbejde</v>
      </c>
      <c r="D276" s="9" t="str">
        <v>15-PP</v>
      </c>
      <c r="E276" s="3" t="str">
        <v>3</v>
      </c>
      <c r="F276" s="11" t="str">
        <v>16-06-2025</v>
      </c>
      <c r="G276" s="9" t="str">
        <v>Odense</v>
      </c>
      <c r="H276" s="1" t="str">
        <v>Compulsory assignment with oral defence</v>
      </c>
      <c r="I276" s="1" t="str">
        <v>David Hoffmeyer</v>
      </c>
      <c r="J276" s="11" t="str">
        <v>Second examiner: Internal</v>
      </c>
      <c r="K276" s="9" t="str">
        <v>27-08-2025</v>
      </c>
      <c r="L276" s="1" t="str">
        <v/>
      </c>
    </row>
    <row r="277" spans="2:12" ht="27" customHeight="1" x14ac:dyDescent="0.25">
      <c r="B277" s="9" t="str">
        <v>T580024102</v>
      </c>
      <c r="C277" s="1" t="str">
        <v>The regulatory process of medical devices</v>
      </c>
      <c r="D277" s="9" t="str">
        <v>VB-RMD</v>
      </c>
      <c r="E277" s="3" t="str">
        <v>6</v>
      </c>
      <c r="F277" s="11" t="str">
        <v>16-06-2025 - 17-06-2025</v>
      </c>
      <c r="G277" s="9" t="str">
        <v>Odense</v>
      </c>
      <c r="H277" s="1" t="str">
        <v>Oral examination</v>
      </c>
      <c r="I277" s="1" t="str">
        <v>Trine Straarup Winther</v>
      </c>
      <c r="J277" s="11" t="str">
        <v>Second examiner: Internal</v>
      </c>
      <c r="K277" s="9" t="str">
        <v>25-08-2025</v>
      </c>
      <c r="L277" s="1" t="str">
        <v/>
      </c>
    </row>
    <row r="278" spans="2:12" ht="27" customHeight="1" x14ac:dyDescent="0.25">
      <c r="B278" s="9" t="str">
        <v>T150017102</v>
      </c>
      <c r="C278" s="1" t="str">
        <v>Computational Design + Robotics Studio 2</v>
      </c>
      <c r="D278" s="9" t="str">
        <v>15-CDRS2</v>
      </c>
      <c r="E278" s="3" t="str">
        <v>2</v>
      </c>
      <c r="F278" s="11" t="str">
        <v>17-06-2025</v>
      </c>
      <c r="G278" s="9" t="str">
        <v>Odense</v>
      </c>
      <c r="H278" s="1" t="str">
        <v>Oral examination</v>
      </c>
      <c r="I278" s="1" t="str">
        <v>Hyunchul Kwon, Junaid Nabi, Roberto Naboni</v>
      </c>
      <c r="J278" s="11" t="str">
        <v>Second examiner: External</v>
      </c>
      <c r="K278" s="9" t="str">
        <v>20-08-2025</v>
      </c>
      <c r="L278" s="1" t="str">
        <v/>
      </c>
    </row>
    <row r="279" spans="2:12" ht="27" customHeight="1" x14ac:dyDescent="0.25">
      <c r="B279" s="9" t="str">
        <v>T540050102</v>
      </c>
      <c r="C279" s="1" t="str">
        <v xml:space="preserve">Datateknik </v>
      </c>
      <c r="D279" s="9" t="str">
        <v>RB2-DAT</v>
      </c>
      <c r="E279" s="3" t="str">
        <v>2</v>
      </c>
      <c r="F279" s="11" t="str">
        <v>17-06-2025</v>
      </c>
      <c r="G279" s="9" t="str">
        <v>Odense</v>
      </c>
      <c r="H279" s="1" t="str">
        <v>Oral examination</v>
      </c>
      <c r="I279" s="1" t="str">
        <v>Ali Sahafi</v>
      </c>
      <c r="J279" s="11" t="str">
        <v>Second examiner: Internal</v>
      </c>
      <c r="K279" s="9" t="str">
        <v/>
      </c>
      <c r="L279" s="1" t="str">
        <v/>
      </c>
    </row>
    <row r="280" spans="2:12" ht="27" customHeight="1" x14ac:dyDescent="0.25">
      <c r="B280" s="9" t="str">
        <v>T200050102</v>
      </c>
      <c r="C280" s="1" t="str">
        <v>Design af kemiske anlæg med samtidig varme- og stoftransport</v>
      </c>
      <c r="D280" s="9" t="str">
        <v>KB-DKA</v>
      </c>
      <c r="E280" s="3" t="str">
        <v>2</v>
      </c>
      <c r="F280" s="11" t="str">
        <v>17-06-2025 - 19-06-2025</v>
      </c>
      <c r="G280" s="9" t="str">
        <v>Odense</v>
      </c>
      <c r="H280" s="1" t="str">
        <v>Oral examination</v>
      </c>
      <c r="I280" s="1" t="str">
        <v>Knud Villy Christensen</v>
      </c>
      <c r="J280" s="11" t="str">
        <v>Second examiner: Internal</v>
      </c>
      <c r="K280" s="9" t="str">
        <v>19-08-2025</v>
      </c>
      <c r="L280" s="1" t="str">
        <v/>
      </c>
    </row>
    <row r="281" spans="2:12" ht="27" customHeight="1" x14ac:dyDescent="0.25">
      <c r="B281" s="9" t="str">
        <v>T200053102</v>
      </c>
      <c r="C281" s="1" t="str">
        <v>Design af varmevekslere og rørsystemer</v>
      </c>
      <c r="D281" s="9" t="str">
        <v>KD-DVR</v>
      </c>
      <c r="E281" s="3" t="str">
        <v>2</v>
      </c>
      <c r="F281" s="11" t="str">
        <v>17-06-2025 - 19-06-2025</v>
      </c>
      <c r="G281" s="9" t="str">
        <v>Odense</v>
      </c>
      <c r="H281" s="1" t="str">
        <v>Project report with oral defence</v>
      </c>
      <c r="I281" s="1" t="str">
        <v>Knud Villy Christensen</v>
      </c>
      <c r="J281" s="11" t="str">
        <v>Second examiner: None</v>
      </c>
      <c r="K281" s="9" t="str">
        <v>19-08-2025</v>
      </c>
      <c r="L281" s="1" t="str">
        <v/>
      </c>
    </row>
    <row r="282" spans="2:12" ht="27" customHeight="1" x14ac:dyDescent="0.25">
      <c r="B282" s="9" t="str">
        <v>T120038102</v>
      </c>
      <c r="C282" s="1" t="str">
        <v>Elektriske komponenter og kredsløb, Materialer og processer</v>
      </c>
      <c r="D282" s="9" t="str">
        <v>D-TED4</v>
      </c>
      <c r="E282" s="3" t="str">
        <v>4</v>
      </c>
      <c r="F282" s="11" t="str">
        <v>17-06-2025 - 19-06-2025</v>
      </c>
      <c r="G282" s="9" t="str">
        <v>Odense</v>
      </c>
      <c r="H282" s="1" t="str">
        <v>Oral examination</v>
      </c>
      <c r="I282" s="1" t="str">
        <v>Jørgen Bro Røn, Søren W. Borg</v>
      </c>
      <c r="J282" s="11" t="str">
        <v>Second examiner: External</v>
      </c>
      <c r="K282" s="9" t="str">
        <v>14-08-2025</v>
      </c>
      <c r="L282" s="1" t="str">
        <v/>
      </c>
    </row>
    <row r="283" spans="2:12" ht="27" customHeight="1" x14ac:dyDescent="0.25">
      <c r="B283" s="9" t="str">
        <v>T140040102</v>
      </c>
      <c r="C283" s="1" t="str">
        <v>Engineering Design Studio 2</v>
      </c>
      <c r="D283" s="9" t="str">
        <v>14-EDS2</v>
      </c>
      <c r="E283" s="3" t="str">
        <v>2</v>
      </c>
      <c r="F283" s="11" t="str">
        <v>17-06-2025 - 18-06-2025</v>
      </c>
      <c r="G283" s="9" t="str">
        <v>Odense</v>
      </c>
      <c r="H283" s="1" t="str">
        <v>Oral examination</v>
      </c>
      <c r="I283" s="1" t="str">
        <v>Hugo Mulder, Nebojsa Jakica</v>
      </c>
      <c r="J283" s="11" t="str">
        <v>Second examiner: External</v>
      </c>
      <c r="K283" s="9" t="str">
        <v>11-08-2025</v>
      </c>
      <c r="L283" s="1" t="str">
        <v/>
      </c>
    </row>
    <row r="284" spans="2:12" ht="27" customHeight="1" x14ac:dyDescent="0.25">
      <c r="B284" s="9" t="str">
        <v>T520054102</v>
      </c>
      <c r="C284" s="1" t="str">
        <v>Engineering Research in Software</v>
      </c>
      <c r="D284" s="9" t="str">
        <v>SM-ERS</v>
      </c>
      <c r="E284" s="3" t="str">
        <v>2</v>
      </c>
      <c r="F284" s="11" t="str">
        <v>17-06-2025 - 20-06-2025</v>
      </c>
      <c r="G284" s="9" t="str">
        <v>Odense</v>
      </c>
      <c r="H284" s="1" t="str">
        <v>Oral examination</v>
      </c>
      <c r="I284" s="1" t="str">
        <v>Abhishek Tiwari</v>
      </c>
      <c r="J284" s="11" t="str">
        <v>Second examiner: External</v>
      </c>
      <c r="K284" s="9" t="str">
        <v>27-08-2025</v>
      </c>
      <c r="L284" s="1" t="str">
        <v/>
      </c>
    </row>
    <row r="285" spans="2:12" ht="27" customHeight="1" x14ac:dyDescent="0.25">
      <c r="B285" s="9" t="str">
        <v>T580013102</v>
      </c>
      <c r="C285" s="1" t="str">
        <v>Grundlæggende objekt orienteret programmering</v>
      </c>
      <c r="D285" s="9" t="str">
        <v>VB-PRG4</v>
      </c>
      <c r="E285" s="3" t="str">
        <v>4</v>
      </c>
      <c r="F285" s="11" t="str">
        <v>17-06-2025 - 18-06-2025</v>
      </c>
      <c r="G285" s="9" t="str">
        <v>Odense</v>
      </c>
      <c r="H285" s="1" t="str">
        <v>Oral examination</v>
      </c>
      <c r="I285" s="1" t="str">
        <v>Rasmus Skov Møller Hansen</v>
      </c>
      <c r="J285" s="11" t="str">
        <v>Second examiner: Internal</v>
      </c>
      <c r="K285" s="9" t="str">
        <v>26-08-2025</v>
      </c>
      <c r="L285" s="1" t="str">
        <v/>
      </c>
    </row>
    <row r="286" spans="2:12" ht="27" customHeight="1" x14ac:dyDescent="0.25">
      <c r="B286" s="9" t="str">
        <v>T200045102</v>
      </c>
      <c r="C286" s="1" t="str">
        <v xml:space="preserve">Instrumentel analytisk kemi og statistik                                                                             </v>
      </c>
      <c r="D286" s="9" t="str">
        <v>KB-PTE4</v>
      </c>
      <c r="E286" s="3" t="str">
        <v>4</v>
      </c>
      <c r="F286" s="11" t="str">
        <v>17-06-2025 - 19-06-2025</v>
      </c>
      <c r="G286" s="9" t="str">
        <v>Odense</v>
      </c>
      <c r="H286" s="1" t="str">
        <v>Project report with oral defence</v>
      </c>
      <c r="I286" s="1" t="str">
        <v>Mathias Porsmose Clausen, Rime Bahij, Lars Duelund</v>
      </c>
      <c r="J286" s="11" t="str">
        <v>Second examiner: Internal</v>
      </c>
      <c r="K286" s="9" t="str">
        <v>21-08-2025</v>
      </c>
      <c r="L286" s="1" t="str">
        <v/>
      </c>
    </row>
    <row r="287" spans="2:12" ht="27" customHeight="1" x14ac:dyDescent="0.25">
      <c r="B287" s="9" t="str">
        <v>T140018102</v>
      </c>
      <c r="C287" s="1" t="str">
        <v>Konstruktionsdesign af bygninger</v>
      </c>
      <c r="D287" s="9" t="str">
        <v>14-DBS</v>
      </c>
      <c r="E287" s="3" t="str">
        <v>6</v>
      </c>
      <c r="F287" s="11" t="str">
        <v>17-06-2025</v>
      </c>
      <c r="G287" s="9" t="str">
        <v>Odense</v>
      </c>
      <c r="H287" s="1" t="str">
        <v>Oral examination</v>
      </c>
      <c r="I287" s="1" t="str">
        <v>Hans Ole Lund Christiansen</v>
      </c>
      <c r="J287" s="11" t="str">
        <v>Second examiner: Internal</v>
      </c>
      <c r="K287" s="9" t="str">
        <v>18-08-2025</v>
      </c>
      <c r="L287" s="1" t="str">
        <v/>
      </c>
    </row>
    <row r="288" spans="2:12" ht="27" customHeight="1" x14ac:dyDescent="0.25">
      <c r="B288" s="9" t="str">
        <v>T200044102</v>
      </c>
      <c r="C288" s="1" t="str">
        <v xml:space="preserve">Praktisk analytisk kemi og anvendt statistik                                                                     </v>
      </c>
      <c r="D288" s="9" t="str">
        <v>KD-PTE4</v>
      </c>
      <c r="E288" s="3" t="str">
        <v>4</v>
      </c>
      <c r="F288" s="11" t="str">
        <v>17-06-2025 - 19-06-2025</v>
      </c>
      <c r="G288" s="9" t="str">
        <v>Odense</v>
      </c>
      <c r="H288" s="1" t="str">
        <v>Project report with oral defence</v>
      </c>
      <c r="I288" s="1" t="str">
        <v>Mathias Porsmose Clausen, Rime Bahij, Lars Duelund</v>
      </c>
      <c r="J288" s="11" t="str">
        <v>Second examiner: Internal</v>
      </c>
      <c r="K288" s="9" t="str">
        <v>21-08-2025</v>
      </c>
      <c r="L288" s="1" t="str">
        <v/>
      </c>
    </row>
    <row r="289" spans="2:12" ht="27" customHeight="1" x14ac:dyDescent="0.25">
      <c r="B289" s="9" t="str">
        <v>T030057102</v>
      </c>
      <c r="C289" s="1" t="str">
        <v>Projekttema 2: Mekanisk konstruktion (mundtlig prøve)</v>
      </c>
      <c r="D289" s="9" t="str">
        <v>M-PTE2</v>
      </c>
      <c r="E289" s="3" t="str">
        <v>2</v>
      </c>
      <c r="F289" s="11" t="str">
        <v>17-06-2025 - 20-06-2025</v>
      </c>
      <c r="G289" s="9" t="str">
        <v>Odense</v>
      </c>
      <c r="H289" s="1" t="str">
        <v>Oral examination</v>
      </c>
      <c r="I289" s="1" t="str">
        <v>Niels Dyring, Jesper Olsen</v>
      </c>
      <c r="J289" s="11" t="str">
        <v>Second examiner: External</v>
      </c>
      <c r="K289" s="9" t="str">
        <v>20-08-2025</v>
      </c>
      <c r="L289" s="1" t="str">
        <v/>
      </c>
    </row>
    <row r="290" spans="2:12" ht="27" customHeight="1" x14ac:dyDescent="0.25">
      <c r="B290" s="9" t="str">
        <v>T160013102</v>
      </c>
      <c r="C290" s="1" t="str">
        <v>Projekttema 2: Mekanisk konstruktion (mundtlig prøve)</v>
      </c>
      <c r="D290" s="9" t="str">
        <v>MB-PTE2</v>
      </c>
      <c r="E290" s="3" t="str">
        <v>2</v>
      </c>
      <c r="F290" s="11" t="str">
        <v>17-06-2025 - 20-06-2025</v>
      </c>
      <c r="G290" s="9" t="str">
        <v>Odense</v>
      </c>
      <c r="H290" s="1" t="str">
        <v>Oral examination</v>
      </c>
      <c r="I290" s="1" t="str">
        <v>Niels Dyring, Jesper Olsen</v>
      </c>
      <c r="J290" s="11" t="str">
        <v>Second examiner: External</v>
      </c>
      <c r="K290" s="9" t="str">
        <v>20-08-2025</v>
      </c>
      <c r="L290" s="1" t="str">
        <v/>
      </c>
    </row>
    <row r="291" spans="2:12" ht="27" customHeight="1" x14ac:dyDescent="0.25">
      <c r="B291" s="9" t="str">
        <v>T100046102</v>
      </c>
      <c r="C291" s="1" t="str">
        <v>Semester tema: Planlægning &amp; ledelse af supply chain processer</v>
      </c>
      <c r="D291" s="9" t="str">
        <v>GX-SET2</v>
      </c>
      <c r="E291" s="3" t="str">
        <v>2</v>
      </c>
      <c r="F291" s="11" t="str">
        <v>17-06-2025 - 20-06-2025</v>
      </c>
      <c r="G291" s="9" t="str">
        <v>Odense</v>
      </c>
      <c r="H291" s="1" t="str">
        <v>Oral examination</v>
      </c>
      <c r="I291" s="1" t="str">
        <v>Seyed Pendar Toufigi, Søren Jensen, Wisam Suheimat</v>
      </c>
      <c r="J291" s="11" t="str">
        <v>Second examiner: External</v>
      </c>
      <c r="K291" s="9" t="str">
        <v>22-08-2025</v>
      </c>
      <c r="L291" s="1" t="str">
        <v/>
      </c>
    </row>
    <row r="292" spans="2:12" ht="27" customHeight="1" x14ac:dyDescent="0.25">
      <c r="B292" s="9" t="str">
        <v>T100053102</v>
      </c>
      <c r="C292" s="1" t="str">
        <v>Supply Chain Finance</v>
      </c>
      <c r="D292" s="9" t="str">
        <v>GX-SCFIN</v>
      </c>
      <c r="E292" s="3" t="str">
        <v>4</v>
      </c>
      <c r="F292" s="11" t="str">
        <v>17-06-2025 - 20-06-2025</v>
      </c>
      <c r="G292" s="9" t="str">
        <v>Odense</v>
      </c>
      <c r="H292" s="1" t="str">
        <v>Oral examination</v>
      </c>
      <c r="I292" s="1" t="str">
        <v>Idongesit Williams</v>
      </c>
      <c r="J292" s="11" t="str">
        <v>Second examiner: Internal</v>
      </c>
      <c r="K292" s="9" t="str">
        <v>22-08-2025</v>
      </c>
      <c r="L292" s="1" t="str">
        <v/>
      </c>
    </row>
    <row r="293" spans="2:12" ht="27" customHeight="1" x14ac:dyDescent="0.25">
      <c r="B293" s="9" t="str">
        <v>T530043102</v>
      </c>
      <c r="C293" s="1" t="str">
        <v>Applied automation</v>
      </c>
      <c r="D293" s="9" t="str">
        <v>RD4-AA</v>
      </c>
      <c r="E293" s="3" t="str">
        <v>4,6</v>
      </c>
      <c r="F293" s="11" t="str">
        <v>18-06-2025 - 20-06-2025</v>
      </c>
      <c r="G293" s="9" t="str">
        <v>Odense</v>
      </c>
      <c r="H293" s="1" t="str">
        <v>Oral examination</v>
      </c>
      <c r="I293" s="1" t="str">
        <v xml:space="preserve">Christoffer Sloth, Dirk Kraft, Kasper Høj Lorentzen, Simon Faarvang Mathiesen </v>
      </c>
      <c r="J293" s="11" t="str">
        <v>Second examiner: Internal</v>
      </c>
      <c r="K293" s="9" t="str">
        <v>25-08-2025</v>
      </c>
      <c r="L293" s="1" t="str">
        <v/>
      </c>
    </row>
    <row r="294" spans="2:12" ht="27" customHeight="1" x14ac:dyDescent="0.25">
      <c r="B294" s="9" t="str">
        <v>T200014102</v>
      </c>
      <c r="C294" s="1" t="str">
        <v>Bachelorprojekt Kemi- og bioteknologi</v>
      </c>
      <c r="D294" s="9" t="str">
        <v>BAP-KE6</v>
      </c>
      <c r="E294" s="3" t="str">
        <v>6</v>
      </c>
      <c r="F294" s="11" t="str">
        <v>18-06-2025 - 23-06-2025</v>
      </c>
      <c r="G294" s="9" t="str">
        <v>Odense</v>
      </c>
      <c r="H294" s="1" t="str">
        <v>Bachelor project with oral defence</v>
      </c>
      <c r="I294" s="1" t="str">
        <v>Rime Bahij, Steffen Bähring, Knud Villy Christensen</v>
      </c>
      <c r="J294" s="11" t="str">
        <v>Second examiner: External</v>
      </c>
      <c r="K294" s="9" t="str">
        <v/>
      </c>
      <c r="L294" s="1" t="str">
        <v/>
      </c>
    </row>
    <row r="295" spans="2:12" ht="27" customHeight="1" x14ac:dyDescent="0.25">
      <c r="B295" s="9" t="str">
        <v>N500033102</v>
      </c>
      <c r="C295" s="1" t="str">
        <v>Eksperimentel fysik og halvledere</v>
      </c>
      <c r="D295" s="9" t="str">
        <v>FY542</v>
      </c>
      <c r="E295" s="3" t="str">
        <v>4</v>
      </c>
      <c r="F295" s="11" t="str">
        <v>18-06-2025 - 19-06-2025</v>
      </c>
      <c r="G295" s="9" t="str">
        <v>Odense</v>
      </c>
      <c r="H295" s="1" t="str">
        <v/>
      </c>
      <c r="I295" s="1" t="str">
        <v>René Lynge Eriksen, Morten Andersen</v>
      </c>
      <c r="J295" s="11" t="str">
        <v/>
      </c>
      <c r="K295" s="9" t="str">
        <v>22-08-2025</v>
      </c>
      <c r="L295" s="1" t="str">
        <v/>
      </c>
    </row>
    <row r="296" spans="2:12" ht="27" customHeight="1" x14ac:dyDescent="0.25">
      <c r="B296" s="9" t="str">
        <v>T610022102</v>
      </c>
      <c r="C296" s="1" t="str">
        <v>Fault Detection and Diagnosis in Engineering Systems</v>
      </c>
      <c r="D296" s="9" t="str">
        <v>ETK-FDD</v>
      </c>
      <c r="E296" s="3" t="str">
        <v>2</v>
      </c>
      <c r="F296" s="11" t="str">
        <v>18-06-2025</v>
      </c>
      <c r="G296" s="9" t="str">
        <v>Odense</v>
      </c>
      <c r="H296" s="1" t="str">
        <v>Oral examination</v>
      </c>
      <c r="I296" s="1" t="str">
        <v xml:space="preserve">Hamid Reza Shaker </v>
      </c>
      <c r="J296" s="11" t="str">
        <v>Second examiner: Internal</v>
      </c>
      <c r="K296" s="9" t="str">
        <v>26-08-2025</v>
      </c>
      <c r="L296" s="1" t="str">
        <v/>
      </c>
    </row>
    <row r="297" spans="2:12" ht="27" customHeight="1" x14ac:dyDescent="0.25">
      <c r="B297" s="9" t="str">
        <v>T550076102</v>
      </c>
      <c r="C297" s="1" t="str">
        <v xml:space="preserve">Mechanical Aerial Systems </v>
      </c>
      <c r="D297" s="9" t="str">
        <v>RMUASM</v>
      </c>
      <c r="E297" s="3" t="str">
        <v>2</v>
      </c>
      <c r="F297" s="11" t="str">
        <v>18-06-2025 - 20-06-2025</v>
      </c>
      <c r="G297" s="9" t="str">
        <v>Odense</v>
      </c>
      <c r="H297" s="1" t="str">
        <v>Oral examination</v>
      </c>
      <c r="I297" s="1" t="str">
        <v>Dylan Cawthorne</v>
      </c>
      <c r="J297" s="11" t="str">
        <v>Second examiner: Internal</v>
      </c>
      <c r="K297" s="9" t="str">
        <v>27-08-2025</v>
      </c>
      <c r="L297" s="1" t="str">
        <v/>
      </c>
    </row>
    <row r="298" spans="2:12" ht="27" customHeight="1" x14ac:dyDescent="0.25">
      <c r="B298" s="9" t="str">
        <v>T000059102</v>
      </c>
      <c r="C298" s="1" t="str">
        <v>Plasticitetsteori</v>
      </c>
      <c r="D298" s="9" t="str">
        <v>B-INB1</v>
      </c>
      <c r="E298" s="3" t="str">
        <v>4</v>
      </c>
      <c r="F298" s="11" t="str">
        <v>18-06-2025 - 19-06-2025</v>
      </c>
      <c r="G298" s="9" t="str">
        <v>Odense</v>
      </c>
      <c r="H298" s="1" t="str">
        <v>Oral examination</v>
      </c>
      <c r="I298" s="1" t="str">
        <v>Hans Ole Lund Christiansen, Hans Ole Lund Christiansen</v>
      </c>
      <c r="J298" s="11" t="str">
        <v>Second examiner: Internal</v>
      </c>
      <c r="K298" s="9" t="str">
        <v>25-08-2025</v>
      </c>
      <c r="L298" s="1" t="str">
        <v/>
      </c>
    </row>
    <row r="299" spans="2:12" ht="27" customHeight="1" x14ac:dyDescent="0.25">
      <c r="B299" s="9" t="str">
        <v>T600036102</v>
      </c>
      <c r="C299" s="1" t="str">
        <v>Semesterprojekt i Energiproduk</v>
      </c>
      <c r="D299" s="9" t="str">
        <v>ET2-SPR</v>
      </c>
      <c r="E299" s="3" t="str">
        <v>2</v>
      </c>
      <c r="F299" s="11" t="str">
        <v>18-06-2025</v>
      </c>
      <c r="G299" s="9" t="str">
        <v>Odense</v>
      </c>
      <c r="H299" s="1" t="str">
        <v>Project report with oral defence</v>
      </c>
      <c r="I299" s="1" t="str">
        <v>Jakob Bjørnskov</v>
      </c>
      <c r="J299" s="11" t="str">
        <v>Second examiner: External</v>
      </c>
      <c r="K299" s="9" t="str">
        <v>25-08-2025</v>
      </c>
      <c r="L299" s="1" t="str">
        <v/>
      </c>
    </row>
    <row r="300" spans="2:12" ht="27" customHeight="1" x14ac:dyDescent="0.25">
      <c r="B300" s="9" t="str">
        <v>T540006102</v>
      </c>
      <c r="C300" s="1" t="str">
        <v>Semesterprojekt i kontrol og regulering af robotsystemer</v>
      </c>
      <c r="D300" s="9" t="str">
        <v>RB4-PRO</v>
      </c>
      <c r="E300" s="3" t="str">
        <v>4</v>
      </c>
      <c r="F300" s="11" t="str">
        <v>18-06-2025 - 20-06-2025</v>
      </c>
      <c r="G300" s="9" t="str">
        <v>Odense</v>
      </c>
      <c r="H300" s="1" t="str">
        <v>Combined test</v>
      </c>
      <c r="I300" s="1" t="str">
        <v xml:space="preserve">Oskar Palinko, Leon Bodenhagen </v>
      </c>
      <c r="J300" s="11" t="str">
        <v>Second examiner: External</v>
      </c>
      <c r="K300" s="9" t="str">
        <v>26-08-2025</v>
      </c>
      <c r="L300" s="1" t="str">
        <v/>
      </c>
    </row>
    <row r="301" spans="2:12" ht="27" customHeight="1" x14ac:dyDescent="0.25">
      <c r="B301" s="9" t="str">
        <v>T570016102</v>
      </c>
      <c r="C301" s="1" t="str">
        <v>Simulations and Computer Games</v>
      </c>
      <c r="D301" s="9" t="str">
        <v>OK-SCS</v>
      </c>
      <c r="E301" s="3" t="str">
        <v>2</v>
      </c>
      <c r="F301" s="11" t="str">
        <v>18-06-2025 - 20-06-2025</v>
      </c>
      <c r="G301" s="9" t="str">
        <v>Odense</v>
      </c>
      <c r="H301" s="1" t="str">
        <v>Oral examination</v>
      </c>
      <c r="I301" s="1" t="str">
        <v>Bo Kampmann Walther</v>
      </c>
      <c r="J301" s="11" t="str">
        <v>Second examiner: Internal</v>
      </c>
      <c r="K301" s="9" t="str">
        <v>20-08-2025</v>
      </c>
      <c r="L301" s="1" t="str">
        <v/>
      </c>
    </row>
    <row r="302" spans="2:12" ht="27" customHeight="1" x14ac:dyDescent="0.25">
      <c r="B302" s="9" t="str">
        <v>T560040102</v>
      </c>
      <c r="C302" s="1" t="str">
        <v>Spilprogrammering 2</v>
      </c>
      <c r="D302" s="9" t="str">
        <v>OB-GP2</v>
      </c>
      <c r="E302" s="3" t="str">
        <v>2</v>
      </c>
      <c r="F302" s="11" t="str">
        <v>18-06-2025 - 20-06-2025</v>
      </c>
      <c r="G302" s="9" t="str">
        <v>Odense</v>
      </c>
      <c r="H302" s="1" t="str">
        <v>Oral examination</v>
      </c>
      <c r="I302" s="1" t="str">
        <v>Dune Zerna</v>
      </c>
      <c r="J302" s="11" t="str">
        <v>Second examiner: Internal</v>
      </c>
      <c r="K302" s="9" t="str">
        <v>15-08-2025</v>
      </c>
      <c r="L302" s="1" t="str">
        <v/>
      </c>
    </row>
    <row r="303" spans="2:12" ht="27" customHeight="1" x14ac:dyDescent="0.25">
      <c r="B303" s="9" t="str">
        <v>T220007102</v>
      </c>
      <c r="C303" s="1" t="str">
        <v>Waste Management - from Waste to Resources</v>
      </c>
      <c r="D303" s="9" t="str">
        <v>EM-WAM1</v>
      </c>
      <c r="E303" s="3" t="str">
        <v>2,3</v>
      </c>
      <c r="F303" s="11" t="str">
        <v>18-06-2025 - 19-06-2025</v>
      </c>
      <c r="G303" s="9" t="str">
        <v>Odense</v>
      </c>
      <c r="H303" s="1" t="str">
        <v>Oral examination</v>
      </c>
      <c r="I303" s="1" t="str">
        <v>Ciprian Cimpan</v>
      </c>
      <c r="J303" s="11" t="str">
        <v>Second examiner: Internal</v>
      </c>
      <c r="K303" s="9" t="str">
        <v>22-08-2025</v>
      </c>
      <c r="L303" s="1" t="str">
        <v/>
      </c>
    </row>
    <row r="304" spans="2:12" ht="27" customHeight="1" x14ac:dyDescent="0.25">
      <c r="B304" s="9" t="str">
        <v>T050037102</v>
      </c>
      <c r="C304" s="1" t="str">
        <v>Økonomi, strategi og optimering</v>
      </c>
      <c r="D304" s="9" t="str">
        <v>P-PTE4</v>
      </c>
      <c r="E304" s="3" t="str">
        <v>4</v>
      </c>
      <c r="F304" s="11" t="str">
        <v>18-06-2025 - 20-06-2025</v>
      </c>
      <c r="G304" s="9" t="str">
        <v>Odense</v>
      </c>
      <c r="H304" s="1" t="str">
        <v>Oral examination</v>
      </c>
      <c r="I304" s="1" t="str">
        <v>Charlotte Henriksen, Karen Kjær Larsen, Jan Pedersen</v>
      </c>
      <c r="J304" s="11" t="str">
        <v>Second examiner: External</v>
      </c>
      <c r="K304" s="9" t="str">
        <v>22-08-2025</v>
      </c>
      <c r="L304" s="1" t="str">
        <v/>
      </c>
    </row>
    <row r="305" spans="2:12" ht="27" customHeight="1" x14ac:dyDescent="0.25">
      <c r="B305" s="9" t="str">
        <v>T510012102</v>
      </c>
      <c r="C305" s="1" t="str">
        <v>Bachelorprojekt</v>
      </c>
      <c r="D305" s="9" t="str">
        <v>SB6-BP</v>
      </c>
      <c r="E305" s="3" t="str">
        <v>6</v>
      </c>
      <c r="F305" s="11" t="str">
        <v>19-06-2025 - 27-06-2025</v>
      </c>
      <c r="G305" s="9" t="str">
        <v>Odense</v>
      </c>
      <c r="H305" s="1" t="str">
        <v>Bachelor project with oral defence</v>
      </c>
      <c r="I305" s="1" t="str">
        <v/>
      </c>
      <c r="J305" s="11" t="str">
        <v>Second examiner: External</v>
      </c>
      <c r="K305" s="9" t="str">
        <v>25-08-2025 - 29-08-2025</v>
      </c>
      <c r="L305" s="1" t="str">
        <v/>
      </c>
    </row>
    <row r="306" spans="2:12" ht="27" customHeight="1" x14ac:dyDescent="0.25">
      <c r="B306" s="9" t="str">
        <v>T600004102</v>
      </c>
      <c r="C306" s="1" t="str">
        <v>Bachelorprojekt</v>
      </c>
      <c r="D306" s="9" t="str">
        <v>ET-BA</v>
      </c>
      <c r="E306" s="3" t="str">
        <v>6</v>
      </c>
      <c r="F306" s="11" t="str">
        <v>19-06-2025 - 30-06-2025</v>
      </c>
      <c r="G306" s="9" t="str">
        <v>Odense</v>
      </c>
      <c r="H306" s="1" t="str">
        <v>Bachelor project with oral defence</v>
      </c>
      <c r="I306" s="1" t="str">
        <v>Vejleder/Supervisor</v>
      </c>
      <c r="J306" s="11" t="str">
        <v>Second examiner: External</v>
      </c>
      <c r="K306" s="9" t="str">
        <v/>
      </c>
      <c r="L306" s="1" t="str">
        <v/>
      </c>
    </row>
    <row r="307" spans="2:12" ht="27" customHeight="1" x14ac:dyDescent="0.25">
      <c r="B307" s="9" t="str">
        <v>T580015102</v>
      </c>
      <c r="C307" s="1" t="str">
        <v xml:space="preserve">Bachelorprojekt </v>
      </c>
      <c r="D307" s="9" t="str">
        <v>VB-BAP6</v>
      </c>
      <c r="E307" s="3" t="str">
        <v>6</v>
      </c>
      <c r="F307" s="11" t="str">
        <v>19-06-2025 - 27-06-2025</v>
      </c>
      <c r="G307" s="9" t="str">
        <v>Odense</v>
      </c>
      <c r="H307" s="1" t="str">
        <v>Bachelor project with oral defence</v>
      </c>
      <c r="I307" s="1" t="str">
        <v>Vejleder/Supervisor</v>
      </c>
      <c r="J307" s="11" t="str">
        <v>Second examiner: External</v>
      </c>
      <c r="K307" s="9" t="str">
        <v/>
      </c>
      <c r="L307" s="1" t="str">
        <v/>
      </c>
    </row>
    <row r="308" spans="2:12" ht="27" customHeight="1" x14ac:dyDescent="0.25">
      <c r="B308" s="9" t="str">
        <v>T510040102</v>
      </c>
      <c r="C308" s="1" t="str">
        <v>Diskret matematik, algoritmer og datastrukturer</v>
      </c>
      <c r="D308" s="9" t="str">
        <v>SE4-DMAD</v>
      </c>
      <c r="E308" s="3" t="str">
        <v>4</v>
      </c>
      <c r="F308" s="11" t="str">
        <v>19-06-2025</v>
      </c>
      <c r="G308" s="9" t="str">
        <v>Odense</v>
      </c>
      <c r="H308" s="1" t="str">
        <v>Written examination on premises</v>
      </c>
      <c r="I308" s="1" t="str">
        <v>Lene Monrad Favrholdt, Rolf Fagerberg</v>
      </c>
      <c r="J308" s="11" t="str">
        <v>Second examiner: External</v>
      </c>
      <c r="K308" s="9" t="str">
        <v>21-08-2025 - 22-08-2025</v>
      </c>
      <c r="L308" s="1" t="str">
        <v/>
      </c>
    </row>
    <row r="309" spans="2:12" ht="27" customHeight="1" x14ac:dyDescent="0.25">
      <c r="B309" s="9" t="str">
        <v>T420029102</v>
      </c>
      <c r="C309" s="1" t="str">
        <v>Elektroniske systemer</v>
      </c>
      <c r="D309" s="9" t="str">
        <v>E-ESY</v>
      </c>
      <c r="E309" s="3" t="str">
        <v>2</v>
      </c>
      <c r="F309" s="11" t="str">
        <v>19-06-2025 - 20-06-2025</v>
      </c>
      <c r="G309" s="9" t="str">
        <v>Odense</v>
      </c>
      <c r="H309" s="1" t="str">
        <v>Oral examination</v>
      </c>
      <c r="I309" s="1" t="str">
        <v>Ali Sahafi, Tim McRae</v>
      </c>
      <c r="J309" s="11" t="str">
        <v>Second examiner: External</v>
      </c>
      <c r="K309" s="9" t="str">
        <v>28-08-2025</v>
      </c>
      <c r="L309" s="1" t="str">
        <v/>
      </c>
    </row>
    <row r="310" spans="2:12" ht="27" customHeight="1" x14ac:dyDescent="0.25">
      <c r="B310" s="9" t="str">
        <v>T420054102</v>
      </c>
      <c r="C310" s="1" t="str">
        <v>Elektroniske systemer</v>
      </c>
      <c r="D310" s="9" t="str">
        <v>E-ELSY</v>
      </c>
      <c r="E310" s="3" t="str">
        <v>2</v>
      </c>
      <c r="F310" s="11" t="str">
        <v>19-06-2025 - 20-06-2025</v>
      </c>
      <c r="G310" s="9" t="str">
        <v>Odense</v>
      </c>
      <c r="H310" s="1" t="str">
        <v>Oral examination</v>
      </c>
      <c r="I310" s="1" t="str">
        <v>Ali Sahafi, Tim McRae</v>
      </c>
      <c r="J310" s="11" t="str">
        <v>Second examiner: External</v>
      </c>
      <c r="K310" s="9" t="str">
        <v>28-08-2025</v>
      </c>
      <c r="L310" s="1" t="str">
        <v/>
      </c>
    </row>
    <row r="311" spans="2:12" ht="27" customHeight="1" x14ac:dyDescent="0.25">
      <c r="B311" s="9" t="str">
        <v>T600016102</v>
      </c>
      <c r="C311" s="1" t="str">
        <v>Flow and Heat Transfer</v>
      </c>
      <c r="D311" s="9" t="str">
        <v>ET4-FHT</v>
      </c>
      <c r="E311" s="3" t="str">
        <v>4</v>
      </c>
      <c r="F311" s="11" t="str">
        <v>19-06-2025 - 20-06-2025</v>
      </c>
      <c r="G311" s="9" t="str">
        <v>Odense</v>
      </c>
      <c r="H311" s="1" t="str">
        <v>Oral examination</v>
      </c>
      <c r="I311" s="1" t="str">
        <v>Muhyiddine Jradi</v>
      </c>
      <c r="J311" s="11" t="str">
        <v>Second examiner: Internal</v>
      </c>
      <c r="K311" s="9" t="str">
        <v>27-08-2025</v>
      </c>
      <c r="L311" s="1" t="str">
        <v/>
      </c>
    </row>
    <row r="312" spans="2:12" ht="27" customHeight="1" x14ac:dyDescent="0.25">
      <c r="B312" s="9" t="str">
        <v>T550082102</v>
      </c>
      <c r="C312" s="1" t="str">
        <v>Introduction to Medical Robotics</v>
      </c>
      <c r="D312" s="9" t="str">
        <v>RM-IMR</v>
      </c>
      <c r="E312" s="3" t="str">
        <v>2</v>
      </c>
      <c r="F312" s="11" t="str">
        <v>19-06-2025 - 20-06-2025</v>
      </c>
      <c r="G312" s="9" t="str">
        <v>Odense</v>
      </c>
      <c r="H312" s="1" t="str">
        <v>Oral examination</v>
      </c>
      <c r="I312" s="1" t="str">
        <v>Iñigo Iturrate San Juan , Jakob Kristian Holm Andersen, Thiusius Rajeeth Savarimuthu, Zhuoqi Cheng</v>
      </c>
      <c r="J312" s="11" t="str">
        <v>Second examiner: Internal</v>
      </c>
      <c r="K312" s="9" t="str">
        <v>26-08-2025</v>
      </c>
      <c r="L312" s="1" t="str">
        <v/>
      </c>
    </row>
    <row r="313" spans="2:12" ht="27" customHeight="1" x14ac:dyDescent="0.25">
      <c r="B313" s="9" t="str">
        <v>T070032102</v>
      </c>
      <c r="C313" s="1" t="str">
        <v>Projekt i bruger orienteret produktudvikling</v>
      </c>
      <c r="D313" s="9" t="str">
        <v>PDXBOP</v>
      </c>
      <c r="E313" s="3" t="str">
        <v>2</v>
      </c>
      <c r="F313" s="11" t="str">
        <v>19-06-2025 - 20-06-2025</v>
      </c>
      <c r="G313" s="9" t="str">
        <v>Odense</v>
      </c>
      <c r="H313" s="1" t="str">
        <v>Project report with oral defence</v>
      </c>
      <c r="I313" s="1" t="str">
        <v>Michael A.S. Damkjær, Christian Hammerich, Rune Baier Lindholm Nielsen</v>
      </c>
      <c r="J313" s="11" t="str">
        <v>Second examiner: Internal</v>
      </c>
      <c r="K313" s="9" t="str">
        <v>18-08-2025</v>
      </c>
      <c r="L313" s="1" t="str">
        <v/>
      </c>
    </row>
    <row r="314" spans="2:12" ht="27" customHeight="1" x14ac:dyDescent="0.25">
      <c r="B314" s="9" t="str">
        <v>T120012102</v>
      </c>
      <c r="C314" s="1" t="str">
        <v>Afgangsprojekt</v>
      </c>
      <c r="D314" s="9" t="str">
        <v>D-PRO6</v>
      </c>
      <c r="E314" s="3" t="str">
        <v>7</v>
      </c>
      <c r="F314" s="11" t="str">
        <v>20-06-2025</v>
      </c>
      <c r="G314" s="9" t="str">
        <v>Odense</v>
      </c>
      <c r="H314" s="1" t="str">
        <v>Final project with oral defence</v>
      </c>
      <c r="I314" s="1" t="str">
        <v>Jens Chr. Jensen, Steffen Michael Sørensen</v>
      </c>
      <c r="J314" s="11" t="str">
        <v>Second examiner: External</v>
      </c>
      <c r="K314" s="9" t="str">
        <v>29-08-2025</v>
      </c>
      <c r="L314" s="1" t="str">
        <v/>
      </c>
    </row>
    <row r="315" spans="2:12" ht="27" customHeight="1" x14ac:dyDescent="0.25">
      <c r="B315" s="9" t="str">
        <v>T090050102</v>
      </c>
      <c r="C315" s="1" t="str">
        <v>Development of Business Idea</v>
      </c>
      <c r="D315" s="9" t="str">
        <v>OM-DBI</v>
      </c>
      <c r="E315" s="3" t="str">
        <v>3</v>
      </c>
      <c r="F315" s="11" t="str">
        <v>20-06-2025</v>
      </c>
      <c r="G315" s="9" t="str">
        <v>Odense</v>
      </c>
      <c r="H315" s="1" t="str">
        <v>Project report with oral defence</v>
      </c>
      <c r="I315" s="1" t="str">
        <v>Vejleder/Supervisor</v>
      </c>
      <c r="J315" s="11" t="str">
        <v>Second examiner: Internal</v>
      </c>
      <c r="K315" s="9" t="str">
        <v>27-08-2025</v>
      </c>
      <c r="L315" s="1" t="str">
        <v/>
      </c>
    </row>
    <row r="316" spans="2:12" ht="27" customHeight="1" x14ac:dyDescent="0.25">
      <c r="B316" s="9" t="str">
        <v>T080026102</v>
      </c>
      <c r="C316" s="1" t="str">
        <v>In-company Project</v>
      </c>
      <c r="D316" s="9" t="str">
        <v>PDCINCO</v>
      </c>
      <c r="E316" s="3" t="str">
        <v>2</v>
      </c>
      <c r="F316" s="11" t="str">
        <v>20-06-2025</v>
      </c>
      <c r="G316" s="9" t="str">
        <v>Odense</v>
      </c>
      <c r="H316" s="1" t="str">
        <v>Project report with oral defence</v>
      </c>
      <c r="I316" s="1" t="str">
        <v>Alf Rehn</v>
      </c>
      <c r="J316" s="11" t="str">
        <v>Second examiner: Internal</v>
      </c>
      <c r="K316" s="9" t="str">
        <v>21-08-2025</v>
      </c>
      <c r="L316" s="1" t="str">
        <v/>
      </c>
    </row>
    <row r="317" spans="2:12" ht="27" customHeight="1" x14ac:dyDescent="0.25">
      <c r="B317" s="9" t="str">
        <v>T090006102</v>
      </c>
      <c r="C317" s="1" t="str">
        <v>In-company Project</v>
      </c>
      <c r="D317" s="9" t="str">
        <v>OM-INCO</v>
      </c>
      <c r="E317" s="3" t="str">
        <v>3</v>
      </c>
      <c r="F317" s="11" t="str">
        <v>20-06-2025</v>
      </c>
      <c r="G317" s="9" t="str">
        <v>Odense</v>
      </c>
      <c r="H317" s="1" t="str">
        <v>Project report with oral defence</v>
      </c>
      <c r="I317" s="1" t="str">
        <v>Vejleder/Supervisor</v>
      </c>
      <c r="J317" s="11" t="str">
        <v>Second examiner: Internal</v>
      </c>
      <c r="K317" s="9" t="str">
        <v>27-08-2025</v>
      </c>
      <c r="L317" s="1" t="str">
        <v/>
      </c>
    </row>
    <row r="318" spans="2:12" ht="27" customHeight="1" x14ac:dyDescent="0.25">
      <c r="B318" s="9" t="str">
        <v>T220036102</v>
      </c>
      <c r="C318" s="1" t="str">
        <v>In-company Project</v>
      </c>
      <c r="D318" s="9" t="str">
        <v>EM-VF</v>
      </c>
      <c r="E318" s="3" t="str">
        <v>3</v>
      </c>
      <c r="F318" s="11" t="str">
        <v>20-06-2025</v>
      </c>
      <c r="G318" s="9" t="str">
        <v>Odense</v>
      </c>
      <c r="H318" s="1" t="str">
        <v>Project report with oral defence</v>
      </c>
      <c r="I318" s="1" t="str">
        <v>Ciprian Cimpan, Hossein Nami</v>
      </c>
      <c r="J318" s="11" t="str">
        <v>Second examiner: Internal</v>
      </c>
      <c r="K318" s="9" t="str">
        <v>26-08-2025</v>
      </c>
      <c r="L318" s="1" t="str">
        <v/>
      </c>
    </row>
    <row r="319" spans="2:12" ht="27" customHeight="1" x14ac:dyDescent="0.25">
      <c r="B319" s="9" t="str">
        <v>T610020102</v>
      </c>
      <c r="C319" s="1" t="str">
        <v>Professional Self-study - independant study activity 5 ECTS</v>
      </c>
      <c r="D319" s="9" t="str">
        <v>ETK-FSS</v>
      </c>
      <c r="E319" s="3" t="str">
        <v>2</v>
      </c>
      <c r="F319" s="11" t="str">
        <v>20-06-2025</v>
      </c>
      <c r="G319" s="9" t="str">
        <v>Odense</v>
      </c>
      <c r="H319" s="1" t="str">
        <v>Project report with oral defence</v>
      </c>
      <c r="I319" s="1" t="str">
        <v>Kristoffer Christensen</v>
      </c>
      <c r="J319" s="11" t="str">
        <v>Second examiner: Internal</v>
      </c>
      <c r="K319" s="9" t="str">
        <v>28-08-2025</v>
      </c>
      <c r="L319" s="1" t="str">
        <v/>
      </c>
    </row>
    <row r="320" spans="2:12" ht="27" customHeight="1" x14ac:dyDescent="0.25">
      <c r="B320" s="9" t="str">
        <v>T400026102</v>
      </c>
      <c r="C320" s="1" t="str">
        <v>Projektering og analyse af elforsyningssystemer</v>
      </c>
      <c r="D320" s="9" t="str">
        <v>EE-PAE</v>
      </c>
      <c r="E320" s="3" t="str">
        <v>4</v>
      </c>
      <c r="F320" s="11" t="str">
        <v>20-06-2025</v>
      </c>
      <c r="G320" s="9" t="str">
        <v>Odense</v>
      </c>
      <c r="H320" s="1" t="str">
        <v>Oral examination</v>
      </c>
      <c r="I320" s="1" t="str">
        <v>John Erik Hansen </v>
      </c>
      <c r="J320" s="11" t="str">
        <v>Second examiner: External</v>
      </c>
      <c r="K320" s="9" t="str">
        <v>22-08-2025</v>
      </c>
      <c r="L320" s="1" t="str">
        <v/>
      </c>
    </row>
    <row r="321" spans="2:12" ht="27" customHeight="1" x14ac:dyDescent="0.25">
      <c r="B321" s="9" t="str">
        <v>T170010102</v>
      </c>
      <c r="C321" s="1" t="str">
        <v>Strukturel optimering: teori og implementering</v>
      </c>
      <c r="D321" s="9" t="str">
        <v>MK-SO</v>
      </c>
      <c r="E321" s="3" t="str">
        <v>2</v>
      </c>
      <c r="F321" s="11" t="str">
        <v>20-06-2025</v>
      </c>
      <c r="G321" s="9" t="str">
        <v>Odense</v>
      </c>
      <c r="H321" s="1" t="str">
        <v>Project report with oral defence</v>
      </c>
      <c r="I321" s="1" t="str">
        <v>Joe Alexandersen</v>
      </c>
      <c r="J321" s="11" t="str">
        <v>Second examiner: External</v>
      </c>
      <c r="K321" s="9" t="str">
        <v>07-08-2025</v>
      </c>
      <c r="L321" s="1" t="str">
        <v/>
      </c>
    </row>
    <row r="322" spans="2:12" ht="27" customHeight="1" x14ac:dyDescent="0.25">
      <c r="B322" s="9" t="str">
        <v>T160010102</v>
      </c>
      <c r="C322" s="1" t="str">
        <v>Svingningslære</v>
      </c>
      <c r="D322" s="9" t="str">
        <v>MB-VIB</v>
      </c>
      <c r="E322" s="3" t="str">
        <v>6</v>
      </c>
      <c r="F322" s="11" t="str">
        <v>20-06-2025</v>
      </c>
      <c r="G322" s="9" t="str">
        <v>Odense</v>
      </c>
      <c r="H322" s="1" t="str">
        <v>Oral examination</v>
      </c>
      <c r="I322" s="1" t="str">
        <v xml:space="preserve">Sine Leergaard Wiggers, Luis David Avendano Valencia </v>
      </c>
      <c r="J322" s="11" t="str">
        <v>Second examiner: Internal</v>
      </c>
      <c r="K322" s="9" t="str">
        <v>20-08-2025</v>
      </c>
      <c r="L322" s="1" t="str">
        <v/>
      </c>
    </row>
    <row r="323" spans="2:12" ht="27" customHeight="1" x14ac:dyDescent="0.25">
      <c r="B323" s="9" t="str">
        <v>T150019102</v>
      </c>
      <c r="C323" s="1" t="str">
        <v>Videregående stålkonstruktioner</v>
      </c>
      <c r="D323" s="9" t="str">
        <v>15-VS</v>
      </c>
      <c r="E323" s="3" t="str">
        <v>2,3</v>
      </c>
      <c r="F323" s="11" t="str">
        <v>20-06-2025</v>
      </c>
      <c r="G323" s="9" t="str">
        <v>Odense</v>
      </c>
      <c r="H323" s="1" t="str">
        <v>Oral examination</v>
      </c>
      <c r="I323" s="1" t="str">
        <v>Steen Nedergaard Lillebro Hansen</v>
      </c>
      <c r="J323" s="11" t="str">
        <v>Second examiner: Internal</v>
      </c>
      <c r="K323" s="9" t="str">
        <v>13-08-2025</v>
      </c>
      <c r="L323" s="1" t="str">
        <v/>
      </c>
    </row>
    <row r="324" spans="2:12" ht="27" customHeight="1" x14ac:dyDescent="0.25">
      <c r="B324" s="9" t="str">
        <v>T590028102</v>
      </c>
      <c r="C324" s="1" t="str">
        <v>Applied Machine Learning</v>
      </c>
      <c r="D324" s="9" t="str">
        <v>VK-MA</v>
      </c>
      <c r="E324" s="3" t="str">
        <v>2</v>
      </c>
      <c r="F324" s="11" t="str">
        <v>23-06-2025 - 25-06-2025</v>
      </c>
      <c r="G324" s="9" t="str">
        <v>Odense</v>
      </c>
      <c r="H324" s="1" t="str">
        <v>Oral examination</v>
      </c>
      <c r="I324" s="1" t="str">
        <v>Abdolrahman Peimankar</v>
      </c>
      <c r="J324" s="11" t="str">
        <v>Second examiner: Internal</v>
      </c>
      <c r="K324" s="9" t="str">
        <v>27-08-2025</v>
      </c>
      <c r="L324" s="1" t="str">
        <v/>
      </c>
    </row>
    <row r="325" spans="2:12" ht="27" customHeight="1" x14ac:dyDescent="0.25">
      <c r="B325" s="9" t="str">
        <v>T070009102</v>
      </c>
      <c r="C325" s="1" t="str">
        <v>Bachelor Project PDI</v>
      </c>
      <c r="D325" s="9" t="str">
        <v>PDXBT</v>
      </c>
      <c r="E325" s="3" t="str">
        <v>6</v>
      </c>
      <c r="F325" s="11" t="str">
        <v>23-06-2025 - 25-06-2025</v>
      </c>
      <c r="G325" s="9" t="str">
        <v>Odense</v>
      </c>
      <c r="H325" s="1" t="str">
        <v>Bachelor project with oral defence</v>
      </c>
      <c r="I325" s="1" t="str">
        <v>Christian Hammerich, Søren Jensen, Michael A.S. Damkjær, Alf Rehn</v>
      </c>
      <c r="J325" s="11" t="str">
        <v>Second examiner: External</v>
      </c>
      <c r="K325" s="9" t="str">
        <v/>
      </c>
      <c r="L325" s="1" t="str">
        <v/>
      </c>
    </row>
    <row r="326" spans="2:12" ht="27" customHeight="1" x14ac:dyDescent="0.25">
      <c r="B326" s="9" t="str">
        <v>T460004102</v>
      </c>
      <c r="C326" s="1" t="str">
        <v>Bachelorprojekt</v>
      </c>
      <c r="D326" s="9" t="str">
        <v>T-BP</v>
      </c>
      <c r="E326" s="3" t="str">
        <v>6</v>
      </c>
      <c r="F326" s="11" t="str">
        <v>23-06-2025 - 27-06-2025</v>
      </c>
      <c r="G326" s="9" t="str">
        <v>Odense</v>
      </c>
      <c r="H326" s="1" t="str">
        <v>Bachelor project with oral defence</v>
      </c>
      <c r="I326" s="1" t="str">
        <v>Mads Toudal Frandsen, René Lynge Eriksen, Morten Andersen, Lykke Margot Ricard, Volodymyr Zenin, Joel Cox</v>
      </c>
      <c r="J326" s="11" t="str">
        <v>Second examiner: External</v>
      </c>
      <c r="K326" s="9" t="str">
        <v/>
      </c>
      <c r="L326" s="1" t="str">
        <v/>
      </c>
    </row>
    <row r="327" spans="2:12" ht="27" customHeight="1" x14ac:dyDescent="0.25">
      <c r="B327" s="9" t="str">
        <v>T580012102</v>
      </c>
      <c r="C327" s="1" t="str">
        <v>Brugerinteraktion</v>
      </c>
      <c r="D327" s="9" t="str">
        <v>VB-BRU4</v>
      </c>
      <c r="E327" s="3" t="str">
        <v>4</v>
      </c>
      <c r="F327" s="11" t="str">
        <v>23-06-2025 - 25-06-2025</v>
      </c>
      <c r="G327" s="9" t="str">
        <v>Odense</v>
      </c>
      <c r="H327" s="1" t="str">
        <v>Oral examination</v>
      </c>
      <c r="I327" s="1" t="str">
        <v>Cristiina Askløf Hjertevig, Silas Risbjerg Terkelsen</v>
      </c>
      <c r="J327" s="11" t="str">
        <v>Second examiner: Internal</v>
      </c>
      <c r="K327" s="9" t="str">
        <v>15-08-2025</v>
      </c>
      <c r="L327" s="1" t="str">
        <v/>
      </c>
    </row>
    <row r="328" spans="2:12" ht="27" customHeight="1" x14ac:dyDescent="0.25">
      <c r="B328" s="9" t="str">
        <v>T550048102</v>
      </c>
      <c r="C328" s="1" t="str">
        <v>Deep Neural Networks</v>
      </c>
      <c r="D328" s="9" t="str">
        <v>RM-DNN</v>
      </c>
      <c r="E328" s="3" t="str">
        <v>2</v>
      </c>
      <c r="F328" s="11" t="str">
        <v>23-06-2025 - 24-06-2025</v>
      </c>
      <c r="G328" s="9" t="str">
        <v>Odense</v>
      </c>
      <c r="H328" s="1" t="str">
        <v>Oral examination</v>
      </c>
      <c r="I328" s="1" t="str">
        <v>Rasmus Laurvig Haugaard</v>
      </c>
      <c r="J328" s="11" t="str">
        <v>Second examiner: Internal</v>
      </c>
      <c r="K328" s="9" t="str">
        <v>18-08-2025</v>
      </c>
      <c r="L328" s="1" t="str">
        <v/>
      </c>
    </row>
    <row r="329" spans="2:12" ht="27" customHeight="1" x14ac:dyDescent="0.25">
      <c r="B329" s="9" t="str">
        <v>T530042102</v>
      </c>
      <c r="C329" s="1" t="str">
        <v>Digital interfacing</v>
      </c>
      <c r="D329" s="9" t="str">
        <v>RD2-DIF</v>
      </c>
      <c r="E329" s="3" t="str">
        <v>2</v>
      </c>
      <c r="F329" s="11" t="str">
        <v>23-06-2025 - 26-06-2025</v>
      </c>
      <c r="G329" s="9" t="str">
        <v>Odense</v>
      </c>
      <c r="H329" s="1" t="str">
        <v>Oral examination</v>
      </c>
      <c r="I329" s="1" t="str">
        <v>Nicolaj Haarhøj Malle, Viet Duong Hoang</v>
      </c>
      <c r="J329" s="11" t="str">
        <v>Second examiner: External</v>
      </c>
      <c r="K329" s="9" t="str">
        <v>15-08-2025</v>
      </c>
      <c r="L329" s="1" t="str">
        <v/>
      </c>
    </row>
    <row r="330" spans="2:12" ht="27" customHeight="1" x14ac:dyDescent="0.25">
      <c r="B330" s="9" t="str">
        <v>T420035102</v>
      </c>
      <c r="C330" s="1" t="str">
        <v>Digital signalbehandling</v>
      </c>
      <c r="D330" s="9" t="str">
        <v>E-SIG</v>
      </c>
      <c r="E330" s="3" t="str">
        <v>3,4</v>
      </c>
      <c r="F330" s="11" t="str">
        <v>23-06-2025 - 24-06-2025</v>
      </c>
      <c r="G330" s="9" t="str">
        <v>Odense</v>
      </c>
      <c r="H330" s="1" t="str">
        <v>Oral examination</v>
      </c>
      <c r="I330" s="1" t="str">
        <v xml:space="preserve">Claus Vaarning </v>
      </c>
      <c r="J330" s="11" t="str">
        <v>Second examiner: External</v>
      </c>
      <c r="K330" s="9" t="str">
        <v>26-08-2025</v>
      </c>
      <c r="L330" s="1" t="str">
        <v/>
      </c>
    </row>
    <row r="331" spans="2:12" ht="27" customHeight="1" x14ac:dyDescent="0.25">
      <c r="B331" s="9" t="str">
        <v>T540056102</v>
      </c>
      <c r="C331" s="1" t="str">
        <v>Forstærkerteknik og fejlberegninger</v>
      </c>
      <c r="D331" s="9" t="str">
        <v>RB4-FF</v>
      </c>
      <c r="E331" s="3" t="str">
        <v>4</v>
      </c>
      <c r="F331" s="11" t="str">
        <v>23-06-2025 - 26-06-2025</v>
      </c>
      <c r="G331" s="9" t="str">
        <v>Odense</v>
      </c>
      <c r="H331" s="1" t="str">
        <v>Oral examination</v>
      </c>
      <c r="I331" s="1" t="str">
        <v xml:space="preserve">Jan Petersen </v>
      </c>
      <c r="J331" s="11" t="str">
        <v>Second examiner: Internal</v>
      </c>
      <c r="K331" s="9" t="str">
        <v>14-08-2025</v>
      </c>
      <c r="L331" s="1" t="str">
        <v/>
      </c>
    </row>
    <row r="332" spans="2:12" ht="27" customHeight="1" x14ac:dyDescent="0.25">
      <c r="B332" s="9" t="str">
        <v>T560033102</v>
      </c>
      <c r="C332" s="1" t="str">
        <v>Læringsteknologi 2</v>
      </c>
      <c r="D332" s="9" t="str">
        <v>OB-LT2</v>
      </c>
      <c r="E332" s="3" t="str">
        <v>4</v>
      </c>
      <c r="F332" s="11" t="str">
        <v>23-06-2025 - 25-06-2025</v>
      </c>
      <c r="G332" s="9" t="str">
        <v>Odense</v>
      </c>
      <c r="H332" s="1" t="str">
        <v>Oral examination</v>
      </c>
      <c r="I332" s="1" t="str">
        <v xml:space="preserve">Gunver Majgaard </v>
      </c>
      <c r="J332" s="11" t="str">
        <v>Second examiner: External</v>
      </c>
      <c r="K332" s="9" t="str">
        <v>20-08-2025</v>
      </c>
      <c r="L332" s="1" t="str">
        <v/>
      </c>
    </row>
    <row r="333" spans="2:12" ht="27" customHeight="1" x14ac:dyDescent="0.25">
      <c r="B333" s="9" t="str">
        <v>T140046102</v>
      </c>
      <c r="C333" s="1" t="str">
        <v>Materialelære og LCA</v>
      </c>
      <c r="D333" s="9" t="str">
        <v>14-MS</v>
      </c>
      <c r="E333" s="3" t="str">
        <v>2,4</v>
      </c>
      <c r="F333" s="11" t="str">
        <v>23-06-2025 - 24-06-2025</v>
      </c>
      <c r="G333" s="9" t="str">
        <v>Odense</v>
      </c>
      <c r="H333" s="1" t="str">
        <v>Oral examination</v>
      </c>
      <c r="I333" s="1" t="str">
        <v>Torben Bårup Sørensen, Thomas Asmus Pedersen</v>
      </c>
      <c r="J333" s="11" t="str">
        <v>Second examiner: Internal</v>
      </c>
      <c r="K333" s="9" t="str">
        <v>21-08-2025</v>
      </c>
      <c r="L333" s="1" t="str">
        <v/>
      </c>
    </row>
    <row r="334" spans="2:12" ht="27" customHeight="1" x14ac:dyDescent="0.25">
      <c r="B334" s="9" t="str">
        <v>T000049102</v>
      </c>
      <c r="C334" s="1" t="str">
        <v>Offentlig bygherre - Infrastruktur</v>
      </c>
      <c r="D334" s="9" t="str">
        <v>B-OBI1</v>
      </c>
      <c r="E334" s="3" t="str">
        <v>4</v>
      </c>
      <c r="F334" s="11" t="str">
        <v>23-06-2025 - 24-06-2025</v>
      </c>
      <c r="G334" s="9" t="str">
        <v>Odense</v>
      </c>
      <c r="H334" s="1" t="str">
        <v>Oral examination</v>
      </c>
      <c r="I334" s="1" t="str">
        <v>Camilla Fogh Larsen</v>
      </c>
      <c r="J334" s="11" t="str">
        <v>Second examiner: Internal</v>
      </c>
      <c r="K334" s="9" t="str">
        <v>26-08-2025</v>
      </c>
      <c r="L334" s="1" t="str">
        <v/>
      </c>
    </row>
    <row r="335" spans="2:12" ht="27" customHeight="1" x14ac:dyDescent="0.25">
      <c r="B335" s="9" t="str">
        <v>T090025102</v>
      </c>
      <c r="C335" s="1" t="str">
        <v>Operations Management: Systems and Methods</v>
      </c>
      <c r="D335" s="9" t="str">
        <v>OM-SM</v>
      </c>
      <c r="E335" s="3" t="str">
        <v>1</v>
      </c>
      <c r="F335" s="11" t="str">
        <v>23-06-2025 - 25-06-2025</v>
      </c>
      <c r="G335" s="9" t="str">
        <v>Odense</v>
      </c>
      <c r="H335" s="1" t="str">
        <v>Oral examination</v>
      </c>
      <c r="I335" s="1" t="str">
        <v>Henrik Blichfeldt, Britta Linnea Gammelgaard</v>
      </c>
      <c r="J335" s="11" t="str">
        <v>Second examiner: Internal</v>
      </c>
      <c r="K335" s="9" t="str">
        <v>25-08-2025</v>
      </c>
      <c r="L335" s="1" t="str">
        <v/>
      </c>
    </row>
    <row r="336" spans="2:12" ht="27" customHeight="1" x14ac:dyDescent="0.25">
      <c r="B336" s="9" t="str">
        <v>T100012102</v>
      </c>
      <c r="C336" s="1" t="str">
        <v xml:space="preserve">Organization and Management 1 </v>
      </c>
      <c r="D336" s="9" t="str">
        <v>X-ORG1</v>
      </c>
      <c r="E336" s="3" t="str">
        <v/>
      </c>
      <c r="F336" s="11" t="str">
        <v>23-06-2025 - 24-06-2025</v>
      </c>
      <c r="G336" s="9" t="str">
        <v>Odense</v>
      </c>
      <c r="H336" s="1" t="str">
        <v>Oral examination</v>
      </c>
      <c r="I336" s="1" t="str">
        <v>Rune Baier Lindholm Nielsen</v>
      </c>
      <c r="J336" s="11" t="str">
        <v>Second examiner: Internal</v>
      </c>
      <c r="K336" s="9" t="str">
        <v>21-08-2025</v>
      </c>
      <c r="L336" s="1" t="str">
        <v/>
      </c>
    </row>
    <row r="337" spans="2:12" ht="27" customHeight="1" x14ac:dyDescent="0.25">
      <c r="B337" s="9" t="str">
        <v>T600002102</v>
      </c>
      <c r="C337" s="1" t="str">
        <v>Politisk regulering og Energim</v>
      </c>
      <c r="D337" s="9" t="str">
        <v>ET2-PRE</v>
      </c>
      <c r="E337" s="3" t="str">
        <v>2</v>
      </c>
      <c r="F337" s="11" t="str">
        <v>23-06-2025</v>
      </c>
      <c r="G337" s="9" t="str">
        <v>Odense</v>
      </c>
      <c r="H337" s="1" t="str">
        <v>Oral examination</v>
      </c>
      <c r="I337" s="1" t="str">
        <v>Bent Ole Gram Mortensen, Gintautas Bloze, Lisa Hjerrild</v>
      </c>
      <c r="J337" s="11" t="str">
        <v>Second examiner: Internal</v>
      </c>
      <c r="K337" s="9" t="str">
        <v>28-08-2025</v>
      </c>
      <c r="L337" s="1" t="str">
        <v/>
      </c>
    </row>
    <row r="338" spans="2:12" ht="27" customHeight="1" x14ac:dyDescent="0.25">
      <c r="B338" s="9" t="str">
        <v>T050044102</v>
      </c>
      <c r="C338" s="1" t="str">
        <v>Produktionsvirksomheden - Automation, Operations Management 2 og projekt</v>
      </c>
      <c r="D338" s="9" t="str">
        <v>P-PTE2</v>
      </c>
      <c r="E338" s="3" t="str">
        <v>2</v>
      </c>
      <c r="F338" s="11" t="str">
        <v>23-06-2025 - 25-06-2025</v>
      </c>
      <c r="G338" s="9" t="str">
        <v>Odense</v>
      </c>
      <c r="H338" s="1" t="str">
        <v>Oral examination</v>
      </c>
      <c r="I338" s="1" t="str">
        <v>Karen Kjær Larsen, Jan Pedersen</v>
      </c>
      <c r="J338" s="11" t="str">
        <v>Second examiner: External</v>
      </c>
      <c r="K338" s="9" t="str">
        <v>15-08-2025</v>
      </c>
      <c r="L338" s="1" t="str">
        <v/>
      </c>
    </row>
    <row r="339" spans="2:12" ht="27" customHeight="1" x14ac:dyDescent="0.25">
      <c r="B339" s="9" t="str">
        <v>T420053102</v>
      </c>
      <c r="C339" s="1" t="str">
        <v>Projekt i autonome elektroniske systemer</v>
      </c>
      <c r="D339" s="9" t="str">
        <v>E-PAES</v>
      </c>
      <c r="E339" s="3" t="str">
        <v>2</v>
      </c>
      <c r="F339" s="11" t="str">
        <v>23-06-2025 - 25-06-2025</v>
      </c>
      <c r="G339" s="9" t="str">
        <v>Odense</v>
      </c>
      <c r="H339" s="1" t="str">
        <v>Oral examination</v>
      </c>
      <c r="I339" s="1" t="str">
        <v>Ali Sahafi</v>
      </c>
      <c r="J339" s="11" t="str">
        <v>Second examiner: External</v>
      </c>
      <c r="K339" s="9" t="str">
        <v>15-08-2025</v>
      </c>
      <c r="L339" s="1" t="str">
        <v/>
      </c>
    </row>
    <row r="340" spans="2:12" ht="27" customHeight="1" x14ac:dyDescent="0.25">
      <c r="B340" s="9" t="str">
        <v>T390013102</v>
      </c>
      <c r="C340" s="1" t="str">
        <v>Projekt i autonome fysiske systemer</v>
      </c>
      <c r="D340" s="9" t="str">
        <v>EB-PAFS</v>
      </c>
      <c r="E340" s="3" t="str">
        <v>2</v>
      </c>
      <c r="F340" s="11" t="str">
        <v>23-06-2025 - 25-06-2025</v>
      </c>
      <c r="G340" s="9" t="str">
        <v>Odense</v>
      </c>
      <c r="H340" s="1" t="str">
        <v>Oral examination</v>
      </c>
      <c r="I340" s="1" t="str">
        <v>Ali Sahafi</v>
      </c>
      <c r="J340" s="11" t="str">
        <v>Second examiner: External</v>
      </c>
      <c r="K340" s="9" t="str">
        <v>15-08-2025</v>
      </c>
      <c r="L340" s="1" t="str">
        <v/>
      </c>
    </row>
    <row r="341" spans="2:12" ht="27" customHeight="1" x14ac:dyDescent="0.25">
      <c r="B341" s="9" t="str">
        <v>T560047102</v>
      </c>
      <c r="C341" s="1" t="str">
        <v xml:space="preserve">Prototyper og animationer til computerspil </v>
      </c>
      <c r="D341" s="9" t="str">
        <v>OB-PAC</v>
      </c>
      <c r="E341" s="3" t="str">
        <v>2</v>
      </c>
      <c r="F341" s="11" t="str">
        <v>23-06-2025 - 25-06-2025</v>
      </c>
      <c r="G341" s="9" t="str">
        <v>Odense</v>
      </c>
      <c r="H341" s="1" t="str">
        <v>Oral examination</v>
      </c>
      <c r="I341" s="1" t="str">
        <v>Emanuela Marchetti</v>
      </c>
      <c r="J341" s="11" t="str">
        <v>Second examiner: Internal</v>
      </c>
      <c r="K341" s="9" t="str">
        <v>21-08-2025</v>
      </c>
      <c r="L341" s="1" t="str">
        <v/>
      </c>
    </row>
    <row r="342" spans="2:12" ht="27" customHeight="1" x14ac:dyDescent="0.25">
      <c r="B342" s="9" t="str">
        <v>T540063102</v>
      </c>
      <c r="C342" s="1" t="str">
        <v>Semesterprojekt i autonome robotter</v>
      </c>
      <c r="D342" s="9" t="str">
        <v>RB-PRO2</v>
      </c>
      <c r="E342" s="3" t="str">
        <v>2</v>
      </c>
      <c r="F342" s="11" t="str">
        <v>23-06-2025 - 26-06-2025</v>
      </c>
      <c r="G342" s="9" t="str">
        <v>Odense</v>
      </c>
      <c r="H342" s="1" t="str">
        <v>Oral examination</v>
      </c>
      <c r="I342" s="1" t="str">
        <v>Simon Faarvang Mathiesen , Anders Stengaard Sørensen</v>
      </c>
      <c r="J342" s="11" t="str">
        <v>Second examiner: External</v>
      </c>
      <c r="K342" s="9" t="str">
        <v>18-08-2025</v>
      </c>
      <c r="L342" s="1" t="str">
        <v/>
      </c>
    </row>
    <row r="343" spans="2:12" ht="27" customHeight="1" x14ac:dyDescent="0.25">
      <c r="B343" s="9" t="str">
        <v>T510034102</v>
      </c>
      <c r="C343" s="1" t="str">
        <v>Semesterprojekt: Intelligente softwaresystemer</v>
      </c>
      <c r="D343" s="9" t="str">
        <v>SE4-PRO</v>
      </c>
      <c r="E343" s="3" t="str">
        <v>4</v>
      </c>
      <c r="F343" s="11" t="str">
        <v>23-06-2025 - 26-06-2025</v>
      </c>
      <c r="G343" s="9" t="str">
        <v>Odense</v>
      </c>
      <c r="H343" s="1" t="str">
        <v>Project report with oral defence</v>
      </c>
      <c r="I343" s="1" t="str">
        <v xml:space="preserve">Sune Lundø Sørensen, Jan Corfixen Sørensen </v>
      </c>
      <c r="J343" s="11" t="str">
        <v>Second examiner: External</v>
      </c>
      <c r="K343" s="9" t="str">
        <v>25-08-2025</v>
      </c>
      <c r="L343" s="1" t="str">
        <v/>
      </c>
    </row>
    <row r="344" spans="2:12" ht="27" customHeight="1" x14ac:dyDescent="0.25">
      <c r="B344" s="9" t="str">
        <v>T500017102</v>
      </c>
      <c r="C344" s="1" t="str">
        <v>Semesterprojekt: Pålidelige komponentbaserede cyber-fysiske systemer</v>
      </c>
      <c r="D344" s="9" t="str">
        <v>ST4-PRO</v>
      </c>
      <c r="E344" s="3" t="str">
        <v>4</v>
      </c>
      <c r="F344" s="11" t="str">
        <v>23-06-2025 - 24-06-2025</v>
      </c>
      <c r="G344" s="9" t="str">
        <v>Odense</v>
      </c>
      <c r="H344" s="1" t="str">
        <v>Project report with oral defence</v>
      </c>
      <c r="I344" s="1" t="str">
        <v>Thomas Mørk</v>
      </c>
      <c r="J344" s="11" t="str">
        <v>Second examiner: External</v>
      </c>
      <c r="K344" s="9" t="str">
        <v>25-08-2025</v>
      </c>
      <c r="L344" s="1" t="str">
        <v/>
      </c>
    </row>
    <row r="345" spans="2:12" ht="27" customHeight="1" x14ac:dyDescent="0.25">
      <c r="B345" s="9" t="str">
        <v>T510043102</v>
      </c>
      <c r="C345" s="1" t="str">
        <v>Semesterprojekt: Udvikling af Softwaresystemer</v>
      </c>
      <c r="D345" s="9" t="str">
        <v>SE2-PRO</v>
      </c>
      <c r="E345" s="3" t="str">
        <v>2</v>
      </c>
      <c r="F345" s="11" t="str">
        <v>23-06-2025 - 27-06-2025</v>
      </c>
      <c r="G345" s="9" t="str">
        <v>Odense</v>
      </c>
      <c r="H345" s="1" t="str">
        <v>Project report with oral defence</v>
      </c>
      <c r="I345" s="1" t="str">
        <v>Mina Aliopur</v>
      </c>
      <c r="J345" s="11" t="str">
        <v>Second examiner: External</v>
      </c>
      <c r="K345" s="9" t="str">
        <v>18-08-2025</v>
      </c>
      <c r="L345" s="1" t="str">
        <v/>
      </c>
    </row>
    <row r="346" spans="2:12" ht="27" customHeight="1" x14ac:dyDescent="0.25">
      <c r="B346" s="9" t="str">
        <v>T500018102</v>
      </c>
      <c r="C346" s="1" t="str">
        <v>Semesterprojekt: Udvikling af softwaresystemer med cyber-fysiske elementer</v>
      </c>
      <c r="D346" s="9" t="str">
        <v>ST2-PRO</v>
      </c>
      <c r="E346" s="3" t="str">
        <v>2</v>
      </c>
      <c r="F346" s="11" t="str">
        <v>23-06-2025 - 27-06-2025</v>
      </c>
      <c r="G346" s="9" t="str">
        <v>Odense</v>
      </c>
      <c r="H346" s="1" t="str">
        <v>Project report with oral defence</v>
      </c>
      <c r="I346" s="1" t="str">
        <v>Mina Aliopur</v>
      </c>
      <c r="J346" s="11" t="str">
        <v>Second examiner: External</v>
      </c>
      <c r="K346" s="9" t="str">
        <v>18-08-2025</v>
      </c>
      <c r="L346" s="1" t="str">
        <v/>
      </c>
    </row>
    <row r="347" spans="2:12" ht="27" customHeight="1" x14ac:dyDescent="0.25">
      <c r="B347" s="9" t="str">
        <v>T550031102</v>
      </c>
      <c r="C347" s="1" t="str">
        <v>Statistical Machine Learning</v>
      </c>
      <c r="D347" s="9" t="str">
        <v>RM-SML</v>
      </c>
      <c r="E347" s="3" t="str">
        <v>2</v>
      </c>
      <c r="F347" s="11" t="str">
        <v>23-06-2025</v>
      </c>
      <c r="G347" s="9" t="str">
        <v>Odense</v>
      </c>
      <c r="H347" s="1" t="str">
        <v>Oral examination</v>
      </c>
      <c r="I347" s="1" t="str">
        <v>Rupam Singh</v>
      </c>
      <c r="J347" s="11" t="str">
        <v>Second examiner: Internal</v>
      </c>
      <c r="K347" s="9" t="str">
        <v>25-08-2025</v>
      </c>
      <c r="L347" s="1" t="str">
        <v/>
      </c>
    </row>
    <row r="348" spans="2:12" ht="27" customHeight="1" x14ac:dyDescent="0.25">
      <c r="B348" s="9" t="str">
        <v>T120040102</v>
      </c>
      <c r="C348" s="1" t="str">
        <v>Styrkelære</v>
      </c>
      <c r="D348" s="9" t="str">
        <v>D-SL</v>
      </c>
      <c r="E348" s="3" t="str">
        <v>2</v>
      </c>
      <c r="F348" s="11" t="str">
        <v>23-06-2025 - 26-06-2025</v>
      </c>
      <c r="G348" s="9" t="str">
        <v>Odense</v>
      </c>
      <c r="H348" s="1" t="str">
        <v>Oral examination</v>
      </c>
      <c r="I348" s="1" t="str">
        <v>Knud Bjørnholt</v>
      </c>
      <c r="J348" s="11" t="str">
        <v>Second examiner: Internal</v>
      </c>
      <c r="K348" s="9" t="str">
        <v>28-08-2025</v>
      </c>
      <c r="L348" s="1" t="str">
        <v/>
      </c>
    </row>
    <row r="349" spans="2:12" ht="27" customHeight="1" x14ac:dyDescent="0.25">
      <c r="B349" s="9" t="str">
        <v>T100055102</v>
      </c>
      <c r="C349" s="1" t="str">
        <v>Supply Chain Data Analyse &amp; Digitalisering 2</v>
      </c>
      <c r="D349" s="9" t="str">
        <v>GX-SCDAD</v>
      </c>
      <c r="E349" s="3" t="str">
        <v>2</v>
      </c>
      <c r="F349" s="11" t="str">
        <v>23-06-2025 - 27-06-2025</v>
      </c>
      <c r="G349" s="9" t="str">
        <v>Odense</v>
      </c>
      <c r="H349" s="1" t="str">
        <v>Oral examination</v>
      </c>
      <c r="I349" s="1" t="str">
        <v xml:space="preserve">Niels Gorm Maly Rytter, Komeyl Polami </v>
      </c>
      <c r="J349" s="11" t="str">
        <v>Second examiner: Internal</v>
      </c>
      <c r="K349" s="9" t="str">
        <v>18-08-2025</v>
      </c>
      <c r="L349" s="1" t="str">
        <v/>
      </c>
    </row>
    <row r="350" spans="2:12" ht="27" customHeight="1" x14ac:dyDescent="0.25">
      <c r="B350" s="9" t="str">
        <v>T160009102</v>
      </c>
      <c r="C350" s="1" t="str">
        <v xml:space="preserve">Svingningslære og FEM </v>
      </c>
      <c r="D350" s="9" t="str">
        <v>MB-FSE</v>
      </c>
      <c r="E350" s="3" t="str">
        <v>6</v>
      </c>
      <c r="F350" s="11" t="str">
        <v>23-06-2025</v>
      </c>
      <c r="G350" s="9" t="str">
        <v>Odense</v>
      </c>
      <c r="H350" s="1" t="str">
        <v>Oral examination</v>
      </c>
      <c r="I350" s="1" t="str">
        <v xml:space="preserve">Sine Leergaard Wiggers, Luis David Avendano Valencia </v>
      </c>
      <c r="J350" s="11" t="str">
        <v>Second examiner: Internal</v>
      </c>
      <c r="K350" s="9" t="str">
        <v>18-08-2025</v>
      </c>
      <c r="L350" s="1" t="str">
        <v/>
      </c>
    </row>
    <row r="351" spans="2:12" ht="27" customHeight="1" x14ac:dyDescent="0.25">
      <c r="B351" s="9" t="str">
        <v>T050038102</v>
      </c>
      <c r="C351" s="1" t="str">
        <v>Teknologi 3 (automation), Operations Management 2 og projekt</v>
      </c>
      <c r="D351" s="9" t="str">
        <v>P-PTE2</v>
      </c>
      <c r="E351" s="3" t="str">
        <v>2</v>
      </c>
      <c r="F351" s="11" t="str">
        <v>23-06-2025 - 25-06-2025</v>
      </c>
      <c r="G351" s="9" t="str">
        <v>Odense</v>
      </c>
      <c r="H351" s="1" t="str">
        <v>Oral examination</v>
      </c>
      <c r="I351" s="1" t="str">
        <v>Karen Kjær Larsen, Jan Pedersen</v>
      </c>
      <c r="J351" s="11" t="str">
        <v>Second examiner: External</v>
      </c>
      <c r="K351" s="9" t="str">
        <v/>
      </c>
      <c r="L351" s="1" t="str">
        <v/>
      </c>
    </row>
    <row r="352" spans="2:12" ht="27" customHeight="1" x14ac:dyDescent="0.25">
      <c r="B352" s="9" t="str">
        <v>T150016102</v>
      </c>
      <c r="C352" s="1" t="str">
        <v>Circular Design and Construction</v>
      </c>
      <c r="D352" s="9" t="str">
        <v>15-CDC</v>
      </c>
      <c r="E352" s="3" t="str">
        <v>1,2</v>
      </c>
      <c r="F352" s="11" t="str">
        <v>24-06-2025</v>
      </c>
      <c r="G352" s="9" t="str">
        <v>Odense</v>
      </c>
      <c r="H352" s="1" t="str">
        <v>Portfolio</v>
      </c>
      <c r="I352" s="1" t="str">
        <v>Anja Kunic</v>
      </c>
      <c r="J352" s="11" t="str">
        <v>Second examiner: Internal</v>
      </c>
      <c r="K352" s="9" t="str">
        <v>25-08-2025</v>
      </c>
      <c r="L352" s="1" t="str">
        <v/>
      </c>
    </row>
    <row r="353" spans="2:12" ht="27" customHeight="1" x14ac:dyDescent="0.25">
      <c r="B353" s="9" t="str">
        <v>T170011102</v>
      </c>
      <c r="C353" s="1" t="str">
        <v>Fiberarmerede kompositmaterialer</v>
      </c>
      <c r="D353" s="9" t="str">
        <v>MK-COM</v>
      </c>
      <c r="E353" s="3" t="str">
        <v>2</v>
      </c>
      <c r="F353" s="11" t="str">
        <v>24-06-2025</v>
      </c>
      <c r="G353" s="9" t="str">
        <v>Odense</v>
      </c>
      <c r="H353" s="1" t="str">
        <v>Oral examination</v>
      </c>
      <c r="I353" s="1" t="str">
        <v>Ulrik Borg</v>
      </c>
      <c r="J353" s="11" t="str">
        <v>Second examiner: Internal</v>
      </c>
      <c r="K353" s="9" t="str">
        <v>14-08-2025</v>
      </c>
      <c r="L353" s="1" t="str">
        <v/>
      </c>
    </row>
    <row r="354" spans="2:12" ht="27" customHeight="1" x14ac:dyDescent="0.25">
      <c r="B354" s="9" t="str">
        <v>T460031102</v>
      </c>
      <c r="C354" s="1" t="str">
        <v>FT507: Lineær algebra og programmering</v>
      </c>
      <c r="D354" s="9" t="str">
        <v>FT507</v>
      </c>
      <c r="E354" s="3" t="str">
        <v>2</v>
      </c>
      <c r="F354" s="11" t="str">
        <v>24-06-2025 - 25-06-2025</v>
      </c>
      <c r="G354" s="9" t="str">
        <v>Odense</v>
      </c>
      <c r="H354" s="1" t="str">
        <v>Oral examination</v>
      </c>
      <c r="I354" s="1" t="str">
        <v>Carsten Svaneborg, Jonas Beermann</v>
      </c>
      <c r="J354" s="11" t="str">
        <v>Second examiner: External</v>
      </c>
      <c r="K354" s="9" t="str">
        <v>11-08-2025</v>
      </c>
      <c r="L354" s="1" t="str">
        <v/>
      </c>
    </row>
    <row r="355" spans="2:12" ht="27" customHeight="1" x14ac:dyDescent="0.25">
      <c r="B355" s="9" t="str">
        <v>N530051102</v>
      </c>
      <c r="C355" s="1" t="str">
        <v>Heterocyklisk kemi</v>
      </c>
      <c r="D355" s="9" t="str">
        <v>KE553</v>
      </c>
      <c r="E355" s="3" t="str">
        <v>4,6</v>
      </c>
      <c r="F355" s="11" t="str">
        <v>24-06-2025 - 25-06-2025</v>
      </c>
      <c r="G355" s="9" t="str">
        <v>Odense</v>
      </c>
      <c r="H355" s="1" t="str">
        <v>Oral examination</v>
      </c>
      <c r="I355" s="1" t="str">
        <v/>
      </c>
      <c r="J355" s="11" t="str">
        <v>Second examiner: External</v>
      </c>
      <c r="K355" s="9" t="str">
        <v>14-08-2025</v>
      </c>
      <c r="L355" s="1" t="str">
        <v/>
      </c>
    </row>
    <row r="356" spans="2:12" ht="27" customHeight="1" x14ac:dyDescent="0.25">
      <c r="B356" s="9" t="str">
        <v>N540046102</v>
      </c>
      <c r="C356" s="1" t="str">
        <v>Heterocyklisk kemi</v>
      </c>
      <c r="D356" s="9" t="str">
        <v>KE835</v>
      </c>
      <c r="E356" s="3" t="str">
        <v>1,2</v>
      </c>
      <c r="F356" s="11" t="str">
        <v>24-06-2025 - 25-06-2025</v>
      </c>
      <c r="G356" s="9" t="str">
        <v>Odense</v>
      </c>
      <c r="H356" s="1" t="str">
        <v>Oral examination</v>
      </c>
      <c r="I356" s="1" t="str">
        <v/>
      </c>
      <c r="J356" s="11" t="str">
        <v>Second examiner: External</v>
      </c>
      <c r="K356" s="9" t="str">
        <v>14-08-2025</v>
      </c>
      <c r="L356" s="1" t="str">
        <v/>
      </c>
    </row>
    <row r="357" spans="2:12" ht="27" customHeight="1" x14ac:dyDescent="0.25">
      <c r="B357" s="9" t="str">
        <v>T090042102</v>
      </c>
      <c r="C357" s="1" t="str">
        <v>Modularization and Platform Design</v>
      </c>
      <c r="D357" s="9" t="str">
        <v>OM-MPD</v>
      </c>
      <c r="E357" s="3" t="str">
        <v>2</v>
      </c>
      <c r="F357" s="11" t="str">
        <v>24-06-2025 - 27-06-2025</v>
      </c>
      <c r="G357" s="9" t="str">
        <v>Odense</v>
      </c>
      <c r="H357" s="1" t="str">
        <v>Oral examination</v>
      </c>
      <c r="I357" s="1" t="str">
        <v>Erik Skov Madsen, Daniel Damgaard Hansen</v>
      </c>
      <c r="J357" s="11" t="str">
        <v>Second examiner: Internal</v>
      </c>
      <c r="K357" s="9" t="str">
        <v>22-08-2025</v>
      </c>
      <c r="L357" s="1" t="str">
        <v/>
      </c>
    </row>
    <row r="358" spans="2:12" ht="27" customHeight="1" x14ac:dyDescent="0.25">
      <c r="B358" s="9" t="str">
        <v>T160015102</v>
      </c>
      <c r="C358" s="1" t="str">
        <v>Statik og styrkelære 2</v>
      </c>
      <c r="D358" s="9" t="str">
        <v>M-SSL</v>
      </c>
      <c r="E358" s="3" t="str">
        <v>2</v>
      </c>
      <c r="F358" s="11" t="str">
        <v>24-06-2025 - 30-06-2025</v>
      </c>
      <c r="G358" s="9" t="str">
        <v>Odense</v>
      </c>
      <c r="H358" s="1" t="str">
        <v>Oral examination</v>
      </c>
      <c r="I358" s="1" t="str">
        <v>Mads Høi Rasmussen, Dorte Smedegaard Schmidt</v>
      </c>
      <c r="J358" s="11" t="str">
        <v>Second examiner: Internal</v>
      </c>
      <c r="K358" s="9" t="str">
        <v>14-08-2025</v>
      </c>
      <c r="L358" s="1" t="str">
        <v/>
      </c>
    </row>
    <row r="359" spans="2:12" ht="27" customHeight="1" x14ac:dyDescent="0.25">
      <c r="B359" s="9" t="str">
        <v>T550061102</v>
      </c>
      <c r="C359" s="1" t="str">
        <v xml:space="preserve">Bio-inspired Autonomous Systems </v>
      </c>
      <c r="D359" s="9" t="str">
        <v>RM-BAS</v>
      </c>
      <c r="E359" s="3" t="str">
        <v>2</v>
      </c>
      <c r="F359" s="11" t="str">
        <v>25-06-2025 - 27-06-2025</v>
      </c>
      <c r="G359" s="9" t="str">
        <v>Odense</v>
      </c>
      <c r="H359" s="1" t="str">
        <v>Oral examination</v>
      </c>
      <c r="I359" s="1" t="str">
        <v>Anders Christensen, Xiaofeng Xiong , Jonas Jørgensen , Saravana Prashanth  Murali Babu</v>
      </c>
      <c r="J359" s="11" t="str">
        <v>Second examiner: Internal</v>
      </c>
      <c r="K359" s="9" t="str">
        <v>21-08-2025</v>
      </c>
      <c r="L359" s="1" t="str">
        <v/>
      </c>
    </row>
    <row r="360" spans="2:12" ht="27" customHeight="1" x14ac:dyDescent="0.25">
      <c r="B360" s="9" t="str">
        <v>T150018102</v>
      </c>
      <c r="C360" s="1" t="str">
        <v>Grundlæggende dynamik</v>
      </c>
      <c r="D360" s="9" t="str">
        <v>15-FSD</v>
      </c>
      <c r="E360" s="3" t="str">
        <v>2,3</v>
      </c>
      <c r="F360" s="11" t="str">
        <v>25-06-2025</v>
      </c>
      <c r="G360" s="9" t="str">
        <v>Odense</v>
      </c>
      <c r="H360" s="1" t="str">
        <v>Oral examination</v>
      </c>
      <c r="I360" s="1" t="str">
        <v>Michael Styrk Andersen, Torkil Veyhe</v>
      </c>
      <c r="J360" s="11" t="str">
        <v>Second examiner: Internal</v>
      </c>
      <c r="K360" s="9" t="str">
        <v>15-08-2025</v>
      </c>
      <c r="L360" s="1" t="str">
        <v/>
      </c>
    </row>
    <row r="361" spans="2:12" ht="27" customHeight="1" x14ac:dyDescent="0.25">
      <c r="B361" s="9" t="str">
        <v>T030049102</v>
      </c>
      <c r="C361" s="1" t="str">
        <v>Ingeniørfagligt grundlag 4: Termodynamik, varmetransmission og fluidmekanik</v>
      </c>
      <c r="D361" s="9" t="str">
        <v>M-IFG4</v>
      </c>
      <c r="E361" s="3" t="str">
        <v>4</v>
      </c>
      <c r="F361" s="11" t="str">
        <v>25-06-2025 - 26-06-2025</v>
      </c>
      <c r="G361" s="9" t="str">
        <v>Odense</v>
      </c>
      <c r="H361" s="1" t="str">
        <v>Oral examination</v>
      </c>
      <c r="I361" s="1" t="str">
        <v>Ivar Lund, Søren Skrøder, Joe Alexandersen</v>
      </c>
      <c r="J361" s="11" t="str">
        <v>Second examiner: Internal</v>
      </c>
      <c r="K361" s="9" t="str">
        <v>22-08-2025</v>
      </c>
      <c r="L361" s="1" t="str">
        <v/>
      </c>
    </row>
    <row r="362" spans="2:12" ht="27" customHeight="1" x14ac:dyDescent="0.25">
      <c r="B362" s="9" t="str">
        <v>T100056102</v>
      </c>
      <c r="C362" s="1" t="str">
        <v>Innovation and Optimization in Supply Chains</v>
      </c>
      <c r="D362" s="9" t="str">
        <v>X-GLEAN</v>
      </c>
      <c r="E362" s="3" t="str">
        <v/>
      </c>
      <c r="F362" s="11" t="str">
        <v>25-06-2025 - 27-06-2025</v>
      </c>
      <c r="G362" s="9" t="str">
        <v>Odense</v>
      </c>
      <c r="H362" s="1" t="str">
        <v>Oral examination</v>
      </c>
      <c r="I362" s="1" t="str">
        <v>Britta Linnea Gammelgaard</v>
      </c>
      <c r="J362" s="11" t="str">
        <v>Second examiner: Internal</v>
      </c>
      <c r="K362" s="9" t="str">
        <v>28-08-2025</v>
      </c>
      <c r="L362" s="1" t="str">
        <v/>
      </c>
    </row>
    <row r="363" spans="2:12" ht="27" customHeight="1" x14ac:dyDescent="0.25">
      <c r="B363" s="9" t="str">
        <v>T100054102</v>
      </c>
      <c r="C363" s="1" t="str">
        <v>International Innovation &amp; Optimization</v>
      </c>
      <c r="D363" s="9" t="str">
        <v>GX-SET4</v>
      </c>
      <c r="E363" s="3" t="str">
        <v>4</v>
      </c>
      <c r="F363" s="11" t="str">
        <v>25-06-2025 - 27-06-2025</v>
      </c>
      <c r="G363" s="9" t="str">
        <v>Odense</v>
      </c>
      <c r="H363" s="1" t="str">
        <v>Oral examination</v>
      </c>
      <c r="I363" s="1" t="str">
        <v>Britta Linnea Gammelgaard, Philip Beske-Janssen, Seyed Pendar Toufigi, Søren Jensen</v>
      </c>
      <c r="J363" s="11" t="str">
        <v>Second examiner: External</v>
      </c>
      <c r="K363" s="9" t="str">
        <v>28-08-2025</v>
      </c>
      <c r="L363" s="1" t="str">
        <v/>
      </c>
    </row>
    <row r="364" spans="2:12" ht="27" customHeight="1" x14ac:dyDescent="0.25">
      <c r="B364" s="9" t="str">
        <v>T220008102</v>
      </c>
      <c r="C364" s="1" t="str">
        <v xml:space="preserve">Material Flow Analysis </v>
      </c>
      <c r="D364" s="9" t="str">
        <v>EM-MFA</v>
      </c>
      <c r="E364" s="3" t="str">
        <v>2</v>
      </c>
      <c r="F364" s="11" t="str">
        <v>25-06-2025 - 26-06-2025</v>
      </c>
      <c r="G364" s="9" t="str">
        <v>Odense</v>
      </c>
      <c r="H364" s="1" t="str">
        <v>Oral examination</v>
      </c>
      <c r="I364" s="1" t="str">
        <v>Wu Chen</v>
      </c>
      <c r="J364" s="11" t="str">
        <v>Second examiner: Internal</v>
      </c>
      <c r="K364" s="9" t="str">
        <v>29-08-2025</v>
      </c>
      <c r="L364" s="1" t="str">
        <v/>
      </c>
    </row>
    <row r="365" spans="2:12" ht="27" customHeight="1" x14ac:dyDescent="0.25">
      <c r="B365" s="9" t="str">
        <v>T530013102</v>
      </c>
      <c r="C365" s="1" t="str">
        <v>Semesterprojekt i regulering og simulering af automationsanlæg</v>
      </c>
      <c r="D365" s="9" t="str">
        <v>RD4-PRO</v>
      </c>
      <c r="E365" s="3" t="str">
        <v>4</v>
      </c>
      <c r="F365" s="11" t="str">
        <v>25-06-2025 - 27-06-2025</v>
      </c>
      <c r="G365" s="9" t="str">
        <v>Odense</v>
      </c>
      <c r="H365" s="1" t="str">
        <v>Oral examination</v>
      </c>
      <c r="I365" s="1" t="str">
        <v>Cheng Fang, Rupam Singh</v>
      </c>
      <c r="J365" s="11" t="str">
        <v>Second examiner: External</v>
      </c>
      <c r="K365" s="9" t="str">
        <v>15-08-2025</v>
      </c>
      <c r="L365" s="1" t="str">
        <v/>
      </c>
    </row>
    <row r="366" spans="2:12" ht="27" customHeight="1" x14ac:dyDescent="0.25">
      <c r="B366" s="9" t="str">
        <v>T160007102</v>
      </c>
      <c r="C366" s="1" t="str">
        <v>Termodynamik, varmetransmissio</v>
      </c>
      <c r="D366" s="9" t="str">
        <v>MB-IFG4</v>
      </c>
      <c r="E366" s="3" t="str">
        <v>4</v>
      </c>
      <c r="F366" s="11" t="str">
        <v>25-06-2025 - 26-06-2025</v>
      </c>
      <c r="G366" s="9" t="str">
        <v>Odense</v>
      </c>
      <c r="H366" s="1" t="str">
        <v>Oral examination</v>
      </c>
      <c r="I366" s="1" t="str">
        <v>Søren Skrøder, Joe Alexandersen, Ivar Lund</v>
      </c>
      <c r="J366" s="11" t="str">
        <v>Second examiner: Internal</v>
      </c>
      <c r="K366" s="9" t="str">
        <v>22-08-2025</v>
      </c>
      <c r="L366" s="1" t="str">
        <v/>
      </c>
    </row>
    <row r="367" spans="2:12" ht="27" customHeight="1" x14ac:dyDescent="0.25">
      <c r="B367" s="9" t="str">
        <v>T470017102</v>
      </c>
      <c r="C367" s="1" t="str">
        <v>Advanced Physical Optics</v>
      </c>
      <c r="D367" s="9" t="str">
        <v>TK-APOP</v>
      </c>
      <c r="E367" s="3" t="str">
        <v>2</v>
      </c>
      <c r="F367" s="11" t="str">
        <v>26-06-2025</v>
      </c>
      <c r="G367" s="9" t="str">
        <v>Odense</v>
      </c>
      <c r="H367" s="1" t="str">
        <v>Oral examination</v>
      </c>
      <c r="I367" s="1" t="str">
        <v>Sergey I.Bozhevolnyi</v>
      </c>
      <c r="J367" s="11" t="str">
        <v>Second examiner: Internal</v>
      </c>
      <c r="K367" s="9" t="str">
        <v>26-08-2025</v>
      </c>
      <c r="L367" s="1" t="str">
        <v/>
      </c>
    </row>
    <row r="368" spans="2:12" ht="27" customHeight="1" x14ac:dyDescent="0.25">
      <c r="B368" s="9" t="str">
        <v>T580025102</v>
      </c>
      <c r="C368" s="1" t="str">
        <v>Bevægelse - PRO (3 af 3)</v>
      </c>
      <c r="D368" s="9" t="str">
        <v>VB-BEV2</v>
      </c>
      <c r="E368" s="3" t="str">
        <v>2</v>
      </c>
      <c r="F368" s="11" t="str">
        <v>26-06-2025 - 30-06-2025</v>
      </c>
      <c r="G368" s="9" t="str">
        <v>Odense</v>
      </c>
      <c r="H368" s="1" t="str">
        <v>Oral examination</v>
      </c>
      <c r="I368" s="1" t="str">
        <v xml:space="preserve">Christian Hammerich, Morten Hansen </v>
      </c>
      <c r="J368" s="11" t="str">
        <v>Second examiner: Internal</v>
      </c>
      <c r="K368" s="9" t="str">
        <v>25-08-2025</v>
      </c>
      <c r="L368" s="1" t="str">
        <v/>
      </c>
    </row>
    <row r="369" spans="2:12" ht="27" customHeight="1" x14ac:dyDescent="0.25">
      <c r="B369" s="9" t="str">
        <v>N340063102</v>
      </c>
      <c r="C369" s="1" t="str">
        <v>Datamining og maskinlæring</v>
      </c>
      <c r="D369" s="9" t="str">
        <v/>
      </c>
      <c r="E369" s="3" t="str">
        <v/>
      </c>
      <c r="F369" s="11" t="str">
        <v>26-06-2025</v>
      </c>
      <c r="G369" s="9" t="str">
        <v>Odense</v>
      </c>
      <c r="H369" s="1" t="str">
        <v>Written examination on premises</v>
      </c>
      <c r="I369" s="1" t="str">
        <v/>
      </c>
      <c r="J369" s="11" t="str">
        <v/>
      </c>
      <c r="K369" s="9" t="str">
        <v>15-08-2025</v>
      </c>
      <c r="L369" s="1" t="str">
        <v/>
      </c>
    </row>
    <row r="370" spans="2:12" ht="27" customHeight="1" x14ac:dyDescent="0.25">
      <c r="B370" s="9" t="str">
        <v>T600038102</v>
      </c>
      <c r="C370" s="1" t="str">
        <v>District Heating Networks</v>
      </c>
      <c r="D370" s="9" t="str">
        <v>ET4-FVN</v>
      </c>
      <c r="E370" s="3" t="str">
        <v>4</v>
      </c>
      <c r="F370" s="11" t="str">
        <v>26-06-2025</v>
      </c>
      <c r="G370" s="9" t="str">
        <v>Odense</v>
      </c>
      <c r="H370" s="1" t="str">
        <v>Oral examination</v>
      </c>
      <c r="I370" s="1" t="str">
        <v>Henrik Alexander Sønergaard, Magnus Værbæk</v>
      </c>
      <c r="J370" s="11" t="str">
        <v>Second examiner: Internal</v>
      </c>
      <c r="K370" s="9" t="str">
        <v>25-08-2025</v>
      </c>
      <c r="L370" s="1" t="str">
        <v/>
      </c>
    </row>
    <row r="371" spans="2:12" ht="27" customHeight="1" x14ac:dyDescent="0.25">
      <c r="B371" s="9" t="str">
        <v>T420036102</v>
      </c>
      <c r="C371" s="1" t="str">
        <v>Embedded Systems</v>
      </c>
      <c r="D371" s="9" t="str">
        <v>E-EMSY</v>
      </c>
      <c r="E371" s="3" t="str">
        <v>4</v>
      </c>
      <c r="F371" s="11" t="str">
        <v>26-06-2025 - 27-06-2025</v>
      </c>
      <c r="G371" s="9" t="str">
        <v>Odense</v>
      </c>
      <c r="H371" s="1" t="str">
        <v>Oral examination</v>
      </c>
      <c r="I371" s="1" t="str">
        <v>Oskar Palinko, Thor Kamp Opstrup</v>
      </c>
      <c r="J371" s="11" t="str">
        <v>Second examiner: External</v>
      </c>
      <c r="K371" s="9" t="str">
        <v>18-08-2025 - 19-08-2025</v>
      </c>
      <c r="L371" s="1" t="str">
        <v/>
      </c>
    </row>
    <row r="372" spans="2:12" ht="27" customHeight="1" x14ac:dyDescent="0.25">
      <c r="B372" s="9" t="str">
        <v>T210051102</v>
      </c>
      <c r="C372" s="1" t="str">
        <v>Industrial Fermentation and Modelling of Bioprocesses</v>
      </c>
      <c r="D372" s="9" t="str">
        <v>XC-INFE</v>
      </c>
      <c r="E372" s="3" t="str">
        <v>1,2</v>
      </c>
      <c r="F372" s="11" t="str">
        <v>26-06-2025 - 27-06-2025</v>
      </c>
      <c r="G372" s="9" t="str">
        <v>Odense</v>
      </c>
      <c r="H372" s="1" t="str">
        <v>Oral examination</v>
      </c>
      <c r="I372" s="1" t="str">
        <v>Henrik Karring, Knud Villy Christensen</v>
      </c>
      <c r="J372" s="11" t="str">
        <v>Second examiner: Internal</v>
      </c>
      <c r="K372" s="9" t="str">
        <v>21-08-2025</v>
      </c>
      <c r="L372" s="1" t="str">
        <v/>
      </c>
    </row>
    <row r="373" spans="2:12" ht="27" customHeight="1" x14ac:dyDescent="0.25">
      <c r="B373" s="9" t="str">
        <v>T070046102</v>
      </c>
      <c r="C373" s="1" t="str">
        <v>Project in product strategic perspective</v>
      </c>
      <c r="D373" s="9" t="str">
        <v>PDX-PROS</v>
      </c>
      <c r="E373" s="3" t="str">
        <v>4</v>
      </c>
      <c r="F373" s="11" t="str">
        <v>26-06-2025 - 27-06-2025</v>
      </c>
      <c r="G373" s="9" t="str">
        <v>Odense</v>
      </c>
      <c r="H373" s="1" t="str">
        <v>Project report with oral defence</v>
      </c>
      <c r="I373" s="1" t="str">
        <v>Jens Chr. Jensen, Michael A.S. Damkjær, Jan Herløv Carlsen</v>
      </c>
      <c r="J373" s="11" t="str">
        <v>Second examiner: External</v>
      </c>
      <c r="K373" s="9" t="str">
        <v>25-08-2025</v>
      </c>
      <c r="L373" s="1" t="str">
        <v/>
      </c>
    </row>
    <row r="374" spans="2:12" ht="27" customHeight="1" x14ac:dyDescent="0.25">
      <c r="B374" s="9" t="str">
        <v>T570017102</v>
      </c>
      <c r="C374" s="1" t="str">
        <v>Social Technology Lab 2</v>
      </c>
      <c r="D374" s="9" t="str">
        <v>OK-ST2</v>
      </c>
      <c r="E374" s="3" t="str">
        <v>2</v>
      </c>
      <c r="F374" s="11" t="str">
        <v>26-06-2025 - 27-06-2025</v>
      </c>
      <c r="G374" s="9" t="str">
        <v>Odense</v>
      </c>
      <c r="H374" s="1" t="str">
        <v>Oral examination</v>
      </c>
      <c r="I374" s="1" t="str">
        <v xml:space="preserve">Sylvester Agerbæk Hansen, Michelle Victoria Weber Larsen, Gunver Majgaard </v>
      </c>
      <c r="J374" s="11" t="str">
        <v>Second examiner: External</v>
      </c>
      <c r="K374" s="9" t="str">
        <v>18-08-2025</v>
      </c>
      <c r="L374" s="1" t="str">
        <v/>
      </c>
    </row>
    <row r="375" spans="2:12" ht="27" customHeight="1" x14ac:dyDescent="0.25">
      <c r="B375" s="9" t="str">
        <v>T200020102</v>
      </c>
      <c r="C375" s="1" t="str">
        <v xml:space="preserve">Teknisk Spektroskopi </v>
      </c>
      <c r="D375" s="9" t="str">
        <v>K-TESP</v>
      </c>
      <c r="E375" s="3" t="str">
        <v>4</v>
      </c>
      <c r="F375" s="11" t="str">
        <v>26-06-2025 - 30-06-2025</v>
      </c>
      <c r="G375" s="9" t="str">
        <v>Odense</v>
      </c>
      <c r="H375" s="1" t="str">
        <v>Oral examination</v>
      </c>
      <c r="I375" s="1" t="str">
        <v>Martin A B Hedegaard</v>
      </c>
      <c r="J375" s="11" t="str">
        <v>Second examiner: Internal</v>
      </c>
      <c r="K375" s="9" t="str">
        <v>26-08-2025</v>
      </c>
      <c r="L375" s="1" t="str">
        <v/>
      </c>
    </row>
    <row r="376" spans="2:12" ht="27" customHeight="1" x14ac:dyDescent="0.25">
      <c r="B376" s="9" t="str">
        <v>T460023102</v>
      </c>
      <c r="C376" s="1" t="str">
        <v>Teoretisk og eksperimentel optik</v>
      </c>
      <c r="D376" s="9" t="str">
        <v>T-TEO</v>
      </c>
      <c r="E376" s="3" t="str">
        <v>4</v>
      </c>
      <c r="F376" s="11" t="str">
        <v>26-06-2025</v>
      </c>
      <c r="G376" s="9" t="str">
        <v>Odense</v>
      </c>
      <c r="H376" s="1" t="str">
        <v>Oral examination</v>
      </c>
      <c r="I376" s="1" t="str">
        <v>René Lynge Eriksen</v>
      </c>
      <c r="J376" s="11" t="str">
        <v>Second examiner: Internal</v>
      </c>
      <c r="K376" s="9" t="str">
        <v>28-08-2025</v>
      </c>
      <c r="L376" s="1" t="str">
        <v/>
      </c>
    </row>
    <row r="377" spans="2:12" ht="27" customHeight="1" x14ac:dyDescent="0.25">
      <c r="B377" s="9" t="str">
        <v>T000030102</v>
      </c>
      <c r="C377" s="1" t="str">
        <v>Ventilation og indeklima</v>
      </c>
      <c r="D377" s="9" t="str">
        <v>B-VEN1</v>
      </c>
      <c r="E377" s="3" t="str">
        <v>4</v>
      </c>
      <c r="F377" s="11" t="str">
        <v>26-06-2025</v>
      </c>
      <c r="G377" s="9" t="str">
        <v>Odense</v>
      </c>
      <c r="H377" s="1" t="str">
        <v>Oral examination</v>
      </c>
      <c r="I377" s="1" t="str">
        <v>Martin Winther-Gaasvig</v>
      </c>
      <c r="J377" s="11" t="str">
        <v>Second examiner: External</v>
      </c>
      <c r="K377" s="9" t="str">
        <v>20-08-2025</v>
      </c>
      <c r="L377" s="1" t="str">
        <v/>
      </c>
    </row>
    <row r="378" spans="2:12" ht="27" customHeight="1" x14ac:dyDescent="0.25">
      <c r="B378" s="9" t="str">
        <v>T150015102</v>
      </c>
      <c r="C378" s="1" t="str">
        <v>Analysis and Design of Experiments</v>
      </c>
      <c r="D378" s="9" t="str">
        <v>15-ADE</v>
      </c>
      <c r="E378" s="3" t="str">
        <v>1,2</v>
      </c>
      <c r="F378" s="11" t="str">
        <v>27-06-2025</v>
      </c>
      <c r="G378" s="9" t="str">
        <v>Odense</v>
      </c>
      <c r="H378" s="1" t="str">
        <v>Oral examination</v>
      </c>
      <c r="I378" s="1" t="str">
        <v>Nadieh Elisabeth Meinen, Steen Nedergaard Lillebro Hansen</v>
      </c>
      <c r="J378" s="11" t="str">
        <v>Second examiner: Internal</v>
      </c>
      <c r="K378" s="9" t="str">
        <v>19-08-2025</v>
      </c>
      <c r="L378" s="1" t="str">
        <v/>
      </c>
    </row>
    <row r="379" spans="2:12" ht="27" customHeight="1" x14ac:dyDescent="0.25">
      <c r="B379" s="9" t="str">
        <v>T400005102</v>
      </c>
      <c r="C379" s="1" t="str">
        <v>Embedded Programming</v>
      </c>
      <c r="D379" s="9" t="str">
        <v>EE-EMP</v>
      </c>
      <c r="E379" s="3" t="str">
        <v>4</v>
      </c>
      <c r="F379" s="11" t="str">
        <v>27-06-2025</v>
      </c>
      <c r="G379" s="9" t="str">
        <v>Odense</v>
      </c>
      <c r="H379" s="1" t="str">
        <v>Oral examination</v>
      </c>
      <c r="I379" s="1" t="str">
        <v>Oskar Palinko</v>
      </c>
      <c r="J379" s="11" t="str">
        <v>Second examiner: External</v>
      </c>
      <c r="K379" s="9" t="str">
        <v>18-08-2025 - 19-08-2025</v>
      </c>
      <c r="L379" s="1" t="str">
        <v/>
      </c>
    </row>
    <row r="380" spans="2:12" ht="27" customHeight="1" x14ac:dyDescent="0.25">
      <c r="B380" s="9" t="str">
        <v>T140044102</v>
      </c>
      <c r="C380" s="1" t="str">
        <v>Finite Element Method</v>
      </c>
      <c r="D380" s="9" t="str">
        <v>14-FEM</v>
      </c>
      <c r="E380" s="3" t="str">
        <v>4</v>
      </c>
      <c r="F380" s="11" t="str">
        <v>27-06-2025</v>
      </c>
      <c r="G380" s="9" t="str">
        <v>Odense</v>
      </c>
      <c r="H380" s="1" t="str">
        <v>Oral examination</v>
      </c>
      <c r="I380" s="1" t="str">
        <v>Janni Alrum Jørgensen</v>
      </c>
      <c r="J380" s="11" t="str">
        <v>Second examiner: Internal</v>
      </c>
      <c r="K380" s="9" t="str">
        <v>18-08-2025</v>
      </c>
      <c r="L380" s="1" t="str">
        <v/>
      </c>
    </row>
    <row r="381" spans="2:12" ht="27" customHeight="1" x14ac:dyDescent="0.25">
      <c r="B381" s="9" t="str">
        <v>N530021102</v>
      </c>
      <c r="C381" s="1" t="str">
        <v>Organisk kemi</v>
      </c>
      <c r="D381" s="9" t="str">
        <v>KE505</v>
      </c>
      <c r="E381" s="3" t="str">
        <v>2</v>
      </c>
      <c r="F381" s="11" t="str">
        <v>27-06-2025</v>
      </c>
      <c r="G381" s="9" t="str">
        <v>Odense</v>
      </c>
      <c r="H381" s="1" t="str">
        <v>Written examination on premises</v>
      </c>
      <c r="I381" s="1" t="str">
        <v>Jan Oskar Jeppesen</v>
      </c>
      <c r="J381" s="11" t="str">
        <v>Second examiner: External</v>
      </c>
      <c r="K381" s="9" t="str">
        <v>15-08-2025</v>
      </c>
      <c r="L381" s="1" t="str">
        <v/>
      </c>
    </row>
    <row r="382" spans="2:12" ht="27" customHeight="1" x14ac:dyDescent="0.25">
      <c r="B382" s="9" t="str">
        <v>T590035102</v>
      </c>
      <c r="C382" s="1" t="str">
        <v>Bevægelsesteknologi i kontekst</v>
      </c>
      <c r="D382" s="9" t="str">
        <v>VK-MTC</v>
      </c>
      <c r="E382" s="3" t="str">
        <v>2</v>
      </c>
      <c r="F382" s="11" t="str">
        <v>30-06-2025</v>
      </c>
      <c r="G382" s="9" t="str">
        <v>Odense</v>
      </c>
      <c r="H382" s="1" t="str">
        <v>Oral examination</v>
      </c>
      <c r="I382" s="1" t="str">
        <v>Anders Holsgaard Larsen, Anders Stengaard Sørensen, Gitte Rasmussen</v>
      </c>
      <c r="J382" s="11" t="str">
        <v>Second examiner: Internal</v>
      </c>
      <c r="K382" s="9" t="str">
        <v>21-08-2025</v>
      </c>
      <c r="L382" s="1" t="str">
        <v/>
      </c>
    </row>
    <row r="383" spans="2:12" ht="27" customHeight="1" x14ac:dyDescent="0.25">
      <c r="B383" s="9" t="str">
        <v>T550078102</v>
      </c>
      <c r="C383" s="1" t="str">
        <v>Research Work in Industrial, welfare and medical robotics</v>
      </c>
      <c r="D383" s="9" t="str">
        <v>RM-RPM30</v>
      </c>
      <c r="E383" s="3" t="str">
        <v/>
      </c>
      <c r="F383" s="11" t="str">
        <v>30-06-2025</v>
      </c>
      <c r="G383" s="9" t="str">
        <v>Odense</v>
      </c>
      <c r="H383" s="1" t="str">
        <v>Portfolio</v>
      </c>
      <c r="I383" s="1" t="str">
        <v>Aljaz Kramberger</v>
      </c>
      <c r="J383" s="11" t="str">
        <v>Second examiner: Internal</v>
      </c>
      <c r="K383" s="9" t="str">
        <v/>
      </c>
      <c r="L383" s="1" t="str">
        <v/>
      </c>
    </row>
    <row r="384" spans="2:12" ht="27" customHeight="1" x14ac:dyDescent="0.25">
      <c r="B384" s="9" t="str">
        <v>T540064102</v>
      </c>
      <c r="C384" s="1" t="str">
        <v>Research Work in Large Structure Production</v>
      </c>
      <c r="D384" s="9" t="str">
        <v>RB-RMP30</v>
      </c>
      <c r="E384" s="3" t="str">
        <v/>
      </c>
      <c r="F384" s="11" t="str">
        <v>30-06-2025</v>
      </c>
      <c r="G384" s="9" t="str">
        <v>Odense</v>
      </c>
      <c r="H384" s="1" t="str">
        <v>Portfolio</v>
      </c>
      <c r="I384" s="1" t="str">
        <v>Christian Schlette</v>
      </c>
      <c r="J384" s="11" t="str">
        <v>Second examiner: None</v>
      </c>
      <c r="K384" s="9" t="str">
        <v/>
      </c>
      <c r="L384" s="1" t="str">
        <v/>
      </c>
    </row>
    <row r="385" spans="2:12" ht="27" customHeight="1" x14ac:dyDescent="0.25">
      <c r="B385" s="9" t="str">
        <v>T000027102</v>
      </c>
      <c r="C385" s="1" t="str">
        <v>Ingeniørpraktik</v>
      </c>
      <c r="D385" s="9" t="str">
        <v>IPD-6B</v>
      </c>
      <c r="E385" s="3" t="str">
        <v>6</v>
      </c>
      <c r="F385" s="11" t="str">
        <v>11-08-2025</v>
      </c>
      <c r="G385" s="9" t="str">
        <v>Odense</v>
      </c>
      <c r="H385" s="1" t="str">
        <v>Internship, written report</v>
      </c>
      <c r="I385" s="1" t="str">
        <v>, Anders Knudsen, Camilla Fogh Larsen, David Hoffmeyer, Gry Green Linell, Hans Ole Lund Christiansen</v>
      </c>
      <c r="J385" s="11" t="str">
        <v>Second examiner: None</v>
      </c>
      <c r="K385" s="9" t="str">
        <v/>
      </c>
      <c r="L385" s="1" t="str">
        <v/>
      </c>
    </row>
    <row r="386" spans="2:12" ht="27" customHeight="1" x14ac:dyDescent="0.25">
      <c r="B386" s="9" t="str">
        <v>T030006102</v>
      </c>
      <c r="C386" s="1" t="str">
        <v>Ingeniørpraktik</v>
      </c>
      <c r="D386" s="9" t="str">
        <v>M-IPR6</v>
      </c>
      <c r="E386" s="3" t="str">
        <v>6</v>
      </c>
      <c r="F386" s="11" t="str">
        <v>11-08-2025</v>
      </c>
      <c r="G386" s="9" t="str">
        <v>Odense</v>
      </c>
      <c r="H386" s="1" t="str">
        <v>Internship, written report</v>
      </c>
      <c r="I386" s="1" t="str">
        <v/>
      </c>
      <c r="J386" s="11" t="str">
        <v>Second examiner: None</v>
      </c>
      <c r="K386" s="9" t="str">
        <v/>
      </c>
      <c r="L386" s="1" t="str">
        <v/>
      </c>
    </row>
    <row r="387" spans="2:12" ht="27" customHeight="1" x14ac:dyDescent="0.25">
      <c r="B387" s="9" t="str">
        <v>T050004102</v>
      </c>
      <c r="C387" s="1" t="str">
        <v>Ingeniørpraktik</v>
      </c>
      <c r="D387" s="9" t="str">
        <v>IPK6P</v>
      </c>
      <c r="E387" s="3" t="str">
        <v>6</v>
      </c>
      <c r="F387" s="11" t="str">
        <v>11-08-2025</v>
      </c>
      <c r="G387" s="9" t="str">
        <v>Odense</v>
      </c>
      <c r="H387" s="1" t="str">
        <v>Internship, written report</v>
      </c>
      <c r="I387" s="1" t="str">
        <v>Vejleder/Supervisor</v>
      </c>
      <c r="J387" s="11" t="str">
        <v>Second examiner: None</v>
      </c>
      <c r="K387" s="9" t="str">
        <v/>
      </c>
      <c r="L387" s="1" t="str">
        <v/>
      </c>
    </row>
    <row r="388" spans="2:12" ht="27" customHeight="1" x14ac:dyDescent="0.25">
      <c r="B388" s="9" t="str">
        <v>T100043102</v>
      </c>
      <c r="C388" s="1" t="str">
        <v>Ingeniørpraktik</v>
      </c>
      <c r="D388" s="9" t="str">
        <v>GX-IPK</v>
      </c>
      <c r="E388" s="3" t="str">
        <v>6</v>
      </c>
      <c r="F388" s="11" t="str">
        <v>11-08-2025</v>
      </c>
      <c r="G388" s="9" t="str">
        <v>Odense</v>
      </c>
      <c r="H388" s="1" t="str">
        <v>Internship, written report</v>
      </c>
      <c r="I388" s="1" t="str">
        <v>Carsten Dittrich, Philip Beske-Janssen</v>
      </c>
      <c r="J388" s="11" t="str">
        <v>Second examiner: None</v>
      </c>
      <c r="K388" s="9" t="str">
        <v/>
      </c>
      <c r="L388" s="1" t="str">
        <v/>
      </c>
    </row>
    <row r="389" spans="2:12" ht="27" customHeight="1" x14ac:dyDescent="0.25">
      <c r="B389" s="9" t="str">
        <v>T120011102</v>
      </c>
      <c r="C389" s="1" t="str">
        <v>Ingeniørpraktik</v>
      </c>
      <c r="D389" s="9" t="str">
        <v>D-IPK1</v>
      </c>
      <c r="E389" s="3" t="str">
        <v>6</v>
      </c>
      <c r="F389" s="11" t="str">
        <v>11-08-2025</v>
      </c>
      <c r="G389" s="9" t="str">
        <v>Odense</v>
      </c>
      <c r="H389" s="1" t="str">
        <v>Internship, written report</v>
      </c>
      <c r="I389" s="1" t="str">
        <v>Knud Bjørnholt, Jens Chr. Jensen, Steffen Michael Sørensen</v>
      </c>
      <c r="J389" s="11" t="str">
        <v>Second examiner: None</v>
      </c>
      <c r="K389" s="9" t="str">
        <v/>
      </c>
      <c r="L389" s="1" t="str">
        <v/>
      </c>
    </row>
    <row r="390" spans="2:12" ht="27" customHeight="1" x14ac:dyDescent="0.25">
      <c r="B390" s="9" t="str">
        <v>T200019102</v>
      </c>
      <c r="C390" s="1" t="str">
        <v>Ingeniørpraktik</v>
      </c>
      <c r="D390" s="9" t="str">
        <v>K-IPR1</v>
      </c>
      <c r="E390" s="3" t="str">
        <v>6</v>
      </c>
      <c r="F390" s="11" t="str">
        <v>11-08-2025</v>
      </c>
      <c r="G390" s="9" t="str">
        <v>Odense</v>
      </c>
      <c r="H390" s="1" t="str">
        <v>Internship, written report</v>
      </c>
      <c r="I390" s="1" t="str">
        <v/>
      </c>
      <c r="J390" s="11" t="str">
        <v>Second examiner: None</v>
      </c>
      <c r="K390" s="9" t="str">
        <v/>
      </c>
      <c r="L390" s="1" t="str">
        <v/>
      </c>
    </row>
    <row r="391" spans="2:12" ht="27" customHeight="1" x14ac:dyDescent="0.25">
      <c r="B391" s="9" t="str">
        <v>T400000102</v>
      </c>
      <c r="C391" s="1" t="str">
        <v>Ingeniørpraktik</v>
      </c>
      <c r="D391" s="9" t="str">
        <v>EE-IPD</v>
      </c>
      <c r="E391" s="3" t="str">
        <v>6</v>
      </c>
      <c r="F391" s="11" t="str">
        <v>11-08-2025</v>
      </c>
      <c r="G391" s="9" t="str">
        <v>Odense</v>
      </c>
      <c r="H391" s="1" t="str">
        <v>Internship, written report</v>
      </c>
      <c r="I391" s="1" t="str">
        <v>Jørgen Jeppe Madsen</v>
      </c>
      <c r="J391" s="11" t="str">
        <v>Second examiner: None</v>
      </c>
      <c r="K391" s="9" t="str">
        <v/>
      </c>
      <c r="L391" s="1" t="str">
        <v/>
      </c>
    </row>
    <row r="392" spans="2:12" ht="27" customHeight="1" x14ac:dyDescent="0.25">
      <c r="B392" s="9" t="str">
        <v>T420033102</v>
      </c>
      <c r="C392" s="1" t="str">
        <v>Ingeniørpraktik</v>
      </c>
      <c r="D392" s="9" t="str">
        <v>E-IPD</v>
      </c>
      <c r="E392" s="3" t="str">
        <v>6</v>
      </c>
      <c r="F392" s="11" t="str">
        <v>11-08-2025</v>
      </c>
      <c r="G392" s="9" t="str">
        <v>Odense</v>
      </c>
      <c r="H392" s="1" t="str">
        <v>Internship, written report</v>
      </c>
      <c r="I392" s="1" t="str">
        <v>Jørgen Jeppe Madsen</v>
      </c>
      <c r="J392" s="11" t="str">
        <v>Second examiner: None</v>
      </c>
      <c r="K392" s="9" t="str">
        <v/>
      </c>
      <c r="L392" s="1" t="str">
        <v/>
      </c>
    </row>
    <row r="393" spans="2:12" ht="27" customHeight="1" x14ac:dyDescent="0.25">
      <c r="B393" s="9" t="str">
        <v>T500005102</v>
      </c>
      <c r="C393" s="1" t="str">
        <v>Ingeniørpraktik</v>
      </c>
      <c r="D393" s="9" t="str">
        <v>I-IPD1</v>
      </c>
      <c r="E393" s="3" t="str">
        <v>6</v>
      </c>
      <c r="F393" s="11" t="str">
        <v>11-08-2025</v>
      </c>
      <c r="G393" s="9" t="str">
        <v>Odense</v>
      </c>
      <c r="H393" s="1" t="str">
        <v>Internship, written report</v>
      </c>
      <c r="I393" s="1" t="str">
        <v>Aisha Umair</v>
      </c>
      <c r="J393" s="11" t="str">
        <v>Second examiner: None</v>
      </c>
      <c r="K393" s="9" t="str">
        <v/>
      </c>
      <c r="L393" s="1" t="str">
        <v/>
      </c>
    </row>
    <row r="394" spans="2:12" ht="27" customHeight="1" x14ac:dyDescent="0.25">
      <c r="B394" s="9" t="str">
        <v>T530024102</v>
      </c>
      <c r="C394" s="1" t="str">
        <v>Ingeniørpraktik</v>
      </c>
      <c r="D394" s="9" t="str">
        <v>RD6-IPD</v>
      </c>
      <c r="E394" s="3" t="str">
        <v>6</v>
      </c>
      <c r="F394" s="11" t="str">
        <v>11-08-2025</v>
      </c>
      <c r="G394" s="9" t="str">
        <v>Odense</v>
      </c>
      <c r="H394" s="1" t="str">
        <v>Internship, written report</v>
      </c>
      <c r="I394" s="1" t="str">
        <v>Vejleder/Supervisor</v>
      </c>
      <c r="J394" s="11" t="str">
        <v>Second examiner: None</v>
      </c>
      <c r="K394" s="9" t="str">
        <v/>
      </c>
      <c r="L394" s="1" t="str">
        <v/>
      </c>
    </row>
    <row r="395" spans="2:12" ht="27" customHeight="1" x14ac:dyDescent="0.25">
      <c r="B395" s="9" t="str">
        <v>N530042102</v>
      </c>
      <c r="C395" s="1" t="str">
        <v xml:space="preserve">KE501: Grundlæggende Kemi </v>
      </c>
      <c r="D395" s="9" t="str">
        <v>KE501</v>
      </c>
      <c r="E395" s="3" t="str">
        <v>1</v>
      </c>
      <c r="F395" s="11" t="str">
        <v>14-08-2025</v>
      </c>
      <c r="G395" s="9" t="str">
        <v>Odense</v>
      </c>
      <c r="H395" s="1" t="str">
        <v>Written examination on premises</v>
      </c>
      <c r="I395" s="1" t="str">
        <v>Steffen Bähring</v>
      </c>
      <c r="J395" s="11" t="str">
        <v>Second examiner: External</v>
      </c>
      <c r="K395" s="9" t="str">
        <v/>
      </c>
      <c r="L395" s="1" t="str">
        <v/>
      </c>
    </row>
    <row r="396" spans="2:12" ht="27" customHeight="1" x14ac:dyDescent="0.25">
      <c r="B396" s="9" t="str">
        <v>T430001102</v>
      </c>
      <c r="C396" s="1" t="str">
        <v>Værkstedskursus: Installationsteknik</v>
      </c>
      <c r="D396" s="9" t="str">
        <v>E-VSK2</v>
      </c>
      <c r="E396" s="3" t="str">
        <v>2</v>
      </c>
      <c r="F396" s="11" t="str">
        <v>18-08-2025 - 22-08-2025</v>
      </c>
      <c r="G396" s="9" t="str">
        <v>Odense</v>
      </c>
      <c r="H396" s="1" t="str">
        <v>Take-home assignment</v>
      </c>
      <c r="I396" s="1" t="str">
        <v>Martin Hovmand Thygesen</v>
      </c>
      <c r="J396" s="11" t="str">
        <v>Second examiner: None</v>
      </c>
      <c r="K396" s="9" t="str">
        <v/>
      </c>
      <c r="L396" s="1" t="str">
        <v/>
      </c>
    </row>
    <row r="397" spans="2:12" ht="27" customHeight="1" x14ac:dyDescent="0.25">
      <c r="B397" s="9" t="str">
        <v>T460016102</v>
      </c>
      <c r="C397" s="1" t="str">
        <v>Eksperimentel design og modellering</v>
      </c>
      <c r="D397" s="9" t="str">
        <v>FT503</v>
      </c>
      <c r="E397" s="3" t="str">
        <v>1</v>
      </c>
      <c r="F397" s="11" t="str">
        <v/>
      </c>
      <c r="G397" s="9" t="str">
        <v>Odense</v>
      </c>
      <c r="H397" s="1" t="str">
        <v>Oral examination</v>
      </c>
      <c r="I397" s="1" t="str">
        <v/>
      </c>
      <c r="J397" s="11" t="str">
        <v>Second examiner: Internal</v>
      </c>
      <c r="K397" s="9" t="str">
        <v>15-08-2025</v>
      </c>
      <c r="L397" s="1" t="str">
        <v/>
      </c>
    </row>
    <row r="398" spans="2:12" ht="27" customHeight="1" x14ac:dyDescent="0.25">
      <c r="B398" s="9" t="str">
        <v>T700074102</v>
      </c>
      <c r="C398" s="1" t="str">
        <v>Elektronik</v>
      </c>
      <c r="D398" s="9" t="str">
        <v>BA-EL</v>
      </c>
      <c r="E398" s="3" t="str">
        <v>1</v>
      </c>
      <c r="F398" s="11" t="str">
        <v/>
      </c>
      <c r="G398" s="9" t="str">
        <v>Odense</v>
      </c>
      <c r="H398" s="1" t="str">
        <v>Oral examination</v>
      </c>
      <c r="I398" s="1" t="str">
        <v>Hamdam Ghanatian Najafabadi</v>
      </c>
      <c r="J398" s="11" t="str">
        <v>Second examiner: Internal</v>
      </c>
      <c r="K398" s="9" t="str">
        <v>06-08-2025</v>
      </c>
      <c r="L398" s="1" t="str">
        <v/>
      </c>
    </row>
    <row r="399" spans="2:12" ht="27" customHeight="1" x14ac:dyDescent="0.25">
      <c r="B399" s="9" t="str">
        <v>N500034102</v>
      </c>
      <c r="C399" s="1" t="str">
        <v>FT500: Mekanik og termodynamik</v>
      </c>
      <c r="D399" s="9" t="str">
        <v>FT500</v>
      </c>
      <c r="E399" s="3" t="str">
        <v>1</v>
      </c>
      <c r="F399" s="11" t="str">
        <v/>
      </c>
      <c r="G399" s="9" t="str">
        <v>Odense</v>
      </c>
      <c r="H399" s="1" t="str">
        <v/>
      </c>
      <c r="I399" s="1" t="str">
        <v/>
      </c>
      <c r="J399" s="11" t="str">
        <v/>
      </c>
      <c r="K399" s="9" t="str">
        <v>12-08-2025</v>
      </c>
      <c r="L399" s="1" t="str">
        <v/>
      </c>
    </row>
    <row r="400" spans="2:12" ht="27" customHeight="1" x14ac:dyDescent="0.25">
      <c r="B400" s="9" t="str">
        <v>N500035102</v>
      </c>
      <c r="C400" s="1" t="str">
        <v>FT501: Matematisk analyse</v>
      </c>
      <c r="D400" s="9" t="str">
        <v>FT501</v>
      </c>
      <c r="E400" s="3" t="str">
        <v>1</v>
      </c>
      <c r="F400" s="11" t="str">
        <v/>
      </c>
      <c r="G400" s="9" t="str">
        <v>Odense</v>
      </c>
      <c r="H400" s="1" t="str">
        <v/>
      </c>
      <c r="I400" s="1" t="str">
        <v/>
      </c>
      <c r="J400" s="11" t="str">
        <v/>
      </c>
      <c r="K400" s="9" t="str">
        <v>22-08-2025</v>
      </c>
      <c r="L400" s="1" t="str">
        <v/>
      </c>
    </row>
    <row r="401" spans="2:12" ht="27" customHeight="1" x14ac:dyDescent="0.25">
      <c r="B401" s="9" t="str">
        <v>T000019102</v>
      </c>
      <c r="C401" s="1" t="str">
        <v>Projekttema 4 - Vejbygning og afløbsteknik</v>
      </c>
      <c r="D401" s="9" t="str">
        <v>B-PTE4</v>
      </c>
      <c r="E401" s="3" t="str">
        <v>4</v>
      </c>
      <c r="F401" s="11" t="str">
        <v>03-06-2025 - 04-06-2025, 06-06-2025</v>
      </c>
      <c r="G401" s="9" t="str">
        <v>Odense</v>
      </c>
      <c r="H401" s="1" t="str">
        <v>Project report with oral defence</v>
      </c>
      <c r="I401" s="1" t="str">
        <v>Camilla Fogh Larsen, Gry Green Linell</v>
      </c>
      <c r="J401" s="11" t="str">
        <v>Second examiner: Internal</v>
      </c>
      <c r="K401" s="9" t="str">
        <v>22-08-2025</v>
      </c>
      <c r="L401" s="1" t="str">
        <v/>
      </c>
    </row>
    <row r="402" spans="2:12" ht="27" customHeight="1" x14ac:dyDescent="0.25">
      <c r="B402" s="9" t="str">
        <v>T470024102</v>
      </c>
      <c r="C402" s="1" t="str">
        <v>Professional Self Study - Independant Study Activity</v>
      </c>
      <c r="D402" s="9" t="str">
        <v>TK-FSS</v>
      </c>
      <c r="E402" s="3" t="str">
        <v>2</v>
      </c>
      <c r="F402" s="11" t="str">
        <v>06-06-2025, 10-06-2025</v>
      </c>
      <c r="G402" s="9" t="str">
        <v>Odense</v>
      </c>
      <c r="H402" s="1" t="str">
        <v>Oral examination</v>
      </c>
      <c r="I402" s="1" t="str">
        <v xml:space="preserve">René Lynge Eriksen, Morten Andersen, Volodymyr Zenin, Sven Lennart Ebel </v>
      </c>
      <c r="J402" s="11" t="str">
        <v>Second examiner: Internal</v>
      </c>
      <c r="K402" s="9" t="str">
        <v>18-08-2025</v>
      </c>
      <c r="L402" s="1" t="str">
        <v/>
      </c>
    </row>
    <row r="403" spans="2:12" ht="27" customHeight="1" x14ac:dyDescent="0.25">
      <c r="B403" s="9" t="str">
        <v>T580017102</v>
      </c>
      <c r="C403" s="1" t="str">
        <v xml:space="preserve">Praktiske observationer og færdigheder </v>
      </c>
      <c r="D403" s="9" t="str">
        <v>VB-POF6</v>
      </c>
      <c r="E403" s="3" t="str">
        <v>6</v>
      </c>
      <c r="F403" s="11" t="str">
        <v>06-06-2025, 11-06-2025, 18-06-2025</v>
      </c>
      <c r="G403" s="9" t="str">
        <v>Odense</v>
      </c>
      <c r="H403" s="1" t="str">
        <v>Internship, written report</v>
      </c>
      <c r="I403" s="1" t="str">
        <v>Cristiina Askløf Hjertevig, Morten Hansen , Rasmus Skov Møller Hansen</v>
      </c>
      <c r="J403" s="11" t="str">
        <v>Second examiner: None</v>
      </c>
      <c r="K403" s="9" t="str">
        <v>29-08-2025</v>
      </c>
      <c r="L403" s="1" t="str">
        <v/>
      </c>
    </row>
    <row r="404" spans="2:12" ht="27" customHeight="1" x14ac:dyDescent="0.25">
      <c r="B404" s="9" t="str">
        <v>T590019102</v>
      </c>
      <c r="C404" s="1" t="str">
        <v>Professional Self-study - independent study activity 5 ECTS</v>
      </c>
      <c r="D404" s="9" t="str">
        <v>VK-FSS</v>
      </c>
      <c r="E404" s="3" t="str">
        <v>2</v>
      </c>
      <c r="F404" s="11" t="str">
        <v>13-06-2025, 20-06-2025, 27-06-2025</v>
      </c>
      <c r="G404" s="9" t="str">
        <v>Odense</v>
      </c>
      <c r="H404" s="1" t="str">
        <v>Oral examination</v>
      </c>
      <c r="I404" s="1" t="str">
        <v>Anders Stengaard Sørensen, Christian Hammerich, Daniel Teichmann, Rasmus Skov Møller Hansen</v>
      </c>
      <c r="J404" s="11" t="str">
        <v>Second examiner: Internal</v>
      </c>
      <c r="K404" s="9" t="str">
        <v>28-08-2025</v>
      </c>
      <c r="L404" s="1" t="str">
        <v/>
      </c>
    </row>
    <row r="405" spans="2:12" ht="27" customHeight="1" x14ac:dyDescent="0.25">
      <c r="B405" s="9" t="str">
        <v>T220021102</v>
      </c>
      <c r="C405" s="1" t="str">
        <v>Professional Self-study - independant study activity 5 ECTS</v>
      </c>
      <c r="D405" s="9" t="str">
        <v>EM-FSS</v>
      </c>
      <c r="E405" s="3" t="str">
        <v>2</v>
      </c>
      <c r="F405" s="11" t="str">
        <v>17-06-2025, 23-06-2025</v>
      </c>
      <c r="G405" s="9" t="str">
        <v>Odense</v>
      </c>
      <c r="H405" s="1" t="str">
        <v>Project report with oral defence</v>
      </c>
      <c r="I405" s="1" t="str">
        <v>Peter Hasle, Ciprian Cimpan</v>
      </c>
      <c r="J405" s="11" t="str">
        <v>Second examiner: Internal</v>
      </c>
      <c r="K405" s="9" t="str">
        <v>27-08-2025</v>
      </c>
      <c r="L405" s="1" t="str">
        <v/>
      </c>
    </row>
    <row r="406" spans="2:12" ht="27" customHeight="1" x14ac:dyDescent="0.25">
      <c r="B406" s="9"/>
      <c r="C406" s="1"/>
      <c r="D406" s="9"/>
      <c r="E406" s="3"/>
      <c r="F406" s="11"/>
      <c r="G406" s="9"/>
      <c r="H406" s="1"/>
      <c r="I406" s="1"/>
      <c r="J406" s="11"/>
      <c r="K406" s="9"/>
      <c r="L406" s="1"/>
    </row>
    <row r="407" spans="2:12" ht="27" customHeight="1" x14ac:dyDescent="0.25">
      <c r="B407" s="9"/>
      <c r="C407" s="1"/>
      <c r="D407" s="9"/>
      <c r="E407" s="3"/>
      <c r="F407" s="11"/>
      <c r="G407" s="9"/>
      <c r="H407" s="1"/>
      <c r="I407" s="1"/>
      <c r="J407" s="11"/>
      <c r="K407" s="9"/>
      <c r="L407" s="1"/>
    </row>
    <row r="408" spans="2:12" ht="27" customHeight="1" x14ac:dyDescent="0.25">
      <c r="B408" s="9"/>
      <c r="C408" s="1"/>
      <c r="D408" s="9"/>
      <c r="E408" s="3"/>
      <c r="F408" s="11"/>
      <c r="G408" s="9"/>
      <c r="H408" s="1"/>
      <c r="I408" s="1"/>
      <c r="J408" s="11"/>
      <c r="K408" s="9"/>
      <c r="L408" s="1"/>
    </row>
    <row r="409" spans="2:12" ht="27" customHeight="1" x14ac:dyDescent="0.25">
      <c r="B409" s="9"/>
      <c r="C409" s="1"/>
      <c r="D409" s="9"/>
      <c r="E409" s="3"/>
      <c r="F409" s="11"/>
      <c r="G409" s="9"/>
      <c r="H409" s="1"/>
      <c r="I409" s="1"/>
      <c r="J409" s="11"/>
      <c r="K409" s="9"/>
      <c r="L409" s="1"/>
    </row>
    <row r="410" spans="2:12" ht="27" customHeight="1" x14ac:dyDescent="0.25">
      <c r="B410" s="9"/>
      <c r="C410" s="1"/>
      <c r="D410" s="9"/>
      <c r="E410" s="3"/>
      <c r="F410" s="11"/>
      <c r="G410" s="9"/>
      <c r="H410" s="1"/>
      <c r="I410" s="1"/>
      <c r="J410" s="11"/>
      <c r="K410" s="9"/>
      <c r="L410" s="1"/>
    </row>
    <row r="411" spans="2:12" ht="27" customHeight="1" x14ac:dyDescent="0.25">
      <c r="B411" s="9"/>
      <c r="C411" s="1"/>
      <c r="D411" s="9"/>
      <c r="E411" s="3"/>
      <c r="F411" s="11"/>
      <c r="G411" s="9"/>
      <c r="H411" s="1"/>
      <c r="I411" s="1"/>
      <c r="J411" s="11"/>
      <c r="K411" s="9"/>
      <c r="L411" s="1"/>
    </row>
    <row r="412" spans="2:12" ht="27" customHeight="1" x14ac:dyDescent="0.25">
      <c r="B412" s="9"/>
      <c r="C412" s="1"/>
      <c r="D412" s="9"/>
      <c r="E412" s="3"/>
      <c r="F412" s="11"/>
      <c r="G412" s="9"/>
      <c r="H412" s="1"/>
      <c r="I412" s="1"/>
      <c r="J412" s="11"/>
      <c r="K412" s="9"/>
      <c r="L412" s="1"/>
    </row>
    <row r="413" spans="2:12" ht="27" customHeight="1" x14ac:dyDescent="0.25">
      <c r="B413" s="9"/>
      <c r="C413" s="1"/>
      <c r="D413" s="9"/>
      <c r="E413" s="3"/>
      <c r="F413" s="11"/>
      <c r="G413" s="9"/>
      <c r="H413" s="1"/>
      <c r="I413" s="1"/>
      <c r="J413" s="11"/>
      <c r="K413" s="9"/>
      <c r="L413" s="1"/>
    </row>
    <row r="414" spans="2:12" ht="27" customHeight="1" x14ac:dyDescent="0.25">
      <c r="B414" s="9"/>
      <c r="C414" s="1"/>
      <c r="D414" s="9"/>
      <c r="E414" s="3"/>
      <c r="F414" s="11"/>
      <c r="G414" s="9"/>
      <c r="H414" s="1"/>
      <c r="I414" s="1"/>
      <c r="J414" s="11"/>
      <c r="K414" s="9"/>
      <c r="L414" s="1"/>
    </row>
    <row r="415" spans="2:12" ht="27" customHeight="1" x14ac:dyDescent="0.25">
      <c r="B415" s="9"/>
      <c r="C415" s="1"/>
      <c r="D415" s="9"/>
      <c r="E415" s="3"/>
      <c r="F415" s="11"/>
      <c r="G415" s="9"/>
      <c r="H415" s="1"/>
      <c r="I415" s="1"/>
      <c r="J415" s="11"/>
      <c r="K415" s="9"/>
      <c r="L415" s="1"/>
    </row>
    <row r="416" spans="2:12" ht="27" customHeight="1" x14ac:dyDescent="0.25">
      <c r="B416" s="9"/>
      <c r="C416" s="1"/>
      <c r="D416" s="9"/>
      <c r="E416" s="3"/>
      <c r="F416" s="11"/>
      <c r="G416" s="9"/>
      <c r="H416" s="1"/>
      <c r="I416" s="1"/>
      <c r="J416" s="11"/>
      <c r="K416" s="9"/>
      <c r="L416" s="1"/>
    </row>
    <row r="417" spans="2:12" ht="27" customHeight="1" x14ac:dyDescent="0.25">
      <c r="B417" s="9"/>
      <c r="C417" s="1"/>
      <c r="D417" s="9"/>
      <c r="E417" s="3"/>
      <c r="F417" s="11"/>
      <c r="G417" s="9"/>
      <c r="H417" s="1"/>
      <c r="I417" s="1"/>
      <c r="J417" s="11"/>
      <c r="K417" s="9"/>
      <c r="L417" s="1"/>
    </row>
    <row r="418" spans="2:12" ht="27" customHeight="1" x14ac:dyDescent="0.25">
      <c r="B418" s="9"/>
      <c r="C418" s="1"/>
      <c r="D418" s="9"/>
      <c r="E418" s="3"/>
      <c r="F418" s="11"/>
      <c r="G418" s="9"/>
      <c r="H418" s="1"/>
      <c r="I418" s="1"/>
      <c r="J418" s="11"/>
      <c r="K418" s="9"/>
      <c r="L418" s="1"/>
    </row>
    <row r="419" spans="2:12" ht="27" customHeight="1" x14ac:dyDescent="0.25">
      <c r="B419" s="9"/>
      <c r="C419" s="1"/>
      <c r="D419" s="9"/>
      <c r="E419" s="3"/>
      <c r="F419" s="11"/>
      <c r="G419" s="9"/>
      <c r="H419" s="1"/>
      <c r="I419" s="1"/>
      <c r="J419" s="11"/>
      <c r="K419" s="9"/>
      <c r="L419" s="1"/>
    </row>
    <row r="420" spans="2:12" ht="27" customHeight="1" x14ac:dyDescent="0.25">
      <c r="B420" s="9"/>
      <c r="C420" s="1"/>
      <c r="D420" s="9"/>
      <c r="E420" s="3"/>
      <c r="F420" s="11"/>
      <c r="G420" s="9"/>
      <c r="H420" s="1"/>
      <c r="I420" s="1"/>
      <c r="J420" s="11"/>
      <c r="K420" s="9"/>
      <c r="L420" s="1"/>
    </row>
    <row r="421" spans="2:12" ht="27" customHeight="1" x14ac:dyDescent="0.25">
      <c r="B421" s="9"/>
      <c r="C421" s="1"/>
      <c r="D421" s="9"/>
      <c r="E421" s="3"/>
      <c r="F421" s="11"/>
      <c r="G421" s="9"/>
      <c r="H421" s="1"/>
      <c r="I421" s="1"/>
      <c r="J421" s="11"/>
      <c r="K421" s="9"/>
      <c r="L421" s="1"/>
    </row>
    <row r="422" spans="2:12" ht="27" customHeight="1" x14ac:dyDescent="0.25">
      <c r="B422" s="9"/>
      <c r="C422" s="1"/>
      <c r="D422" s="9"/>
      <c r="E422" s="3"/>
      <c r="F422" s="11"/>
      <c r="G422" s="9"/>
      <c r="H422" s="1"/>
      <c r="I422" s="1"/>
      <c r="J422" s="11"/>
      <c r="K422" s="9"/>
      <c r="L422" s="1"/>
    </row>
    <row r="423" spans="2:12" ht="27" customHeight="1" x14ac:dyDescent="0.25">
      <c r="B423" s="9"/>
      <c r="C423" s="1"/>
      <c r="D423" s="9"/>
      <c r="E423" s="3"/>
      <c r="F423" s="11"/>
      <c r="G423" s="9"/>
      <c r="H423" s="1"/>
      <c r="I423" s="1"/>
      <c r="J423" s="11"/>
      <c r="K423" s="9"/>
      <c r="L423" s="1"/>
    </row>
    <row r="424" spans="2:12" ht="27" customHeight="1" x14ac:dyDescent="0.25">
      <c r="B424" s="9"/>
      <c r="C424" s="1"/>
      <c r="D424" s="9"/>
      <c r="E424" s="3"/>
      <c r="F424" s="11"/>
      <c r="G424" s="9"/>
      <c r="H424" s="1"/>
      <c r="I424" s="1"/>
      <c r="J424" s="11"/>
      <c r="K424" s="9"/>
      <c r="L424" s="1"/>
    </row>
    <row r="425" spans="2:12" ht="27" customHeight="1" x14ac:dyDescent="0.25">
      <c r="B425" s="9"/>
      <c r="C425" s="1"/>
      <c r="D425" s="9"/>
      <c r="E425" s="3"/>
      <c r="F425" s="11"/>
      <c r="G425" s="9"/>
      <c r="H425" s="1"/>
      <c r="I425" s="1"/>
      <c r="J425" s="11"/>
      <c r="K425" s="9"/>
      <c r="L425" s="1"/>
    </row>
    <row r="426" spans="2:12" ht="27" customHeight="1" x14ac:dyDescent="0.25">
      <c r="B426" s="9"/>
      <c r="C426" s="1"/>
      <c r="D426" s="9"/>
      <c r="E426" s="3"/>
      <c r="F426" s="11"/>
      <c r="G426" s="9"/>
      <c r="H426" s="1"/>
      <c r="I426" s="1"/>
      <c r="J426" s="11"/>
      <c r="K426" s="9"/>
      <c r="L426" s="1"/>
    </row>
    <row r="427" spans="2:12" ht="27" customHeight="1" x14ac:dyDescent="0.25">
      <c r="B427" s="9"/>
      <c r="C427" s="1"/>
      <c r="D427" s="9"/>
      <c r="E427" s="3"/>
      <c r="F427" s="11"/>
      <c r="G427" s="9"/>
      <c r="H427" s="1"/>
      <c r="I427" s="1"/>
      <c r="J427" s="11"/>
      <c r="K427" s="9"/>
      <c r="L427" s="1"/>
    </row>
    <row r="428" spans="2:12" ht="27" customHeight="1" x14ac:dyDescent="0.25">
      <c r="B428" s="9"/>
      <c r="C428" s="1"/>
      <c r="D428" s="9"/>
      <c r="E428" s="3"/>
      <c r="F428" s="11"/>
      <c r="G428" s="9"/>
      <c r="H428" s="1"/>
      <c r="I428" s="1"/>
      <c r="J428" s="11"/>
      <c r="K428" s="9"/>
      <c r="L428" s="1"/>
    </row>
    <row r="429" spans="2:12" ht="27" customHeight="1" x14ac:dyDescent="0.25">
      <c r="B429" s="9"/>
      <c r="C429" s="1"/>
      <c r="D429" s="9"/>
      <c r="E429" s="3"/>
      <c r="F429" s="11"/>
      <c r="G429" s="9"/>
      <c r="H429" s="1"/>
      <c r="I429" s="1"/>
      <c r="J429" s="11"/>
      <c r="K429" s="9"/>
      <c r="L429" s="1"/>
    </row>
    <row r="430" spans="2:12" ht="27" customHeight="1" x14ac:dyDescent="0.25">
      <c r="B430" s="9"/>
      <c r="C430" s="1"/>
      <c r="D430" s="9"/>
      <c r="E430" s="3"/>
      <c r="F430" s="11"/>
      <c r="G430" s="9"/>
      <c r="H430" s="1"/>
      <c r="I430" s="1"/>
      <c r="J430" s="11"/>
      <c r="K430" s="9"/>
      <c r="L430" s="1"/>
    </row>
    <row r="431" spans="2:12" ht="27" customHeight="1" x14ac:dyDescent="0.25">
      <c r="B431" s="9"/>
      <c r="C431" s="1"/>
      <c r="D431" s="9"/>
      <c r="E431" s="3"/>
      <c r="F431" s="11"/>
      <c r="G431" s="9"/>
      <c r="H431" s="1"/>
      <c r="I431" s="1"/>
      <c r="J431" s="11"/>
      <c r="K431" s="9"/>
      <c r="L431" s="1"/>
    </row>
    <row r="432" spans="2:12" ht="27" customHeight="1" x14ac:dyDescent="0.25">
      <c r="B432" s="9"/>
      <c r="C432" s="1"/>
      <c r="D432" s="9"/>
      <c r="E432" s="3"/>
      <c r="F432" s="11"/>
      <c r="G432" s="9"/>
      <c r="H432" s="1"/>
      <c r="I432" s="1"/>
      <c r="J432" s="11"/>
      <c r="K432" s="9"/>
      <c r="L432" s="1"/>
    </row>
    <row r="433" spans="2:12" ht="27" customHeight="1" x14ac:dyDescent="0.25">
      <c r="B433" s="9"/>
      <c r="C433" s="1"/>
      <c r="D433" s="9"/>
      <c r="E433" s="3"/>
      <c r="F433" s="11"/>
      <c r="G433" s="9"/>
      <c r="H433" s="1"/>
      <c r="I433" s="1"/>
      <c r="J433" s="11"/>
      <c r="K433" s="9"/>
      <c r="L433" s="1"/>
    </row>
    <row r="434" spans="2:12" ht="27" customHeight="1" x14ac:dyDescent="0.25">
      <c r="B434" s="9"/>
      <c r="C434" s="1"/>
      <c r="D434" s="9"/>
      <c r="E434" s="3"/>
      <c r="F434" s="11"/>
      <c r="G434" s="9"/>
      <c r="H434" s="1"/>
      <c r="I434" s="1"/>
      <c r="J434" s="11"/>
      <c r="K434" s="9"/>
      <c r="L434" s="1"/>
    </row>
    <row r="435" spans="2:12" ht="27" customHeight="1" x14ac:dyDescent="0.25">
      <c r="B435" s="9"/>
      <c r="C435" s="1"/>
      <c r="D435" s="9"/>
      <c r="E435" s="3"/>
      <c r="F435" s="11"/>
      <c r="G435" s="9"/>
      <c r="H435" s="1"/>
      <c r="I435" s="1"/>
      <c r="J435" s="11"/>
      <c r="K435" s="9"/>
      <c r="L435" s="1"/>
    </row>
    <row r="436" spans="2:12" ht="27" customHeight="1" x14ac:dyDescent="0.25">
      <c r="B436" s="9"/>
      <c r="C436" s="1"/>
      <c r="D436" s="9"/>
      <c r="E436" s="3"/>
      <c r="F436" s="11"/>
      <c r="G436" s="9"/>
      <c r="H436" s="1"/>
      <c r="I436" s="1"/>
      <c r="J436" s="11"/>
      <c r="K436" s="9"/>
      <c r="L436" s="1"/>
    </row>
    <row r="437" spans="2:12" ht="27" customHeight="1" x14ac:dyDescent="0.25">
      <c r="B437" s="9"/>
      <c r="C437" s="1"/>
      <c r="D437" s="9"/>
      <c r="E437" s="3"/>
      <c r="F437" s="11"/>
      <c r="G437" s="9"/>
      <c r="H437" s="1"/>
      <c r="I437" s="1"/>
      <c r="J437" s="11"/>
      <c r="K437" s="9"/>
      <c r="L437" s="1"/>
    </row>
    <row r="438" spans="2:12" ht="27" customHeight="1" x14ac:dyDescent="0.25">
      <c r="B438" s="9"/>
      <c r="C438" s="1"/>
      <c r="D438" s="9"/>
      <c r="E438" s="3"/>
      <c r="F438" s="11"/>
      <c r="G438" s="9"/>
      <c r="H438" s="1"/>
      <c r="I438" s="1"/>
      <c r="J438" s="11"/>
      <c r="K438" s="9"/>
      <c r="L438" s="1"/>
    </row>
    <row r="439" spans="2:12" ht="27" customHeight="1" x14ac:dyDescent="0.25">
      <c r="B439" s="9"/>
      <c r="C439" s="1"/>
      <c r="D439" s="9"/>
      <c r="E439" s="3"/>
      <c r="F439" s="11"/>
      <c r="G439" s="9"/>
      <c r="H439" s="1"/>
      <c r="I439" s="1"/>
      <c r="J439" s="11"/>
      <c r="K439" s="9"/>
      <c r="L439" s="1"/>
    </row>
    <row r="440" spans="2:12" ht="27" customHeight="1" x14ac:dyDescent="0.25">
      <c r="B440" s="9"/>
      <c r="C440" s="1"/>
      <c r="D440" s="9"/>
      <c r="E440" s="3"/>
      <c r="F440" s="10"/>
      <c r="G440" s="9"/>
      <c r="H440" s="1"/>
      <c r="I440" s="1"/>
      <c r="J440" s="11"/>
      <c r="K440" s="9"/>
      <c r="L440" s="1"/>
    </row>
    <row r="441" spans="2:12" ht="27" customHeight="1" x14ac:dyDescent="0.25">
      <c r="B441" s="9"/>
      <c r="C441" s="1"/>
      <c r="D441" s="9"/>
      <c r="E441" s="3"/>
      <c r="F441" s="10"/>
      <c r="G441" s="9"/>
      <c r="H441" s="1"/>
      <c r="I441" s="1"/>
      <c r="J441" s="11"/>
      <c r="K441" s="9"/>
      <c r="L441" s="1"/>
    </row>
    <row r="442" spans="2:12" ht="27" customHeight="1" x14ac:dyDescent="0.25">
      <c r="B442" s="9"/>
      <c r="C442" s="1"/>
      <c r="D442" s="9"/>
      <c r="E442" s="3"/>
      <c r="F442" s="10"/>
      <c r="G442" s="9"/>
      <c r="H442" s="1"/>
      <c r="I442" s="1"/>
      <c r="J442" s="11"/>
      <c r="K442" s="9"/>
      <c r="L442" s="1"/>
    </row>
    <row r="443" spans="2:12" ht="27" customHeight="1" x14ac:dyDescent="0.25">
      <c r="B443" s="9"/>
      <c r="C443" s="1"/>
      <c r="D443" s="9"/>
      <c r="E443" s="3"/>
      <c r="F443" s="10"/>
      <c r="G443" s="9"/>
      <c r="H443" s="1"/>
      <c r="I443" s="1"/>
      <c r="J443" s="11"/>
      <c r="K443" s="9"/>
      <c r="L443" s="1"/>
    </row>
    <row r="444" spans="2:12" ht="27" customHeight="1" x14ac:dyDescent="0.25">
      <c r="B444" s="9"/>
      <c r="C444" s="1"/>
      <c r="D444" s="9"/>
      <c r="E444" s="3"/>
      <c r="F444" s="10"/>
      <c r="G444" s="9"/>
      <c r="H444" s="1"/>
      <c r="I444" s="1"/>
      <c r="J444" s="11"/>
      <c r="K444" s="9"/>
      <c r="L444" s="1"/>
    </row>
    <row r="445" spans="2:12" ht="27" customHeight="1" x14ac:dyDescent="0.25">
      <c r="B445" s="9"/>
      <c r="C445" s="1"/>
      <c r="D445" s="9"/>
      <c r="E445" s="3"/>
      <c r="F445" s="10"/>
      <c r="G445" s="9"/>
      <c r="H445" s="1"/>
      <c r="I445" s="1"/>
      <c r="J445" s="11"/>
      <c r="K445" s="9"/>
      <c r="L445" s="1"/>
    </row>
    <row r="446" spans="2:12" ht="27" customHeight="1" x14ac:dyDescent="0.25">
      <c r="B446" s="9"/>
      <c r="C446" s="1"/>
      <c r="D446" s="9"/>
      <c r="E446" s="3"/>
      <c r="F446" s="10"/>
      <c r="G446" s="9"/>
      <c r="H446" s="1"/>
      <c r="I446" s="1"/>
      <c r="J446" s="11"/>
      <c r="K446" s="9"/>
      <c r="L446" s="1"/>
    </row>
    <row r="447" spans="2:12" ht="27" customHeight="1" x14ac:dyDescent="0.25">
      <c r="B447" s="9"/>
      <c r="C447" s="1"/>
      <c r="D447" s="9"/>
      <c r="E447" s="3"/>
      <c r="F447" s="10"/>
      <c r="G447" s="9"/>
      <c r="H447" s="1"/>
      <c r="I447" s="1"/>
      <c r="J447" s="11"/>
      <c r="K447" s="9"/>
      <c r="L447" s="1"/>
    </row>
    <row r="448" spans="2:12" ht="27" customHeight="1" x14ac:dyDescent="0.25">
      <c r="B448" s="9"/>
      <c r="C448" s="1"/>
      <c r="D448" s="9"/>
      <c r="E448" s="3"/>
      <c r="F448" s="10"/>
      <c r="G448" s="9"/>
      <c r="H448" s="1"/>
      <c r="I448" s="1"/>
      <c r="J448" s="11"/>
      <c r="K448" s="9"/>
      <c r="L448" s="1"/>
    </row>
    <row r="449" spans="2:12" ht="27" customHeight="1" x14ac:dyDescent="0.25">
      <c r="B449" s="9"/>
      <c r="C449" s="1"/>
      <c r="D449" s="9"/>
      <c r="E449" s="3"/>
      <c r="F449" s="10"/>
      <c r="G449" s="9"/>
      <c r="H449" s="1"/>
      <c r="I449" s="1"/>
      <c r="J449" s="11"/>
      <c r="K449" s="9"/>
      <c r="L449" s="1"/>
    </row>
    <row r="450" spans="2:12" ht="27" customHeight="1" x14ac:dyDescent="0.25">
      <c r="B450" s="9"/>
      <c r="C450" s="1"/>
      <c r="D450" s="9"/>
      <c r="E450" s="3"/>
      <c r="F450" s="10"/>
      <c r="G450" s="9"/>
      <c r="H450" s="1"/>
      <c r="I450" s="1"/>
      <c r="J450" s="11"/>
      <c r="K450" s="9"/>
      <c r="L450" s="1"/>
    </row>
    <row r="451" spans="2:12" ht="27" customHeight="1" x14ac:dyDescent="0.25">
      <c r="B451" s="9"/>
      <c r="C451" s="1"/>
      <c r="D451" s="9"/>
      <c r="E451" s="3"/>
      <c r="F451" s="10"/>
      <c r="G451" s="9"/>
      <c r="H451" s="1"/>
      <c r="I451" s="1"/>
      <c r="J451" s="11"/>
      <c r="K451" s="9"/>
      <c r="L451" s="1"/>
    </row>
    <row r="452" spans="2:12" ht="27" customHeight="1" x14ac:dyDescent="0.25">
      <c r="B452" s="9"/>
      <c r="C452" s="1"/>
      <c r="D452" s="9"/>
      <c r="E452" s="3"/>
      <c r="F452" s="10"/>
      <c r="G452" s="9"/>
      <c r="H452" s="1"/>
      <c r="I452" s="1"/>
      <c r="J452" s="11"/>
      <c r="K452" s="9"/>
      <c r="L452" s="1"/>
    </row>
    <row r="453" spans="2:12" ht="27" customHeight="1" x14ac:dyDescent="0.25">
      <c r="B453" s="9"/>
      <c r="C453" s="1"/>
      <c r="D453" s="9"/>
      <c r="E453" s="3"/>
      <c r="F453" s="10"/>
      <c r="G453" s="9"/>
      <c r="H453" s="1"/>
      <c r="I453" s="1"/>
      <c r="J453" s="11"/>
      <c r="K453" s="9"/>
      <c r="L453" s="1"/>
    </row>
    <row r="454" spans="2:12" ht="27" customHeight="1" x14ac:dyDescent="0.25">
      <c r="B454" s="9"/>
      <c r="C454" s="1"/>
      <c r="D454" s="9"/>
      <c r="E454" s="3"/>
      <c r="F454" s="10"/>
      <c r="G454" s="9"/>
      <c r="H454" s="1"/>
      <c r="I454" s="1"/>
      <c r="J454" s="11"/>
      <c r="K454" s="9"/>
      <c r="L454" s="1"/>
    </row>
    <row r="455" spans="2:12" ht="15" customHeight="1" x14ac:dyDescent="0.25"/>
    <row r="456" spans="2:12" ht="15" customHeight="1" x14ac:dyDescent="0.25"/>
    <row r="457" spans="2:12" ht="15" customHeight="1" x14ac:dyDescent="0.25"/>
    <row r="458" spans="2:12" ht="15" customHeight="1" x14ac:dyDescent="0.25"/>
    <row r="459" spans="2:12" ht="15" customHeight="1" x14ac:dyDescent="0.25"/>
    <row r="460" spans="2:12" ht="15" customHeight="1" x14ac:dyDescent="0.25"/>
    <row r="461" spans="2:12" ht="15" customHeight="1" x14ac:dyDescent="0.25"/>
    <row r="462" spans="2:12" ht="15" customHeight="1" x14ac:dyDescent="0.25"/>
    <row r="463" spans="2:12" ht="15" customHeight="1" x14ac:dyDescent="0.25"/>
    <row r="464" spans="2:12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14:L405" name="Område3"/>
    <protectedRange sqref="F8:F12" name="Search_1"/>
    <protectedRange sqref="G8:K13 G15:K132 B6:B7 F6 B13:F132 G14:L14 B8:D12" name="Search"/>
  </protectedRange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6" r:id="rId3" name="TextBox1">
          <controlPr defaultSize="0" autoLine="0" linkedCell="C8" r:id="rId4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1552575</xdr:colOff>
                <xdr:row>8</xdr:row>
                <xdr:rowOff>38100</xdr:rowOff>
              </to>
            </anchor>
          </controlPr>
        </control>
      </mc:Choice>
      <mc:Fallback>
        <control shapeId="6146" r:id="rId3" name="TextBox1"/>
      </mc:Fallback>
    </mc:AlternateContent>
    <mc:AlternateContent xmlns:mc="http://schemas.openxmlformats.org/markup-compatibility/2006">
      <mc:Choice Requires="x14">
        <control shapeId="6147" r:id="rId5" name="TextBox2">
          <controlPr defaultSize="0" autoLine="0" linkedCell="C12" r:id="rId6">
            <anchor moveWithCells="1">
              <from>
                <xdr:col>2</xdr:col>
                <xdr:colOff>0</xdr:colOff>
                <xdr:row>10</xdr:row>
                <xdr:rowOff>200025</xdr:rowOff>
              </from>
              <to>
                <xdr:col>2</xdr:col>
                <xdr:colOff>4552950</xdr:colOff>
                <xdr:row>12</xdr:row>
                <xdr:rowOff>28575</xdr:rowOff>
              </to>
            </anchor>
          </controlPr>
        </control>
      </mc:Choice>
      <mc:Fallback>
        <control shapeId="6147" r:id="rId5" name="TextBox2"/>
      </mc:Fallback>
    </mc:AlternateContent>
    <mc:AlternateContent xmlns:mc="http://schemas.openxmlformats.org/markup-compatibility/2006">
      <mc:Choice Requires="x14">
        <control shapeId="6149" r:id="rId7" name="ComboBox1">
          <controlPr defaultSize="0" autoLine="0" linkedCell="C10" listFillRange="O14:O51" r:id="rId8">
            <anchor moveWithCells="1">
              <from>
                <xdr:col>2</xdr:col>
                <xdr:colOff>9525</xdr:colOff>
                <xdr:row>8</xdr:row>
                <xdr:rowOff>200025</xdr:rowOff>
              </from>
              <to>
                <xdr:col>2</xdr:col>
                <xdr:colOff>4591050</xdr:colOff>
                <xdr:row>10</xdr:row>
                <xdr:rowOff>28575</xdr:rowOff>
              </to>
            </anchor>
          </controlPr>
        </control>
      </mc:Choice>
      <mc:Fallback>
        <control shapeId="6149" r:id="rId7" name="ComboBox1"/>
      </mc:Fallback>
    </mc:AlternateContent>
    <mc:AlternateContent xmlns:mc="http://schemas.openxmlformats.org/markup-compatibility/2006">
      <mc:Choice Requires="x14">
        <control shapeId="6151" r:id="rId9" name="ComboBox2">
          <controlPr defaultSize="0" autoFill="0" autoLine="0" linkedCell="C6" listFillRange="N14:N16" r:id="rId10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1571625</xdr:colOff>
                <xdr:row>8</xdr:row>
                <xdr:rowOff>28575</xdr:rowOff>
              </to>
            </anchor>
          </controlPr>
        </control>
      </mc:Choice>
      <mc:Fallback>
        <control shapeId="6151" r:id="rId9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EW544"/>
  <sheetViews>
    <sheetView topLeftCell="S1" workbookViewId="0">
      <pane ySplit="13" topLeftCell="A420" activePane="bottomLeft" state="frozen"/>
      <selection activeCell="W15" sqref="W15"/>
      <selection pane="bottomLeft" activeCell="X456" sqref="X456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6.7109375" style="4" customWidth="1"/>
    <col min="26" max="26" width="22.140625" customWidth="1"/>
    <col min="27" max="27" width="37.85546875" customWidth="1"/>
    <col min="28" max="28" width="18" customWidth="1"/>
    <col min="29" max="29" width="13" style="4" customWidth="1"/>
    <col min="30" max="30" width="14.85546875" style="4" customWidth="1"/>
    <col min="31" max="31" width="20.42578125" customWidth="1"/>
    <col min="32" max="33" width="14.85546875" customWidth="1"/>
    <col min="34" max="84" width="8.42578125" customWidth="1"/>
    <col min="85" max="85" width="20.7109375" customWidth="1"/>
    <col min="88" max="88" width="34.5703125" customWidth="1"/>
    <col min="92" max="92" width="14.140625" customWidth="1"/>
  </cols>
  <sheetData>
    <row r="2" spans="2:153" x14ac:dyDescent="0.25">
      <c r="B2" s="5" t="s">
        <v>35</v>
      </c>
    </row>
    <row r="3" spans="2:153" x14ac:dyDescent="0.25">
      <c r="B3" t="s">
        <v>36</v>
      </c>
    </row>
    <row r="4" spans="2:153" x14ac:dyDescent="0.25">
      <c r="B4" t="s">
        <v>37</v>
      </c>
    </row>
    <row r="5" spans="2:153" x14ac:dyDescent="0.25">
      <c r="B5" t="s">
        <v>38</v>
      </c>
    </row>
    <row r="6" spans="2:153" x14ac:dyDescent="0.25">
      <c r="B6" t="s">
        <v>39</v>
      </c>
      <c r="L6" s="5" t="s">
        <v>641</v>
      </c>
    </row>
    <row r="7" spans="2:153" x14ac:dyDescent="0.25">
      <c r="B7" t="s">
        <v>40</v>
      </c>
      <c r="L7" t="s">
        <v>640</v>
      </c>
    </row>
    <row r="8" spans="2:153" x14ac:dyDescent="0.25">
      <c r="B8" t="s">
        <v>41</v>
      </c>
      <c r="L8" s="57" t="s">
        <v>646</v>
      </c>
    </row>
    <row r="10" spans="2:153" x14ac:dyDescent="0.25">
      <c r="BR10" t="s">
        <v>42</v>
      </c>
    </row>
    <row r="11" spans="2:153" x14ac:dyDescent="0.25">
      <c r="R11" s="5" t="s">
        <v>43</v>
      </c>
      <c r="AH11" s="6" t="s">
        <v>44</v>
      </c>
      <c r="AI11" s="6" t="s">
        <v>45</v>
      </c>
      <c r="AJ11" s="6" t="s">
        <v>46</v>
      </c>
      <c r="AK11" s="6" t="s">
        <v>47</v>
      </c>
      <c r="AL11" s="6" t="s">
        <v>48</v>
      </c>
      <c r="AM11" s="6" t="s">
        <v>49</v>
      </c>
      <c r="AN11" s="6" t="s">
        <v>50</v>
      </c>
      <c r="AO11" s="6" t="s">
        <v>51</v>
      </c>
      <c r="AP11" s="6" t="s">
        <v>52</v>
      </c>
      <c r="AQ11" s="6" t="s">
        <v>53</v>
      </c>
      <c r="AR11" s="6" t="s">
        <v>54</v>
      </c>
      <c r="AS11" s="6" t="s">
        <v>55</v>
      </c>
      <c r="AT11" s="6" t="s">
        <v>56</v>
      </c>
      <c r="AU11" s="6" t="s">
        <v>57</v>
      </c>
      <c r="AV11" s="6" t="s">
        <v>58</v>
      </c>
      <c r="AW11" s="6" t="s">
        <v>59</v>
      </c>
      <c r="AX11" s="6" t="s">
        <v>60</v>
      </c>
      <c r="AY11" s="6" t="s">
        <v>61</v>
      </c>
      <c r="AZ11" s="6" t="s">
        <v>62</v>
      </c>
      <c r="BA11" s="6" t="s">
        <v>63</v>
      </c>
      <c r="BB11" s="6" t="s">
        <v>64</v>
      </c>
      <c r="BC11" s="6" t="s">
        <v>65</v>
      </c>
      <c r="BD11" s="6" t="s">
        <v>66</v>
      </c>
      <c r="BE11" s="6" t="s">
        <v>67</v>
      </c>
      <c r="BF11" s="6" t="s">
        <v>68</v>
      </c>
      <c r="BG11" s="6" t="s">
        <v>69</v>
      </c>
      <c r="BH11" s="6" t="s">
        <v>70</v>
      </c>
      <c r="BI11" s="6" t="s">
        <v>71</v>
      </c>
      <c r="BJ11" s="6" t="s">
        <v>72</v>
      </c>
      <c r="BK11" s="6" t="s">
        <v>73</v>
      </c>
      <c r="BL11" s="6" t="s">
        <v>74</v>
      </c>
      <c r="BM11" s="6" t="s">
        <v>75</v>
      </c>
      <c r="BN11" s="6" t="s">
        <v>76</v>
      </c>
      <c r="BO11" s="6" t="s">
        <v>77</v>
      </c>
      <c r="BP11" s="6" t="s">
        <v>78</v>
      </c>
      <c r="BQ11" s="6" t="s">
        <v>34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I11" s="5" t="s">
        <v>79</v>
      </c>
      <c r="CO11" s="4"/>
      <c r="CP11" s="4"/>
      <c r="CT11" s="4"/>
      <c r="CU11" s="4"/>
      <c r="CY11" s="6" t="s">
        <v>44</v>
      </c>
      <c r="CZ11" s="6" t="s">
        <v>45</v>
      </c>
      <c r="DA11" s="6" t="s">
        <v>46</v>
      </c>
      <c r="DB11" s="6" t="s">
        <v>47</v>
      </c>
      <c r="DC11" s="6" t="s">
        <v>48</v>
      </c>
      <c r="DD11" s="6" t="s">
        <v>49</v>
      </c>
      <c r="DE11" s="6" t="s">
        <v>50</v>
      </c>
      <c r="DF11" s="6" t="s">
        <v>51</v>
      </c>
      <c r="DG11" s="6" t="s">
        <v>52</v>
      </c>
      <c r="DH11" s="6" t="s">
        <v>53</v>
      </c>
      <c r="DI11" s="6" t="s">
        <v>54</v>
      </c>
      <c r="DJ11" s="6" t="s">
        <v>55</v>
      </c>
      <c r="DK11" s="6" t="s">
        <v>56</v>
      </c>
      <c r="DL11" s="6" t="s">
        <v>57</v>
      </c>
      <c r="DM11" s="6" t="s">
        <v>58</v>
      </c>
      <c r="DN11" s="6" t="s">
        <v>59</v>
      </c>
      <c r="DO11" s="6" t="s">
        <v>60</v>
      </c>
      <c r="DP11" s="6" t="s">
        <v>61</v>
      </c>
      <c r="DQ11" s="6" t="s">
        <v>62</v>
      </c>
      <c r="DR11" s="6" t="s">
        <v>63</v>
      </c>
      <c r="DS11" s="6" t="s">
        <v>64</v>
      </c>
      <c r="DT11" s="6" t="s">
        <v>65</v>
      </c>
      <c r="DU11" s="6" t="s">
        <v>66</v>
      </c>
      <c r="DV11" s="6" t="s">
        <v>67</v>
      </c>
      <c r="DW11" s="6" t="s">
        <v>68</v>
      </c>
      <c r="DX11" s="6" t="s">
        <v>69</v>
      </c>
      <c r="DY11" s="6" t="s">
        <v>70</v>
      </c>
      <c r="DZ11" s="6" t="s">
        <v>71</v>
      </c>
      <c r="EA11" s="6" t="s">
        <v>72</v>
      </c>
      <c r="EB11" s="6" t="s">
        <v>73</v>
      </c>
      <c r="EC11" s="6" t="s">
        <v>74</v>
      </c>
      <c r="ED11" s="6" t="s">
        <v>75</v>
      </c>
      <c r="EE11" s="6" t="s">
        <v>76</v>
      </c>
      <c r="EF11" s="6" t="s">
        <v>77</v>
      </c>
      <c r="EG11" s="6" t="s">
        <v>78</v>
      </c>
      <c r="EH11" s="6" t="s">
        <v>80</v>
      </c>
    </row>
    <row r="12" spans="2:153" x14ac:dyDescent="0.25">
      <c r="F12" s="7"/>
      <c r="G12" s="7"/>
      <c r="CO12" s="4"/>
      <c r="CP12" s="4"/>
      <c r="CT12" s="4"/>
      <c r="CU12" s="4"/>
    </row>
    <row r="13" spans="2:153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Q13" s="43" t="s">
        <v>88</v>
      </c>
      <c r="R13" t="s">
        <v>639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637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2070</v>
      </c>
      <c r="AH13" t="s">
        <v>102</v>
      </c>
      <c r="AI13" t="s">
        <v>103</v>
      </c>
      <c r="AJ13" t="s">
        <v>104</v>
      </c>
      <c r="AK13" t="s">
        <v>105</v>
      </c>
      <c r="AL13" t="s">
        <v>106</v>
      </c>
      <c r="AM13" t="s">
        <v>107</v>
      </c>
      <c r="AN13" t="s">
        <v>108</v>
      </c>
      <c r="AO13" t="s">
        <v>109</v>
      </c>
      <c r="AP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129</v>
      </c>
      <c r="BJ13" t="s">
        <v>130</v>
      </c>
      <c r="BK13" t="s">
        <v>131</v>
      </c>
      <c r="BL13" t="s">
        <v>132</v>
      </c>
      <c r="BM13" t="s">
        <v>133</v>
      </c>
      <c r="BN13" t="s">
        <v>134</v>
      </c>
      <c r="BO13" t="s">
        <v>135</v>
      </c>
      <c r="BP13" t="s">
        <v>136</v>
      </c>
      <c r="BQ13" t="s">
        <v>137</v>
      </c>
      <c r="BR13" s="44" t="s">
        <v>138</v>
      </c>
      <c r="BS13" s="44" t="s">
        <v>139</v>
      </c>
      <c r="BT13" s="44" t="s">
        <v>140</v>
      </c>
      <c r="BU13" s="44" t="s">
        <v>141</v>
      </c>
      <c r="BV13" s="44" t="s">
        <v>142</v>
      </c>
      <c r="BW13" s="44" t="s">
        <v>143</v>
      </c>
      <c r="BX13" s="44" t="s">
        <v>144</v>
      </c>
      <c r="BY13" s="44" t="s">
        <v>145</v>
      </c>
      <c r="BZ13" s="44" t="s">
        <v>146</v>
      </c>
      <c r="CA13" s="44" t="s">
        <v>147</v>
      </c>
      <c r="CB13" s="44" t="s">
        <v>148</v>
      </c>
      <c r="CC13" s="44" t="s">
        <v>149</v>
      </c>
      <c r="CD13" s="44" t="s">
        <v>150</v>
      </c>
      <c r="CE13" s="44" t="s">
        <v>151</v>
      </c>
      <c r="CF13" s="44" t="s">
        <v>152</v>
      </c>
      <c r="CI13" t="s">
        <v>89</v>
      </c>
      <c r="CJ13" t="s">
        <v>90</v>
      </c>
      <c r="CK13" t="s">
        <v>91</v>
      </c>
      <c r="CL13" t="s">
        <v>92</v>
      </c>
      <c r="CM13" t="s">
        <v>93</v>
      </c>
      <c r="CN13" t="s">
        <v>94</v>
      </c>
      <c r="CO13" t="s">
        <v>95</v>
      </c>
      <c r="CP13" t="s">
        <v>2071</v>
      </c>
      <c r="CQ13" t="s">
        <v>96</v>
      </c>
      <c r="CR13" t="s">
        <v>97</v>
      </c>
      <c r="CS13" t="s">
        <v>98</v>
      </c>
      <c r="CT13" t="s">
        <v>99</v>
      </c>
      <c r="CU13" t="s">
        <v>100</v>
      </c>
      <c r="CV13" t="s">
        <v>101</v>
      </c>
      <c r="CW13" t="s">
        <v>4</v>
      </c>
      <c r="CX13" t="s">
        <v>2070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V13" t="s">
        <v>125</v>
      </c>
      <c r="DW13" t="s">
        <v>126</v>
      </c>
      <c r="DX13" t="s">
        <v>127</v>
      </c>
      <c r="DY13" t="s">
        <v>128</v>
      </c>
      <c r="DZ13" t="s">
        <v>129</v>
      </c>
      <c r="EA13" t="s">
        <v>130</v>
      </c>
      <c r="EB13" t="s">
        <v>131</v>
      </c>
      <c r="EC13" t="s">
        <v>132</v>
      </c>
      <c r="ED13" t="s">
        <v>133</v>
      </c>
      <c r="EE13" t="s">
        <v>134</v>
      </c>
      <c r="EF13" t="s">
        <v>135</v>
      </c>
      <c r="EG13" t="s">
        <v>136</v>
      </c>
      <c r="EH13" t="s">
        <v>137</v>
      </c>
      <c r="EI13" s="36" t="s">
        <v>138</v>
      </c>
      <c r="EJ13" s="36" t="s">
        <v>139</v>
      </c>
      <c r="EK13" s="36" t="s">
        <v>140</v>
      </c>
      <c r="EL13" s="36" t="s">
        <v>141</v>
      </c>
      <c r="EM13" s="36" t="s">
        <v>142</v>
      </c>
      <c r="EN13" s="36" t="s">
        <v>143</v>
      </c>
      <c r="EO13" s="36" t="s">
        <v>144</v>
      </c>
      <c r="EP13" s="36" t="s">
        <v>145</v>
      </c>
      <c r="EQ13" s="36" t="s">
        <v>146</v>
      </c>
      <c r="ER13" s="36" t="s">
        <v>147</v>
      </c>
      <c r="ES13" s="36" t="s">
        <v>148</v>
      </c>
      <c r="ET13" s="36" t="s">
        <v>149</v>
      </c>
      <c r="EU13" s="36" t="s">
        <v>150</v>
      </c>
      <c r="EV13" s="36" t="s">
        <v>151</v>
      </c>
      <c r="EW13" s="36" t="s">
        <v>152</v>
      </c>
    </row>
    <row r="14" spans="2:153" x14ac:dyDescent="0.25">
      <c r="B14" t="str">
        <f>IF(Q14="ja",XPlan_raw[[#This Row],[EKA_kode2]],"")</f>
        <v>N500053102</v>
      </c>
      <c r="C14" t="str">
        <f>XPlan_raw[[#This Row],[eka_langtnavn]]</f>
        <v>Fysik A</v>
      </c>
      <c r="D14" t="str">
        <f>IF(XPlan_raw[[#This Row],[Interne-kode]]&lt;&gt;"(tom)",XPlan_raw[[#This Row],[Interne-kode]],"")</f>
        <v>FY527</v>
      </c>
      <c r="E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21-03-2025</v>
      </c>
      <c r="G14" t="str">
        <f>IF(XPlan_raw[[#This Row],[Campus]]&lt;&gt;"(tom)",XPlan_raw[[#This Row],[Campus]],"")</f>
        <v>Odense</v>
      </c>
      <c r="H14" t="str">
        <f>IF(OR(XPlan_raw[[#This Row],[Prøveform]]="(tom)",XPlan_raw[[#This Row],[Prøveform]]=""),"",XPlan_raw[[#This Row],[Prøveform]])</f>
        <v>Written examination on premises</v>
      </c>
      <c r="I14" t="str">
        <f>IF(XPlan_raw[[#This Row],[Eksaminator_samlet]]&lt;&gt;"",XPlan_raw[[#This Row],[Eksaminator_samlet]],"")</f>
        <v/>
      </c>
      <c r="J14" t="str">
        <f>IF(OR(XPlan_raw[[#This Row],[Censur]]="(tom)",XPlan_raw[[#This Row],[Censur]]=""),"",XPlan_raw[[#This Row],[Censur]])</f>
        <v>Second examiner: Internal</v>
      </c>
      <c r="K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14" s="4" t="str">
        <f>IF(XPlan_raw[[#This Row],[Bemærk]]&lt;&gt;"",XPlan_raw[[#This Row],[Bemærk]],"")</f>
        <v/>
      </c>
      <c r="M14" s="4" t="str">
        <f>IF(XPlan_raw[[#This Row],[Prøveform]]="Skriftlig prøve",XPlan_raw[[#This Row],[DATO: Start eksamen]]+21,"")</f>
        <v/>
      </c>
      <c r="N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4" s="27" t="s">
        <v>515</v>
      </c>
      <c r="R14" t="s">
        <v>826</v>
      </c>
      <c r="S14" t="s">
        <v>827</v>
      </c>
      <c r="T14" t="s">
        <v>828</v>
      </c>
      <c r="U14" t="s">
        <v>156</v>
      </c>
      <c r="V14" t="s">
        <v>157</v>
      </c>
      <c r="W14" s="4">
        <v>45737</v>
      </c>
      <c r="Y14" s="4" t="s">
        <v>630</v>
      </c>
      <c r="AA14" t="s">
        <v>791</v>
      </c>
      <c r="AB14" t="s">
        <v>160</v>
      </c>
      <c r="AC14" s="4">
        <v>45877</v>
      </c>
      <c r="AF14" t="s">
        <v>18</v>
      </c>
      <c r="AH14" s="5" t="s">
        <v>157</v>
      </c>
      <c r="AI14" t="s">
        <v>157</v>
      </c>
      <c r="AJ14" s="5" t="s">
        <v>157</v>
      </c>
      <c r="AK14" t="s">
        <v>157</v>
      </c>
      <c r="AL14" s="5" t="s">
        <v>157</v>
      </c>
      <c r="AM14" t="s">
        <v>49</v>
      </c>
      <c r="AN14" s="5" t="s">
        <v>157</v>
      </c>
      <c r="AO14" t="s">
        <v>157</v>
      </c>
      <c r="AP14" t="s">
        <v>157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V14" t="s">
        <v>58</v>
      </c>
      <c r="AW14" t="s">
        <v>157</v>
      </c>
      <c r="AX14" t="s">
        <v>157</v>
      </c>
      <c r="AY14" t="s">
        <v>157</v>
      </c>
      <c r="AZ14" t="s">
        <v>157</v>
      </c>
      <c r="BA14" t="s">
        <v>157</v>
      </c>
      <c r="BB14" t="s">
        <v>157</v>
      </c>
      <c r="BC14" t="s">
        <v>157</v>
      </c>
      <c r="BD14" t="s">
        <v>157</v>
      </c>
      <c r="BE14" t="s">
        <v>157</v>
      </c>
      <c r="BF14" t="s">
        <v>157</v>
      </c>
      <c r="BG14" t="s">
        <v>157</v>
      </c>
      <c r="BH14" t="s">
        <v>157</v>
      </c>
      <c r="BI14" t="s">
        <v>157</v>
      </c>
      <c r="BJ14" t="s">
        <v>157</v>
      </c>
      <c r="BK14" t="s">
        <v>157</v>
      </c>
      <c r="BL14" t="s">
        <v>157</v>
      </c>
      <c r="BM14" t="s">
        <v>157</v>
      </c>
      <c r="BN14" t="s">
        <v>157</v>
      </c>
      <c r="BO14" t="s">
        <v>157</v>
      </c>
      <c r="BP14" t="s">
        <v>157</v>
      </c>
      <c r="BQ14" t="s">
        <v>157</v>
      </c>
      <c r="CI14" t="s">
        <v>153</v>
      </c>
      <c r="CJ14" t="s">
        <v>154</v>
      </c>
      <c r="CK14" t="s">
        <v>155</v>
      </c>
      <c r="CL14" t="s">
        <v>156</v>
      </c>
      <c r="CM14" t="s">
        <v>157</v>
      </c>
      <c r="CN14" s="4">
        <v>45742</v>
      </c>
      <c r="CO14" s="4">
        <v>5</v>
      </c>
      <c r="CP14" s="4" t="s">
        <v>631</v>
      </c>
      <c r="CQ14" t="s">
        <v>158</v>
      </c>
      <c r="CR14" t="s">
        <v>159</v>
      </c>
      <c r="CS14" t="s">
        <v>160</v>
      </c>
      <c r="CT14" s="4" t="s">
        <v>157</v>
      </c>
      <c r="CU14" s="4"/>
      <c r="CV14" t="s">
        <v>161</v>
      </c>
      <c r="CW14" t="s">
        <v>20</v>
      </c>
      <c r="CY14" s="28"/>
      <c r="CZ14" s="35"/>
      <c r="DA14" s="28"/>
      <c r="DB14" s="35"/>
      <c r="DC14" s="28"/>
      <c r="DD14" s="35"/>
      <c r="DE14" s="28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t="s">
        <v>157</v>
      </c>
      <c r="EJ14" t="s">
        <v>21</v>
      </c>
      <c r="EK14" t="s">
        <v>22</v>
      </c>
      <c r="EL14" t="s">
        <v>157</v>
      </c>
      <c r="EM14" t="s">
        <v>157</v>
      </c>
      <c r="EN14" t="s">
        <v>157</v>
      </c>
      <c r="EO14" t="s">
        <v>26</v>
      </c>
      <c r="EP14" t="s">
        <v>27</v>
      </c>
      <c r="EQ14" t="s">
        <v>157</v>
      </c>
      <c r="ER14" t="s">
        <v>157</v>
      </c>
      <c r="ES14" t="s">
        <v>157</v>
      </c>
      <c r="ET14" t="s">
        <v>157</v>
      </c>
      <c r="EU14" t="s">
        <v>157</v>
      </c>
      <c r="EV14" t="s">
        <v>157</v>
      </c>
      <c r="EW14" t="s">
        <v>157</v>
      </c>
    </row>
    <row r="15" spans="2:153" x14ac:dyDescent="0.25">
      <c r="B15" t="str">
        <f>IF(Q15="ja",XPlan_raw[[#This Row],[EKA_kode2]],"")</f>
        <v>T070036102</v>
      </c>
      <c r="C15" t="str">
        <f>XPlan_raw[[#This Row],[eka_langtnavn]]</f>
        <v>Projekt &amp; Produktudvikling</v>
      </c>
      <c r="D15" t="str">
        <f>IF(XPlan_raw[[#This Row],[Interne-kode]]&lt;&gt;"(tom)",XPlan_raw[[#This Row],[Interne-kode]],"")</f>
        <v>PDX-PPU</v>
      </c>
      <c r="E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01-05-2025</v>
      </c>
      <c r="G15" t="str">
        <f>IF(XPlan_raw[[#This Row],[Campus]]&lt;&gt;"(tom)",XPlan_raw[[#This Row],[Campus]],"")</f>
        <v>Odense</v>
      </c>
      <c r="H15" t="str">
        <f>IF(OR(XPlan_raw[[#This Row],[Prøveform]]="(tom)",XPlan_raw[[#This Row],[Prøveform]]=""),"",XPlan_raw[[#This Row],[Prøveform]])</f>
        <v>Multiple choice</v>
      </c>
      <c r="I15" t="str">
        <f>IF(XPlan_raw[[#This Row],[Eksaminator_samlet]]&lt;&gt;"",XPlan_raw[[#This Row],[Eksaminator_samlet]],"")</f>
        <v>Michael A.S. Damkjær, Rune Baier Lindholm Nielsen, Søren Buchholtz Storm</v>
      </c>
      <c r="J15" t="str">
        <f>IF(OR(XPlan_raw[[#This Row],[Censur]]="(tom)",XPlan_raw[[#This Row],[Censur]]=""),"",XPlan_raw[[#This Row],[Censur]])</f>
        <v>Second examiner: Internal</v>
      </c>
      <c r="K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5" s="4" t="str">
        <f>IF(XPlan_raw[[#This Row],[Bemærk]]&lt;&gt;"",XPlan_raw[[#This Row],[Bemærk]],"")</f>
        <v/>
      </c>
      <c r="M15" s="4" t="str">
        <f>IF(XPlan_raw[[#This Row],[Prøveform]]="Skriftlig prøve",XPlan_raw[[#This Row],[DATO: Start eksamen]]+21,"")</f>
        <v/>
      </c>
      <c r="N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5" s="27" t="s">
        <v>515</v>
      </c>
      <c r="R15" s="5" t="s">
        <v>2084</v>
      </c>
      <c r="S15" s="5" t="s">
        <v>2089</v>
      </c>
      <c r="T15" t="s">
        <v>986</v>
      </c>
      <c r="U15" s="5" t="s">
        <v>165</v>
      </c>
      <c r="V15" t="s">
        <v>157</v>
      </c>
      <c r="W15" s="45">
        <v>45778</v>
      </c>
      <c r="Y15" s="4" t="s">
        <v>805</v>
      </c>
      <c r="Z15" s="5" t="s">
        <v>987</v>
      </c>
      <c r="AA15" t="s">
        <v>424</v>
      </c>
      <c r="AB15" s="5" t="s">
        <v>160</v>
      </c>
      <c r="AC15" s="4" t="s">
        <v>157</v>
      </c>
      <c r="AD15" s="45"/>
      <c r="AF15" t="s">
        <v>18</v>
      </c>
      <c r="AH15" s="5" t="s">
        <v>157</v>
      </c>
      <c r="AI15" t="s">
        <v>157</v>
      </c>
      <c r="AJ15" s="5" t="s">
        <v>157</v>
      </c>
      <c r="AK15" t="s">
        <v>157</v>
      </c>
      <c r="AL15" s="5" t="s">
        <v>157</v>
      </c>
      <c r="AM15" t="s">
        <v>157</v>
      </c>
      <c r="AN15" s="5" t="s">
        <v>157</v>
      </c>
      <c r="AO15" t="s">
        <v>157</v>
      </c>
      <c r="AP15" t="s">
        <v>157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V15" t="s">
        <v>157</v>
      </c>
      <c r="AW15" t="s">
        <v>157</v>
      </c>
      <c r="AX15" t="s">
        <v>60</v>
      </c>
      <c r="AY15" t="s">
        <v>157</v>
      </c>
      <c r="AZ15" t="s">
        <v>157</v>
      </c>
      <c r="BA15" t="s">
        <v>157</v>
      </c>
      <c r="BB15" t="s">
        <v>157</v>
      </c>
      <c r="BC15" t="s">
        <v>157</v>
      </c>
      <c r="BD15" t="s">
        <v>157</v>
      </c>
      <c r="BE15" t="s">
        <v>157</v>
      </c>
      <c r="BF15" t="s">
        <v>157</v>
      </c>
      <c r="BG15" t="s">
        <v>157</v>
      </c>
      <c r="BH15" t="s">
        <v>157</v>
      </c>
      <c r="BI15" t="s">
        <v>157</v>
      </c>
      <c r="BJ15" t="s">
        <v>157</v>
      </c>
      <c r="BK15" t="s">
        <v>157</v>
      </c>
      <c r="BL15" t="s">
        <v>157</v>
      </c>
      <c r="BM15" t="s">
        <v>157</v>
      </c>
      <c r="BN15" t="s">
        <v>157</v>
      </c>
      <c r="BO15" t="s">
        <v>157</v>
      </c>
      <c r="BP15" t="s">
        <v>157</v>
      </c>
      <c r="BQ15" t="s">
        <v>157</v>
      </c>
      <c r="CI15" t="s">
        <v>543</v>
      </c>
      <c r="CJ15" t="s">
        <v>544</v>
      </c>
      <c r="CK15" t="s">
        <v>545</v>
      </c>
      <c r="CL15" t="s">
        <v>165</v>
      </c>
      <c r="CM15" t="s">
        <v>157</v>
      </c>
      <c r="CN15" s="4">
        <v>45779</v>
      </c>
      <c r="CO15" s="4"/>
      <c r="CP15" s="4" t="s">
        <v>632</v>
      </c>
      <c r="CQ15" t="s">
        <v>304</v>
      </c>
      <c r="CR15" t="s">
        <v>159</v>
      </c>
      <c r="CS15" t="s">
        <v>160</v>
      </c>
      <c r="CT15" s="4" t="s">
        <v>157</v>
      </c>
      <c r="CU15" s="4"/>
      <c r="CW15" t="s">
        <v>20</v>
      </c>
      <c r="EI15" t="s">
        <v>19</v>
      </c>
      <c r="EJ15" t="s">
        <v>21</v>
      </c>
      <c r="EK15" t="s">
        <v>22</v>
      </c>
      <c r="EL15" t="s">
        <v>23</v>
      </c>
      <c r="EM15" t="s">
        <v>24</v>
      </c>
      <c r="EN15" t="s">
        <v>157</v>
      </c>
      <c r="EO15" t="s">
        <v>26</v>
      </c>
      <c r="EP15" t="s">
        <v>27</v>
      </c>
      <c r="EQ15" t="s">
        <v>157</v>
      </c>
      <c r="ER15" t="s">
        <v>157</v>
      </c>
      <c r="ES15" t="s">
        <v>157</v>
      </c>
      <c r="ET15" t="s">
        <v>157</v>
      </c>
      <c r="EU15" t="s">
        <v>157</v>
      </c>
      <c r="EV15" t="s">
        <v>157</v>
      </c>
      <c r="EW15" t="s">
        <v>157</v>
      </c>
    </row>
    <row r="16" spans="2:153" x14ac:dyDescent="0.25">
      <c r="B16" t="str">
        <f>IF(Q16="ja",XPlan_raw[[#This Row],[EKA_kode2]],"")</f>
        <v>T700062102</v>
      </c>
      <c r="C16" t="str">
        <f>XPlan_raw[[#This Row],[eka_langtnavn]]</f>
        <v>Matematik for ingeniører 1</v>
      </c>
      <c r="D16" t="str">
        <f>IF(XPlan_raw[[#This Row],[Interne-kode]]&lt;&gt;"(tom)",XPlan_raw[[#This Row],[Interne-kode]],"")</f>
        <v>BA-MAT1</v>
      </c>
      <c r="E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6" t="str">
        <f>IF(XPlan_raw[[#This Row],[Campus]]&lt;&gt;"(tom)",XPlan_raw[[#This Row],[Campus]],"")</f>
        <v>Odense</v>
      </c>
      <c r="H16" t="str">
        <f>IF(OR(XPlan_raw[[#This Row],[Prøveform]]="(tom)",XPlan_raw[[#This Row],[Prøveform]]=""),"",XPlan_raw[[#This Row],[Prøveform]])</f>
        <v>Written examination on premises</v>
      </c>
      <c r="I16" t="str">
        <f>IF(XPlan_raw[[#This Row],[Eksaminator_samlet]]&lt;&gt;"",XPlan_raw[[#This Row],[Eksaminator_samlet]],"")</f>
        <v>Henrik Skov Midtiby</v>
      </c>
      <c r="J16" t="str">
        <f>IF(OR(XPlan_raw[[#This Row],[Censur]]="(tom)",XPlan_raw[[#This Row],[Censur]]=""),"",XPlan_raw[[#This Row],[Censur]])</f>
        <v>Second examiner: Internal</v>
      </c>
      <c r="K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" s="4" t="str">
        <f>IF(XPlan_raw[[#This Row],[Bemærk]]&lt;&gt;"",XPlan_raw[[#This Row],[Bemærk]],"")</f>
        <v/>
      </c>
      <c r="M16" s="4" t="str">
        <f>IF(XPlan_raw[[#This Row],[Prøveform]]="Skriftlig prøve",XPlan_raw[[#This Row],[DATO: Start eksamen]]+21,"")</f>
        <v/>
      </c>
      <c r="N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(BSc),Bachelor i Elektronik (BSc),Bachelor i Energisystemer (BSc),(tom),Bachelor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(BSc),(tom),(tom),(tom),(tom),(tom),(tom),(tom),(tom),(tom),(tom),(tom),(tom),(tom),(tom),(tom),,,,,,,,,,,,,,,</v>
      </c>
      <c r="Q16" s="27" t="s">
        <v>515</v>
      </c>
      <c r="R16" s="5" t="s">
        <v>2024</v>
      </c>
      <c r="S16" s="5" t="s">
        <v>2025</v>
      </c>
      <c r="T16" t="s">
        <v>2026</v>
      </c>
      <c r="U16" s="5" t="s">
        <v>165</v>
      </c>
      <c r="V16" t="s">
        <v>157</v>
      </c>
      <c r="W16" s="45">
        <v>45783</v>
      </c>
      <c r="Y16" s="4" t="s">
        <v>805</v>
      </c>
      <c r="Z16" s="5" t="s">
        <v>2095</v>
      </c>
      <c r="AA16" t="s">
        <v>791</v>
      </c>
      <c r="AB16" s="5" t="s">
        <v>160</v>
      </c>
      <c r="AC16" s="4" t="s">
        <v>157</v>
      </c>
      <c r="AD16" s="45"/>
      <c r="AF16" t="s">
        <v>18</v>
      </c>
      <c r="AH16" s="5" t="s">
        <v>157</v>
      </c>
      <c r="AI16" t="s">
        <v>157</v>
      </c>
      <c r="AJ16" s="5" t="s">
        <v>157</v>
      </c>
      <c r="AK16" t="s">
        <v>157</v>
      </c>
      <c r="AL16" s="5" t="s">
        <v>157</v>
      </c>
      <c r="AM16" t="s">
        <v>157</v>
      </c>
      <c r="AN16" s="5" t="s">
        <v>157</v>
      </c>
      <c r="AO16" t="s">
        <v>157</v>
      </c>
      <c r="AP16" t="s">
        <v>157</v>
      </c>
      <c r="AQ16" t="s">
        <v>157</v>
      </c>
      <c r="AR16" t="s">
        <v>54</v>
      </c>
      <c r="AS16" t="s">
        <v>55</v>
      </c>
      <c r="AT16" t="s">
        <v>56</v>
      </c>
      <c r="AU16" t="s">
        <v>157</v>
      </c>
      <c r="AV16" t="s">
        <v>58</v>
      </c>
      <c r="AW16" t="s">
        <v>59</v>
      </c>
      <c r="AX16" t="s">
        <v>60</v>
      </c>
      <c r="AY16" t="s">
        <v>61</v>
      </c>
      <c r="AZ16" t="s">
        <v>62</v>
      </c>
      <c r="BA16" t="s">
        <v>63</v>
      </c>
      <c r="BB16" t="s">
        <v>64</v>
      </c>
      <c r="BC16" t="s">
        <v>157</v>
      </c>
      <c r="BD16" t="s">
        <v>157</v>
      </c>
      <c r="BE16" t="s">
        <v>157</v>
      </c>
      <c r="BF16" t="s">
        <v>157</v>
      </c>
      <c r="BG16" t="s">
        <v>157</v>
      </c>
      <c r="BH16" t="s">
        <v>157</v>
      </c>
      <c r="BI16" t="s">
        <v>157</v>
      </c>
      <c r="BJ16" t="s">
        <v>157</v>
      </c>
      <c r="BK16" t="s">
        <v>157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157</v>
      </c>
      <c r="CI16" t="s">
        <v>546</v>
      </c>
      <c r="CJ16" t="s">
        <v>547</v>
      </c>
      <c r="CK16" t="s">
        <v>548</v>
      </c>
      <c r="CL16" t="s">
        <v>165</v>
      </c>
      <c r="CM16" t="s">
        <v>157</v>
      </c>
      <c r="CN16" s="4">
        <v>45782</v>
      </c>
      <c r="CO16" s="4"/>
      <c r="CP16" s="4" t="s">
        <v>632</v>
      </c>
      <c r="CQ16" t="s">
        <v>549</v>
      </c>
      <c r="CR16" t="s">
        <v>159</v>
      </c>
      <c r="CS16" t="s">
        <v>160</v>
      </c>
      <c r="CT16" s="4" t="s">
        <v>157</v>
      </c>
      <c r="CU16" s="4"/>
      <c r="CW16" t="s">
        <v>20</v>
      </c>
      <c r="CY16" s="28"/>
      <c r="CZ16" s="35"/>
      <c r="DA16" s="28"/>
      <c r="DB16" s="35"/>
      <c r="DC16" s="28"/>
      <c r="DD16" s="35"/>
      <c r="DE16" s="28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t="s">
        <v>157</v>
      </c>
      <c r="EJ16" t="s">
        <v>157</v>
      </c>
      <c r="EK16" t="s">
        <v>157</v>
      </c>
      <c r="EL16" t="s">
        <v>157</v>
      </c>
      <c r="EM16" t="s">
        <v>157</v>
      </c>
      <c r="EN16" t="s">
        <v>157</v>
      </c>
      <c r="EO16" t="s">
        <v>157</v>
      </c>
      <c r="EP16" t="s">
        <v>157</v>
      </c>
      <c r="EQ16" t="s">
        <v>157</v>
      </c>
      <c r="ER16" t="s">
        <v>157</v>
      </c>
      <c r="ES16" t="s">
        <v>157</v>
      </c>
      <c r="ET16" t="s">
        <v>157</v>
      </c>
      <c r="EU16" t="s">
        <v>157</v>
      </c>
      <c r="EV16" t="s">
        <v>157</v>
      </c>
      <c r="EW16" t="s">
        <v>157</v>
      </c>
    </row>
    <row r="17" spans="2:153" x14ac:dyDescent="0.25">
      <c r="B17" t="str">
        <f>IF(Q17="ja",XPlan_raw[[#This Row],[EKA_kode2]],"")</f>
        <v>T700068102</v>
      </c>
      <c r="C17" t="str">
        <f>XPlan_raw[[#This Row],[eka_langtnavn]]</f>
        <v>Matematik for ingeniører 1</v>
      </c>
      <c r="D17" t="str">
        <f>IF(XPlan_raw[[#This Row],[Interne-kode]]&lt;&gt;"(tom)",XPlan_raw[[#This Row],[Interne-kode]],"")</f>
        <v>DPL-MAT1</v>
      </c>
      <c r="E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7" t="str">
        <f>IF(XPlan_raw[[#This Row],[Campus]]&lt;&gt;"(tom)",XPlan_raw[[#This Row],[Campus]],"")</f>
        <v>Odense</v>
      </c>
      <c r="H17" t="str">
        <f>IF(OR(XPlan_raw[[#This Row],[Prøveform]]="(tom)",XPlan_raw[[#This Row],[Prøveform]]=""),"",XPlan_raw[[#This Row],[Prøveform]])</f>
        <v>Written examination on premises</v>
      </c>
      <c r="I17" t="str">
        <f>IF(XPlan_raw[[#This Row],[Eksaminator_samlet]]&lt;&gt;"",XPlan_raw[[#This Row],[Eksaminator_samlet]],"")</f>
        <v>Jonas Beermann</v>
      </c>
      <c r="J17" t="str">
        <f>IF(OR(XPlan_raw[[#This Row],[Censur]]="(tom)",XPlan_raw[[#This Row],[Censur]]=""),"",XPlan_raw[[#This Row],[Censur]])</f>
        <v>Second examiner: Internal</v>
      </c>
      <c r="K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" s="4" t="str">
        <f>IF(XPlan_raw[[#This Row],[Bemærk]]&lt;&gt;"",XPlan_raw[[#This Row],[Bemærk]],"")</f>
        <v/>
      </c>
      <c r="M17" s="4" t="str">
        <f>IF(XPlan_raw[[#This Row],[Prøveform]]="Skriftlig prøve",XPlan_raw[[#This Row],[DATO: Start eksamen]]+21,"")</f>
        <v/>
      </c>
      <c r="N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(BEng),(tom),Diplomingeniør i Elektronik (BEng),(tom),Diplomingeniør i Integreret Design (BEng),Diplomingeniør i Kemi- og Bioteknologi (BEng),Diplomingeniør i Maskinteknik (BEng),Diplomingeniør i Produktion (BEng),Diplomingeniør i Robotteknologi (BEng),Diplomingeniør i Softwareteknologi (BEng),(tom),(tom),(tom),(tom),(tom),(tom),(tom),(tom),(tom),(tom),(tom),(tom),(tom),(tom),(tom),(tom),(tom),(tom),(tom),(tom),(tom),(tom),(tom),(tom),(tom),(tom),,,,,,,,,,,,,,,</v>
      </c>
      <c r="Q17" s="27" t="s">
        <v>515</v>
      </c>
      <c r="R17" s="5" t="s">
        <v>2037</v>
      </c>
      <c r="S17" s="5" t="s">
        <v>2025</v>
      </c>
      <c r="T17" t="s">
        <v>2038</v>
      </c>
      <c r="U17" s="46" t="s">
        <v>165</v>
      </c>
      <c r="V17" s="25" t="s">
        <v>157</v>
      </c>
      <c r="W17" s="45">
        <v>45783</v>
      </c>
      <c r="Y17" s="4" t="s">
        <v>805</v>
      </c>
      <c r="Z17" s="5" t="s">
        <v>739</v>
      </c>
      <c r="AA17" t="s">
        <v>791</v>
      </c>
      <c r="AB17" s="5" t="s">
        <v>160</v>
      </c>
      <c r="AC17" s="4" t="s">
        <v>157</v>
      </c>
      <c r="AD17" s="45"/>
      <c r="AF17" t="s">
        <v>18</v>
      </c>
      <c r="AH17" s="5" t="s">
        <v>44</v>
      </c>
      <c r="AI17" t="s">
        <v>157</v>
      </c>
      <c r="AJ17" s="5" t="s">
        <v>46</v>
      </c>
      <c r="AK17" t="s">
        <v>157</v>
      </c>
      <c r="AL17" s="5" t="s">
        <v>48</v>
      </c>
      <c r="AM17" t="s">
        <v>49</v>
      </c>
      <c r="AN17" s="5" t="s">
        <v>50</v>
      </c>
      <c r="AO17" t="s">
        <v>51</v>
      </c>
      <c r="AP17" t="s">
        <v>52</v>
      </c>
      <c r="AQ17" t="s">
        <v>53</v>
      </c>
      <c r="AR17" t="s">
        <v>157</v>
      </c>
      <c r="AS17" t="s">
        <v>157</v>
      </c>
      <c r="AT17" t="s">
        <v>157</v>
      </c>
      <c r="AU17" t="s">
        <v>157</v>
      </c>
      <c r="AV17" t="s">
        <v>157</v>
      </c>
      <c r="AW17" t="s">
        <v>157</v>
      </c>
      <c r="AX17" t="s">
        <v>157</v>
      </c>
      <c r="AY17" t="s">
        <v>157</v>
      </c>
      <c r="AZ17" t="s">
        <v>157</v>
      </c>
      <c r="BA17" t="s">
        <v>157</v>
      </c>
      <c r="BB17" t="s">
        <v>157</v>
      </c>
      <c r="BC17" t="s">
        <v>157</v>
      </c>
      <c r="BD17" t="s">
        <v>157</v>
      </c>
      <c r="BE17" t="s">
        <v>157</v>
      </c>
      <c r="BF17" t="s">
        <v>157</v>
      </c>
      <c r="BG17" t="s">
        <v>157</v>
      </c>
      <c r="BH17" t="s">
        <v>157</v>
      </c>
      <c r="BI17" t="s">
        <v>157</v>
      </c>
      <c r="BJ17" t="s">
        <v>157</v>
      </c>
      <c r="BK17" t="s">
        <v>157</v>
      </c>
      <c r="BL17" t="s">
        <v>157</v>
      </c>
      <c r="BM17" t="s">
        <v>157</v>
      </c>
      <c r="BN17" t="s">
        <v>157</v>
      </c>
      <c r="BO17" t="s">
        <v>157</v>
      </c>
      <c r="BP17" t="s">
        <v>157</v>
      </c>
      <c r="BQ17" t="s">
        <v>157</v>
      </c>
      <c r="CI17" t="s">
        <v>526</v>
      </c>
      <c r="CJ17" t="s">
        <v>388</v>
      </c>
      <c r="CK17" t="s">
        <v>527</v>
      </c>
      <c r="CL17" t="s">
        <v>165</v>
      </c>
      <c r="CM17" t="s">
        <v>157</v>
      </c>
      <c r="CN17" s="4">
        <v>45782</v>
      </c>
      <c r="CO17" s="4"/>
      <c r="CP17" s="4" t="s">
        <v>632</v>
      </c>
      <c r="CQ17" t="s">
        <v>390</v>
      </c>
      <c r="CR17" t="s">
        <v>159</v>
      </c>
      <c r="CT17" s="4" t="s">
        <v>157</v>
      </c>
      <c r="CU17" s="4"/>
      <c r="CW17" t="s">
        <v>20</v>
      </c>
      <c r="CY17" s="28"/>
      <c r="CZ17" s="35"/>
      <c r="DA17" s="28"/>
      <c r="DB17" s="35"/>
      <c r="DC17" s="28"/>
      <c r="DD17" s="35"/>
      <c r="DE17" s="28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t="s">
        <v>19</v>
      </c>
      <c r="EJ17" t="s">
        <v>157</v>
      </c>
      <c r="EK17" t="s">
        <v>157</v>
      </c>
      <c r="EL17" t="s">
        <v>23</v>
      </c>
      <c r="EM17" t="s">
        <v>157</v>
      </c>
      <c r="EN17" t="s">
        <v>157</v>
      </c>
      <c r="EO17" t="s">
        <v>157</v>
      </c>
      <c r="EP17" t="s">
        <v>157</v>
      </c>
      <c r="EQ17" t="s">
        <v>157</v>
      </c>
      <c r="ER17" t="s">
        <v>157</v>
      </c>
      <c r="ES17" t="s">
        <v>157</v>
      </c>
      <c r="ET17" t="s">
        <v>157</v>
      </c>
      <c r="EU17" t="s">
        <v>157</v>
      </c>
      <c r="EV17" t="s">
        <v>157</v>
      </c>
      <c r="EW17" t="s">
        <v>157</v>
      </c>
    </row>
    <row r="18" spans="2:153" x14ac:dyDescent="0.25">
      <c r="B18" t="str">
        <f>IF(Q18="ja",XPlan_raw[[#This Row],[EKA_kode2]],"")</f>
        <v>T070036102</v>
      </c>
      <c r="C18" t="str">
        <f>XPlan_raw[[#This Row],[eka_langtnavn]]</f>
        <v>Projekt &amp; Produktudvikling</v>
      </c>
      <c r="D18" t="str">
        <f>IF(XPlan_raw[[#This Row],[Interne-kode]]&lt;&gt;"(tom)",XPlan_raw[[#This Row],[Interne-kode]],"")</f>
        <v>PDX-PPU</v>
      </c>
      <c r="E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08-05-2025</v>
      </c>
      <c r="G18" t="str">
        <f>IF(XPlan_raw[[#This Row],[Campus]]&lt;&gt;"(tom)",XPlan_raw[[#This Row],[Campus]],"")</f>
        <v>Odense</v>
      </c>
      <c r="H18" t="str">
        <f>IF(OR(XPlan_raw[[#This Row],[Prøveform]]="(tom)",XPlan_raw[[#This Row],[Prøveform]]=""),"",XPlan_raw[[#This Row],[Prøveform]])</f>
        <v>Oral examination</v>
      </c>
      <c r="I18" t="str">
        <f>IF(XPlan_raw[[#This Row],[Eksaminator_samlet]]&lt;&gt;"",XPlan_raw[[#This Row],[Eksaminator_samlet]],"")</f>
        <v>Michael A.S. Damkjær, Rune Baier Lindholm Nielsen, Søren Buchholtz Storm</v>
      </c>
      <c r="J18" t="str">
        <f>IF(OR(XPlan_raw[[#This Row],[Censur]]="(tom)",XPlan_raw[[#This Row],[Censur]]=""),"",XPlan_raw[[#This Row],[Censur]])</f>
        <v>Second examiner: Internal</v>
      </c>
      <c r="K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" s="4" t="str">
        <f>IF(XPlan_raw[[#This Row],[Bemærk]]&lt;&gt;"",XPlan_raw[[#This Row],[Bemærk]],"")</f>
        <v/>
      </c>
      <c r="M18" s="4" t="str">
        <f>IF(XPlan_raw[[#This Row],[Prøveform]]="Skriftlig prøve",XPlan_raw[[#This Row],[DATO: Start eksamen]]+21,"")</f>
        <v/>
      </c>
      <c r="N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8" s="27" t="s">
        <v>515</v>
      </c>
      <c r="R18" s="5" t="s">
        <v>2084</v>
      </c>
      <c r="S18" s="5" t="s">
        <v>2089</v>
      </c>
      <c r="T18" t="s">
        <v>986</v>
      </c>
      <c r="U18" s="5" t="s">
        <v>165</v>
      </c>
      <c r="V18" t="s">
        <v>157</v>
      </c>
      <c r="W18" s="45">
        <v>45785</v>
      </c>
      <c r="Y18" s="4" t="s">
        <v>805</v>
      </c>
      <c r="Z18" s="5" t="s">
        <v>987</v>
      </c>
      <c r="AA18" t="s">
        <v>186</v>
      </c>
      <c r="AB18" s="5" t="s">
        <v>160</v>
      </c>
      <c r="AC18" s="4" t="s">
        <v>157</v>
      </c>
      <c r="AD18" s="45"/>
      <c r="AF18" t="s">
        <v>18</v>
      </c>
      <c r="AH18" s="5" t="s">
        <v>157</v>
      </c>
      <c r="AI18" t="s">
        <v>157</v>
      </c>
      <c r="AJ18" s="5" t="s">
        <v>157</v>
      </c>
      <c r="AK18" t="s">
        <v>157</v>
      </c>
      <c r="AL18" s="5" t="s">
        <v>157</v>
      </c>
      <c r="AM18" t="s">
        <v>157</v>
      </c>
      <c r="AN18" s="5" t="s">
        <v>157</v>
      </c>
      <c r="AO18" t="s">
        <v>157</v>
      </c>
      <c r="AP18" t="s">
        <v>157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V18" t="s">
        <v>157</v>
      </c>
      <c r="AW18" t="s">
        <v>157</v>
      </c>
      <c r="AX18" t="s">
        <v>60</v>
      </c>
      <c r="AY18" t="s">
        <v>157</v>
      </c>
      <c r="AZ18" t="s">
        <v>157</v>
      </c>
      <c r="BA18" t="s">
        <v>157</v>
      </c>
      <c r="BB18" t="s">
        <v>157</v>
      </c>
      <c r="BC18" t="s">
        <v>157</v>
      </c>
      <c r="BD18" t="s">
        <v>157</v>
      </c>
      <c r="BE18" t="s">
        <v>157</v>
      </c>
      <c r="BF18" t="s">
        <v>157</v>
      </c>
      <c r="BG18" t="s">
        <v>157</v>
      </c>
      <c r="BH18" t="s">
        <v>157</v>
      </c>
      <c r="BI18" t="s">
        <v>157</v>
      </c>
      <c r="BJ18" t="s">
        <v>157</v>
      </c>
      <c r="BK18" t="s">
        <v>157</v>
      </c>
      <c r="BL18" t="s">
        <v>157</v>
      </c>
      <c r="BM18" t="s">
        <v>157</v>
      </c>
      <c r="BN18" t="s">
        <v>157</v>
      </c>
      <c r="BO18" t="s">
        <v>157</v>
      </c>
      <c r="BP18" t="s">
        <v>157</v>
      </c>
      <c r="BQ18" t="s">
        <v>157</v>
      </c>
      <c r="CI18" t="s">
        <v>188</v>
      </c>
      <c r="CJ18" t="s">
        <v>189</v>
      </c>
      <c r="CK18" t="s">
        <v>190</v>
      </c>
      <c r="CL18" t="s">
        <v>165</v>
      </c>
      <c r="CM18" t="s">
        <v>157</v>
      </c>
      <c r="CN18" s="4">
        <v>45783</v>
      </c>
      <c r="CO18" s="4"/>
      <c r="CP18" s="4" t="s">
        <v>632</v>
      </c>
      <c r="CQ18" t="s">
        <v>191</v>
      </c>
      <c r="CR18" t="s">
        <v>636</v>
      </c>
      <c r="CS18" t="s">
        <v>167</v>
      </c>
      <c r="CT18" s="4" t="s">
        <v>157</v>
      </c>
      <c r="CU18" s="4"/>
      <c r="CV18" t="s">
        <v>161</v>
      </c>
      <c r="CW18" t="s">
        <v>20</v>
      </c>
      <c r="CY18" s="28"/>
      <c r="CZ18" s="35"/>
      <c r="DA18" s="28"/>
      <c r="DB18" s="35"/>
      <c r="DC18" s="28"/>
      <c r="DD18" s="35"/>
      <c r="DE18" s="28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t="s">
        <v>157</v>
      </c>
      <c r="EJ18" t="s">
        <v>157</v>
      </c>
      <c r="EK18" t="s">
        <v>157</v>
      </c>
      <c r="EL18" t="s">
        <v>157</v>
      </c>
      <c r="EM18" t="s">
        <v>24</v>
      </c>
      <c r="EN18" t="s">
        <v>157</v>
      </c>
      <c r="EO18" t="s">
        <v>157</v>
      </c>
      <c r="EP18" t="s">
        <v>157</v>
      </c>
      <c r="EQ18" t="s">
        <v>157</v>
      </c>
      <c r="ER18" t="s">
        <v>157</v>
      </c>
      <c r="ES18" t="s">
        <v>157</v>
      </c>
      <c r="ET18" t="s">
        <v>157</v>
      </c>
      <c r="EU18" t="s">
        <v>157</v>
      </c>
      <c r="EV18" t="s">
        <v>157</v>
      </c>
      <c r="EW18" t="s">
        <v>157</v>
      </c>
    </row>
    <row r="19" spans="2:153" x14ac:dyDescent="0.25">
      <c r="B19" t="str">
        <f>IF(Q19="ja",XPlan_raw[[#This Row],[EKA_kode2]],"")</f>
        <v>T700080102</v>
      </c>
      <c r="C19" t="str">
        <f>XPlan_raw[[#This Row],[eka_langtnavn]]</f>
        <v>Grundkursus i materialelære - 4 ECTS</v>
      </c>
      <c r="D19" t="str">
        <f>IF(XPlan_raw[[#This Row],[Interne-kode]]&lt;&gt;"(tom)",XPlan_raw[[#This Row],[Interne-kode]],"")</f>
        <v>F-MA4</v>
      </c>
      <c r="E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19" t="str">
        <f>IF(XPlan_raw[[#This Row],[Campus]]&lt;&gt;"(tom)",XPlan_raw[[#This Row],[Campus]],"")</f>
        <v>Odense</v>
      </c>
      <c r="H19" t="str">
        <f>IF(OR(XPlan_raw[[#This Row],[Prøveform]]="(tom)",XPlan_raw[[#This Row],[Prøveform]]=""),"",XPlan_raw[[#This Row],[Prøveform]])</f>
        <v>Oral examination</v>
      </c>
      <c r="I19" t="str">
        <f>IF(XPlan_raw[[#This Row],[Eksaminator_samlet]]&lt;&gt;"",XPlan_raw[[#This Row],[Eksaminator_samlet]],"")</f>
        <v>Jan Pedersen, Karen Kjær Larsen</v>
      </c>
      <c r="J19" t="str">
        <f>IF(OR(XPlan_raw[[#This Row],[Censur]]="(tom)",XPlan_raw[[#This Row],[Censur]]=""),"",XPlan_raw[[#This Row],[Censur]])</f>
        <v>Second examiner: None</v>
      </c>
      <c r="K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" s="4" t="str">
        <f>IF(XPlan_raw[[#This Row],[Bemærk]]&lt;&gt;"",XPlan_raw[[#This Row],[Bemærk]],"")</f>
        <v/>
      </c>
      <c r="M19" s="4" t="str">
        <f>IF(XPlan_raw[[#This Row],[Prøveform]]="Skriftlig prøve",XPlan_raw[[#This Row],[DATO: Start eksamen]]+21,"")</f>
        <v/>
      </c>
      <c r="N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19" s="27" t="s">
        <v>515</v>
      </c>
      <c r="R19" s="5" t="s">
        <v>2061</v>
      </c>
      <c r="S19" s="5" t="s">
        <v>2062</v>
      </c>
      <c r="T19" t="s">
        <v>2063</v>
      </c>
      <c r="U19" s="5" t="s">
        <v>165</v>
      </c>
      <c r="V19" s="25" t="s">
        <v>157</v>
      </c>
      <c r="W19" s="45">
        <v>45786</v>
      </c>
      <c r="Y19" s="4" t="s">
        <v>805</v>
      </c>
      <c r="Z19" s="5" t="s">
        <v>2064</v>
      </c>
      <c r="AA19" t="s">
        <v>186</v>
      </c>
      <c r="AB19" s="5" t="s">
        <v>167</v>
      </c>
      <c r="AC19" s="4" t="s">
        <v>157</v>
      </c>
      <c r="AD19" s="45"/>
      <c r="AF19" t="s">
        <v>18</v>
      </c>
      <c r="AH19" s="5" t="s">
        <v>157</v>
      </c>
      <c r="AI19" t="s">
        <v>157</v>
      </c>
      <c r="AJ19" s="5" t="s">
        <v>157</v>
      </c>
      <c r="AK19" t="s">
        <v>157</v>
      </c>
      <c r="AL19" s="5" t="s">
        <v>48</v>
      </c>
      <c r="AM19" t="s">
        <v>157</v>
      </c>
      <c r="AN19" s="5" t="s">
        <v>157</v>
      </c>
      <c r="AO19" t="s">
        <v>157</v>
      </c>
      <c r="AP19" t="s">
        <v>157</v>
      </c>
      <c r="AQ19" t="s">
        <v>157</v>
      </c>
      <c r="AR19" t="s">
        <v>157</v>
      </c>
      <c r="AS19" t="s">
        <v>157</v>
      </c>
      <c r="AT19" t="s">
        <v>157</v>
      </c>
      <c r="AU19" t="s">
        <v>157</v>
      </c>
      <c r="AV19" t="s">
        <v>157</v>
      </c>
      <c r="AW19" t="s">
        <v>157</v>
      </c>
      <c r="AX19" t="s">
        <v>60</v>
      </c>
      <c r="AY19" t="s">
        <v>157</v>
      </c>
      <c r="AZ19" t="s">
        <v>157</v>
      </c>
      <c r="BA19" t="s">
        <v>157</v>
      </c>
      <c r="BB19" t="s">
        <v>157</v>
      </c>
      <c r="BC19" t="s">
        <v>157</v>
      </c>
      <c r="BD19" t="s">
        <v>157</v>
      </c>
      <c r="BE19" t="s">
        <v>157</v>
      </c>
      <c r="BF19" t="s">
        <v>157</v>
      </c>
      <c r="BG19" t="s">
        <v>157</v>
      </c>
      <c r="BH19" t="s">
        <v>157</v>
      </c>
      <c r="BI19" t="s">
        <v>157</v>
      </c>
      <c r="BJ19" t="s">
        <v>157</v>
      </c>
      <c r="BK19" t="s">
        <v>157</v>
      </c>
      <c r="BL19" t="s">
        <v>157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CI19" s="28" t="s">
        <v>192</v>
      </c>
      <c r="CJ19" s="28" t="s">
        <v>193</v>
      </c>
      <c r="CK19" s="35" t="s">
        <v>194</v>
      </c>
      <c r="CL19" s="28" t="s">
        <v>165</v>
      </c>
      <c r="CM19" s="35" t="s">
        <v>157</v>
      </c>
      <c r="CN19" s="4">
        <v>45783</v>
      </c>
      <c r="CO19" s="40"/>
      <c r="CP19" s="40" t="s">
        <v>632</v>
      </c>
      <c r="CQ19" s="28" t="s">
        <v>195</v>
      </c>
      <c r="CR19" s="35" t="s">
        <v>636</v>
      </c>
      <c r="CS19" s="28"/>
      <c r="CT19" s="40" t="s">
        <v>157</v>
      </c>
      <c r="CU19" s="39"/>
      <c r="CV19" s="35"/>
      <c r="CW19" t="s">
        <v>20</v>
      </c>
      <c r="CY19" s="28"/>
      <c r="CZ19" s="35"/>
      <c r="DA19" s="28"/>
      <c r="DB19" s="35"/>
      <c r="DC19" s="28"/>
      <c r="DD19" s="35"/>
      <c r="DE19" s="28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 t="s">
        <v>157</v>
      </c>
      <c r="EJ19" s="35" t="s">
        <v>157</v>
      </c>
      <c r="EK19" s="35" t="s">
        <v>157</v>
      </c>
      <c r="EL19" s="35" t="s">
        <v>157</v>
      </c>
      <c r="EM19" s="35" t="s">
        <v>157</v>
      </c>
      <c r="EN19" s="35" t="s">
        <v>25</v>
      </c>
      <c r="EO19" s="35" t="s">
        <v>157</v>
      </c>
      <c r="EP19" s="35" t="s">
        <v>157</v>
      </c>
      <c r="EQ19" s="35" t="s">
        <v>157</v>
      </c>
      <c r="ER19" s="35" t="s">
        <v>157</v>
      </c>
      <c r="ES19" s="35" t="s">
        <v>157</v>
      </c>
      <c r="ET19" s="35" t="s">
        <v>157</v>
      </c>
      <c r="EU19" s="35" t="s">
        <v>157</v>
      </c>
      <c r="EV19" s="35" t="s">
        <v>157</v>
      </c>
      <c r="EW19" s="35" t="s">
        <v>157</v>
      </c>
    </row>
    <row r="20" spans="2:153" x14ac:dyDescent="0.25">
      <c r="B20" t="str">
        <f>IF(Q20="ja",XPlan_raw[[#This Row],[EKA_kode2]],"")</f>
        <v>T700079102</v>
      </c>
      <c r="C20" t="str">
        <f>XPlan_raw[[#This Row],[eka_langtnavn]]</f>
        <v>Grundkursus i materialelære - 5 ECTS</v>
      </c>
      <c r="D20" t="str">
        <f>IF(XPlan_raw[[#This Row],[Interne-kode]]&lt;&gt;"(tom)",XPlan_raw[[#This Row],[Interne-kode]],"")</f>
        <v>F-MA5</v>
      </c>
      <c r="E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0" t="str">
        <f>IF(XPlan_raw[[#This Row],[Campus]]&lt;&gt;"(tom)",XPlan_raw[[#This Row],[Campus]],"")</f>
        <v>Odense</v>
      </c>
      <c r="H20" t="str">
        <f>IF(OR(XPlan_raw[[#This Row],[Prøveform]]="(tom)",XPlan_raw[[#This Row],[Prøveform]]=""),"",XPlan_raw[[#This Row],[Prøveform]])</f>
        <v>Oral examination</v>
      </c>
      <c r="I20" t="str">
        <f>IF(XPlan_raw[[#This Row],[Eksaminator_samlet]]&lt;&gt;"",XPlan_raw[[#This Row],[Eksaminator_samlet]],"")</f>
        <v>Jan Pedersen</v>
      </c>
      <c r="J20" t="str">
        <f>IF(OR(XPlan_raw[[#This Row],[Censur]]="(tom)",XPlan_raw[[#This Row],[Censur]]=""),"",XPlan_raw[[#This Row],[Censur]])</f>
        <v>Second examiner: None</v>
      </c>
      <c r="K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" s="4" t="str">
        <f>IF(XPlan_raw[[#This Row],[Bemærk]]&lt;&gt;"",XPlan_raw[[#This Row],[Bemærk]],"")</f>
        <v/>
      </c>
      <c r="M20" s="4" t="str">
        <f>IF(XPlan_raw[[#This Row],[Prøveform]]="Skriftlig prøve",XPlan_raw[[#This Row],[DATO: Start eksamen]]+21,"")</f>
        <v/>
      </c>
      <c r="N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(BEng),Diplomingeniør i Produktion (BEng),(tom),(tom),(tom),(tom),(tom),(tom),(tom),Bachelor i mekanik (BSc),(tom),(tom),(tom),(tom),(tom),(tom),(tom),(tom),(tom),(tom),(tom),(tom),(tom),(tom),(tom),(tom),(tom),(tom),(tom),(tom),,,,,,,,,,,,,,,</v>
      </c>
      <c r="Q20" s="27" t="s">
        <v>515</v>
      </c>
      <c r="R20" s="5" t="s">
        <v>2058</v>
      </c>
      <c r="S20" s="5" t="s">
        <v>2059</v>
      </c>
      <c r="T20" t="s">
        <v>2060</v>
      </c>
      <c r="U20" s="5" t="s">
        <v>165</v>
      </c>
      <c r="V20" t="s">
        <v>157</v>
      </c>
      <c r="W20" s="45">
        <v>45786</v>
      </c>
      <c r="Y20" s="4" t="s">
        <v>805</v>
      </c>
      <c r="Z20" s="5" t="s">
        <v>918</v>
      </c>
      <c r="AA20" t="s">
        <v>186</v>
      </c>
      <c r="AB20" s="5" t="s">
        <v>167</v>
      </c>
      <c r="AC20" s="4" t="s">
        <v>157</v>
      </c>
      <c r="AD20" s="45"/>
      <c r="AF20" t="s">
        <v>18</v>
      </c>
      <c r="AH20" s="5" t="s">
        <v>157</v>
      </c>
      <c r="AI20" t="s">
        <v>157</v>
      </c>
      <c r="AJ20" s="5" t="s">
        <v>157</v>
      </c>
      <c r="AK20" t="s">
        <v>157</v>
      </c>
      <c r="AL20" s="5" t="s">
        <v>157</v>
      </c>
      <c r="AM20" t="s">
        <v>157</v>
      </c>
      <c r="AN20" s="5" t="s">
        <v>50</v>
      </c>
      <c r="AO20" t="s">
        <v>51</v>
      </c>
      <c r="AP20" t="s">
        <v>157</v>
      </c>
      <c r="AQ20" t="s">
        <v>157</v>
      </c>
      <c r="AR20" t="s">
        <v>157</v>
      </c>
      <c r="AS20" t="s">
        <v>157</v>
      </c>
      <c r="AT20" t="s">
        <v>157</v>
      </c>
      <c r="AU20" t="s">
        <v>157</v>
      </c>
      <c r="AV20" t="s">
        <v>157</v>
      </c>
      <c r="AW20" t="s">
        <v>59</v>
      </c>
      <c r="AX20" t="s">
        <v>157</v>
      </c>
      <c r="AY20" t="s">
        <v>157</v>
      </c>
      <c r="AZ20" t="s">
        <v>157</v>
      </c>
      <c r="BA20" t="s">
        <v>157</v>
      </c>
      <c r="BB20" t="s">
        <v>157</v>
      </c>
      <c r="BC20" t="s">
        <v>157</v>
      </c>
      <c r="BD20" t="s">
        <v>157</v>
      </c>
      <c r="BE20" t="s">
        <v>157</v>
      </c>
      <c r="BF20" t="s">
        <v>157</v>
      </c>
      <c r="BG20" t="s">
        <v>157</v>
      </c>
      <c r="BH20" t="s">
        <v>157</v>
      </c>
      <c r="BI20" t="s">
        <v>157</v>
      </c>
      <c r="BJ20" t="s">
        <v>157</v>
      </c>
      <c r="BK20" t="s">
        <v>157</v>
      </c>
      <c r="BL20" t="s">
        <v>157</v>
      </c>
      <c r="BM20" t="s">
        <v>157</v>
      </c>
      <c r="BN20" t="s">
        <v>157</v>
      </c>
      <c r="BO20" t="s">
        <v>157</v>
      </c>
      <c r="BP20" t="s">
        <v>157</v>
      </c>
      <c r="BQ20" t="s">
        <v>157</v>
      </c>
      <c r="CI20" s="28" t="s">
        <v>556</v>
      </c>
      <c r="CJ20" s="28" t="s">
        <v>557</v>
      </c>
      <c r="CK20" s="35" t="s">
        <v>558</v>
      </c>
      <c r="CL20" s="28" t="s">
        <v>165</v>
      </c>
      <c r="CM20" s="35" t="s">
        <v>157</v>
      </c>
      <c r="CN20" s="4">
        <v>45784</v>
      </c>
      <c r="CO20" s="40"/>
      <c r="CP20" s="40" t="s">
        <v>632</v>
      </c>
      <c r="CQ20" s="28" t="s">
        <v>287</v>
      </c>
      <c r="CR20" s="35" t="s">
        <v>159</v>
      </c>
      <c r="CS20" s="28"/>
      <c r="CT20" s="40" t="s">
        <v>157</v>
      </c>
      <c r="CU20" s="39"/>
      <c r="CV20" s="35"/>
      <c r="CW20" t="s">
        <v>20</v>
      </c>
      <c r="CY20" s="28"/>
      <c r="CZ20" s="35"/>
      <c r="DA20" s="28"/>
      <c r="DB20" s="35"/>
      <c r="DC20" s="28"/>
      <c r="DD20" s="35"/>
      <c r="DE20" s="28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 t="s">
        <v>157</v>
      </c>
      <c r="EJ20" s="35" t="s">
        <v>21</v>
      </c>
      <c r="EK20" s="35" t="s">
        <v>22</v>
      </c>
      <c r="EL20" s="35" t="s">
        <v>157</v>
      </c>
      <c r="EM20" s="35" t="s">
        <v>24</v>
      </c>
      <c r="EN20" s="35" t="s">
        <v>157</v>
      </c>
      <c r="EO20" s="35" t="s">
        <v>26</v>
      </c>
      <c r="EP20" s="35" t="s">
        <v>27</v>
      </c>
      <c r="EQ20" s="35" t="s">
        <v>157</v>
      </c>
      <c r="ER20" s="35" t="s">
        <v>157</v>
      </c>
      <c r="ES20" s="35" t="s">
        <v>157</v>
      </c>
      <c r="ET20" s="35" t="s">
        <v>157</v>
      </c>
      <c r="EU20" s="35" t="s">
        <v>157</v>
      </c>
      <c r="EV20" s="35" t="s">
        <v>157</v>
      </c>
      <c r="EW20" s="35" t="s">
        <v>157</v>
      </c>
    </row>
    <row r="21" spans="2:153" x14ac:dyDescent="0.25">
      <c r="B21" t="str">
        <f>IF(Q21="ja",XPlan_raw[[#This Row],[EKA_kode2]],"")</f>
        <v>T530034102</v>
      </c>
      <c r="C21" t="str">
        <f>XPlan_raw[[#This Row],[eka_langtnavn]]</f>
        <v>PLC programmering</v>
      </c>
      <c r="D21" t="str">
        <f>IF(XPlan_raw[[#This Row],[Interne-kode]]&lt;&gt;"(tom)",XPlan_raw[[#This Row],[Interne-kode]],"")</f>
        <v xml:space="preserve">RD1-PLC </v>
      </c>
      <c r="E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1" t="str">
        <f>IF(XPlan_raw[[#This Row],[Campus]]&lt;&gt;"(tom)",XPlan_raw[[#This Row],[Campus]],"")</f>
        <v>Odense</v>
      </c>
      <c r="H21" t="str">
        <f>IF(OR(XPlan_raw[[#This Row],[Prøveform]]="(tom)",XPlan_raw[[#This Row],[Prøveform]]=""),"",XPlan_raw[[#This Row],[Prøveform]])</f>
        <v>Oral examination</v>
      </c>
      <c r="I21" t="str">
        <f>IF(XPlan_raw[[#This Row],[Eksaminator_samlet]]&lt;&gt;"",XPlan_raw[[#This Row],[Eksaminator_samlet]],"")</f>
        <v>Kasper Høj Lorentzen</v>
      </c>
      <c r="J21" t="str">
        <f>IF(OR(XPlan_raw[[#This Row],[Censur]]="(tom)",XPlan_raw[[#This Row],[Censur]]=""),"",XPlan_raw[[#This Row],[Censur]])</f>
        <v>Second examiner: Internal</v>
      </c>
      <c r="K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" s="4" t="str">
        <f>IF(XPlan_raw[[#This Row],[Bemærk]]&lt;&gt;"",XPlan_raw[[#This Row],[Bemærk]],"")</f>
        <v/>
      </c>
      <c r="M21" s="4" t="str">
        <f>IF(XPlan_raw[[#This Row],[Prøveform]]="Skriftlig prøve",XPlan_raw[[#This Row],[DATO: Start eksamen]]+21,"")</f>
        <v/>
      </c>
      <c r="N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21" s="27" t="s">
        <v>515</v>
      </c>
      <c r="R21" s="5" t="s">
        <v>1696</v>
      </c>
      <c r="S21" s="5" t="s">
        <v>1697</v>
      </c>
      <c r="T21" t="s">
        <v>1698</v>
      </c>
      <c r="U21" s="5" t="s">
        <v>165</v>
      </c>
      <c r="V21" t="s">
        <v>157</v>
      </c>
      <c r="W21" s="45">
        <v>45790</v>
      </c>
      <c r="Y21" s="4" t="s">
        <v>805</v>
      </c>
      <c r="Z21" s="5" t="s">
        <v>1699</v>
      </c>
      <c r="AA21" t="s">
        <v>186</v>
      </c>
      <c r="AB21" s="5" t="s">
        <v>160</v>
      </c>
      <c r="AC21" s="4" t="s">
        <v>157</v>
      </c>
      <c r="AD21" s="45"/>
      <c r="AF21" t="s">
        <v>18</v>
      </c>
      <c r="AH21" s="5" t="s">
        <v>157</v>
      </c>
      <c r="AI21" t="s">
        <v>157</v>
      </c>
      <c r="AJ21" s="5" t="s">
        <v>157</v>
      </c>
      <c r="AK21" t="s">
        <v>157</v>
      </c>
      <c r="AL21" s="5" t="s">
        <v>157</v>
      </c>
      <c r="AM21" t="s">
        <v>157</v>
      </c>
      <c r="AN21" s="5" t="s">
        <v>157</v>
      </c>
      <c r="AO21" t="s">
        <v>157</v>
      </c>
      <c r="AP21" t="s">
        <v>52</v>
      </c>
      <c r="AQ21" t="s">
        <v>157</v>
      </c>
      <c r="AR21" t="s">
        <v>157</v>
      </c>
      <c r="AS21" t="s">
        <v>157</v>
      </c>
      <c r="AT21" t="s">
        <v>157</v>
      </c>
      <c r="AU21" t="s">
        <v>157</v>
      </c>
      <c r="AV21" t="s">
        <v>157</v>
      </c>
      <c r="AW21" t="s">
        <v>157</v>
      </c>
      <c r="AX21" t="s">
        <v>157</v>
      </c>
      <c r="AY21" t="s">
        <v>157</v>
      </c>
      <c r="AZ21" t="s">
        <v>157</v>
      </c>
      <c r="BA21" t="s">
        <v>157</v>
      </c>
      <c r="BB21" t="s">
        <v>157</v>
      </c>
      <c r="BC21" t="s">
        <v>157</v>
      </c>
      <c r="BD21" t="s">
        <v>157</v>
      </c>
      <c r="BE21" t="s">
        <v>157</v>
      </c>
      <c r="BF21" t="s">
        <v>157</v>
      </c>
      <c r="BG21" t="s">
        <v>157</v>
      </c>
      <c r="BH21" t="s">
        <v>157</v>
      </c>
      <c r="BI21" t="s">
        <v>157</v>
      </c>
      <c r="BJ21" t="s">
        <v>157</v>
      </c>
      <c r="BK21" t="s">
        <v>157</v>
      </c>
      <c r="BL21" t="s">
        <v>157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CI21" s="28" t="s">
        <v>565</v>
      </c>
      <c r="CJ21" s="28" t="s">
        <v>566</v>
      </c>
      <c r="CK21" s="35" t="s">
        <v>567</v>
      </c>
      <c r="CL21" s="28" t="s">
        <v>165</v>
      </c>
      <c r="CM21" s="35" t="s">
        <v>157</v>
      </c>
      <c r="CN21" s="4">
        <v>45784</v>
      </c>
      <c r="CO21" s="40"/>
      <c r="CP21" s="40" t="s">
        <v>632</v>
      </c>
      <c r="CQ21" s="28" t="s">
        <v>568</v>
      </c>
      <c r="CR21" s="35" t="s">
        <v>186</v>
      </c>
      <c r="CS21" s="28" t="s">
        <v>160</v>
      </c>
      <c r="CT21" s="40" t="s">
        <v>157</v>
      </c>
      <c r="CU21" s="39"/>
      <c r="CV21" s="35"/>
      <c r="CW21" t="s">
        <v>20</v>
      </c>
      <c r="CY21" s="28"/>
      <c r="CZ21" s="35"/>
      <c r="DA21" s="28"/>
      <c r="DB21" s="35"/>
      <c r="DC21" s="28"/>
      <c r="DD21" s="35"/>
      <c r="DE21" s="28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 t="s">
        <v>19</v>
      </c>
      <c r="EJ21" s="35" t="s">
        <v>157</v>
      </c>
      <c r="EK21" s="35" t="s">
        <v>157</v>
      </c>
      <c r="EL21" s="35" t="s">
        <v>23</v>
      </c>
      <c r="EM21" s="35" t="s">
        <v>157</v>
      </c>
      <c r="EN21" s="35" t="s">
        <v>157</v>
      </c>
      <c r="EO21" s="35" t="s">
        <v>157</v>
      </c>
      <c r="EP21" s="35" t="s">
        <v>157</v>
      </c>
      <c r="EQ21" s="35" t="s">
        <v>157</v>
      </c>
      <c r="ER21" s="35" t="s">
        <v>157</v>
      </c>
      <c r="ES21" s="35" t="s">
        <v>157</v>
      </c>
      <c r="ET21" s="35" t="s">
        <v>157</v>
      </c>
      <c r="EU21" s="35" t="s">
        <v>157</v>
      </c>
      <c r="EV21" s="35" t="s">
        <v>157</v>
      </c>
      <c r="EW21" s="35" t="s">
        <v>157</v>
      </c>
    </row>
    <row r="22" spans="2:153" x14ac:dyDescent="0.25">
      <c r="B22" t="str">
        <f>IF(Q22="ja",XPlan_raw[[#This Row],[EKA_kode2]],"")</f>
        <v>T030060102</v>
      </c>
      <c r="C22" t="str">
        <f>XPlan_raw[[#This Row],[eka_langtnavn]]</f>
        <v>Statik og styrkelære 1</v>
      </c>
      <c r="D22" t="str">
        <f>IF(XPlan_raw[[#This Row],[Interne-kode]]&lt;&gt;"(tom)",XPlan_raw[[#This Row],[Interne-kode]],"")</f>
        <v>MD-STA</v>
      </c>
      <c r="E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2" t="str">
        <f>IF(XPlan_raw[[#This Row],[Campus]]&lt;&gt;"(tom)",XPlan_raw[[#This Row],[Campus]],"")</f>
        <v>Odense</v>
      </c>
      <c r="H22" t="str">
        <f>IF(OR(XPlan_raw[[#This Row],[Prøveform]]="(tom)",XPlan_raw[[#This Row],[Prøveform]]=""),"",XPlan_raw[[#This Row],[Prøveform]])</f>
        <v>Oral examination</v>
      </c>
      <c r="I22" t="str">
        <f>IF(XPlan_raw[[#This Row],[Eksaminator_samlet]]&lt;&gt;"",XPlan_raw[[#This Row],[Eksaminator_samlet]],"")</f>
        <v>Dorte Smedegaard Schmidt, Sine Leergaard Wiggers</v>
      </c>
      <c r="J22" t="str">
        <f>IF(OR(XPlan_raw[[#This Row],[Censur]]="(tom)",XPlan_raw[[#This Row],[Censur]]=""),"",XPlan_raw[[#This Row],[Censur]])</f>
        <v>Second examiner: Internal</v>
      </c>
      <c r="K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" s="4" t="str">
        <f>IF(XPlan_raw[[#This Row],[Bemærk]]&lt;&gt;"",XPlan_raw[[#This Row],[Bemærk]],"")</f>
        <v/>
      </c>
      <c r="M22" s="4" t="str">
        <f>IF(XPlan_raw[[#This Row],[Prøveform]]="Skriftlig prøve",XPlan_raw[[#This Row],[DATO: Start eksamen]]+21,"")</f>
        <v/>
      </c>
      <c r="N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(BEng),(tom),(tom),(tom),(tom),(tom),(tom),(tom),(tom),(tom),(tom),(tom),(tom),(tom),(tom),(tom),(tom),(tom),(tom),(tom),(tom),(tom),(tom),(tom),(tom),(tom),(tom),(tom),(tom),(tom),,,,,,,,,,,,,,,</v>
      </c>
      <c r="Q22" s="27" t="s">
        <v>515</v>
      </c>
      <c r="R22" t="s">
        <v>921</v>
      </c>
      <c r="S22" t="s">
        <v>886</v>
      </c>
      <c r="T22" t="s">
        <v>922</v>
      </c>
      <c r="U22" t="s">
        <v>165</v>
      </c>
      <c r="V22" t="s">
        <v>157</v>
      </c>
      <c r="W22" s="4">
        <v>45790</v>
      </c>
      <c r="Y22" s="4" t="s">
        <v>805</v>
      </c>
      <c r="Z22" t="s">
        <v>923</v>
      </c>
      <c r="AA22" t="s">
        <v>186</v>
      </c>
      <c r="AB22" t="s">
        <v>160</v>
      </c>
      <c r="AC22" s="4" t="s">
        <v>157</v>
      </c>
      <c r="AF22" t="s">
        <v>18</v>
      </c>
      <c r="AH22" s="5" t="s">
        <v>157</v>
      </c>
      <c r="AI22" t="s">
        <v>157</v>
      </c>
      <c r="AJ22" s="5" t="s">
        <v>157</v>
      </c>
      <c r="AK22" t="s">
        <v>157</v>
      </c>
      <c r="AL22" s="5" t="s">
        <v>157</v>
      </c>
      <c r="AM22" t="s">
        <v>157</v>
      </c>
      <c r="AN22" s="5" t="s">
        <v>50</v>
      </c>
      <c r="AO22" t="s">
        <v>157</v>
      </c>
      <c r="AP22" t="s">
        <v>157</v>
      </c>
      <c r="AQ22" t="s">
        <v>157</v>
      </c>
      <c r="AR22" t="s">
        <v>157</v>
      </c>
      <c r="AS22" t="s">
        <v>157</v>
      </c>
      <c r="AT22" t="s">
        <v>157</v>
      </c>
      <c r="AU22" t="s">
        <v>157</v>
      </c>
      <c r="AV22" t="s">
        <v>157</v>
      </c>
      <c r="AW22" t="s">
        <v>157</v>
      </c>
      <c r="AX22" t="s">
        <v>157</v>
      </c>
      <c r="AY22" t="s">
        <v>157</v>
      </c>
      <c r="AZ22" t="s">
        <v>157</v>
      </c>
      <c r="BA22" t="s">
        <v>157</v>
      </c>
      <c r="BB22" t="s">
        <v>157</v>
      </c>
      <c r="BC22" t="s">
        <v>157</v>
      </c>
      <c r="BD22" t="s">
        <v>157</v>
      </c>
      <c r="BE22" t="s">
        <v>157</v>
      </c>
      <c r="BF22" t="s">
        <v>157</v>
      </c>
      <c r="BG22" t="s">
        <v>157</v>
      </c>
      <c r="BH22" t="s">
        <v>157</v>
      </c>
      <c r="BI22" t="s">
        <v>157</v>
      </c>
      <c r="BJ22" t="s">
        <v>157</v>
      </c>
      <c r="BK22" t="s">
        <v>157</v>
      </c>
      <c r="BL22" t="s">
        <v>157</v>
      </c>
      <c r="BM22" t="s">
        <v>157</v>
      </c>
      <c r="BN22" t="s">
        <v>157</v>
      </c>
      <c r="BO22" t="s">
        <v>157</v>
      </c>
      <c r="BP22" t="s">
        <v>157</v>
      </c>
      <c r="BQ22" t="s">
        <v>157</v>
      </c>
      <c r="CI22" t="s">
        <v>162</v>
      </c>
      <c r="CJ22" t="s">
        <v>163</v>
      </c>
      <c r="CK22" t="s">
        <v>164</v>
      </c>
      <c r="CL22" t="s">
        <v>165</v>
      </c>
      <c r="CM22" t="s">
        <v>157</v>
      </c>
      <c r="CN22" s="4">
        <v>45784</v>
      </c>
      <c r="CO22" s="4"/>
      <c r="CP22" s="4" t="s">
        <v>632</v>
      </c>
      <c r="CQ22" t="s">
        <v>166</v>
      </c>
      <c r="CR22" t="s">
        <v>159</v>
      </c>
      <c r="CS22" t="s">
        <v>167</v>
      </c>
      <c r="CT22" s="4" t="s">
        <v>157</v>
      </c>
      <c r="CU22" s="4"/>
      <c r="CW22" t="s">
        <v>20</v>
      </c>
      <c r="CY22" s="28"/>
      <c r="CZ22" s="35"/>
      <c r="DA22" s="28"/>
      <c r="DB22" s="35"/>
      <c r="DC22" s="28"/>
      <c r="DD22" s="35"/>
      <c r="DE22" s="28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t="s">
        <v>157</v>
      </c>
      <c r="EJ22" t="s">
        <v>157</v>
      </c>
      <c r="EK22" t="s">
        <v>157</v>
      </c>
      <c r="EL22" t="s">
        <v>157</v>
      </c>
      <c r="EM22" t="s">
        <v>157</v>
      </c>
      <c r="EN22" t="s">
        <v>25</v>
      </c>
      <c r="EO22" t="s">
        <v>157</v>
      </c>
      <c r="EP22" t="s">
        <v>157</v>
      </c>
      <c r="EQ22" t="s">
        <v>157</v>
      </c>
      <c r="ER22" t="s">
        <v>157</v>
      </c>
      <c r="ES22" t="s">
        <v>157</v>
      </c>
      <c r="ET22" t="s">
        <v>157</v>
      </c>
      <c r="EU22" t="s">
        <v>157</v>
      </c>
      <c r="EV22" t="s">
        <v>157</v>
      </c>
      <c r="EW22" t="s">
        <v>157</v>
      </c>
    </row>
    <row r="23" spans="2:153" x14ac:dyDescent="0.25">
      <c r="B23" t="str">
        <f>IF(Q23="ja",XPlan_raw[[#This Row],[EKA_kode2]],"")</f>
        <v>T160019102</v>
      </c>
      <c r="C23" t="str">
        <f>XPlan_raw[[#This Row],[eka_langtnavn]]</f>
        <v>Statik og styrkelære 1</v>
      </c>
      <c r="D23" t="str">
        <f>IF(XPlan_raw[[#This Row],[Interne-kode]]&lt;&gt;"(tom)",XPlan_raw[[#This Row],[Interne-kode]],"")</f>
        <v>MB-STA</v>
      </c>
      <c r="E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3" t="str">
        <f>IF(XPlan_raw[[#This Row],[Campus]]&lt;&gt;"(tom)",XPlan_raw[[#This Row],[Campus]],"")</f>
        <v>Odense</v>
      </c>
      <c r="H23" t="str">
        <f>IF(OR(XPlan_raw[[#This Row],[Prøveform]]="(tom)",XPlan_raw[[#This Row],[Prøveform]]=""),"",XPlan_raw[[#This Row],[Prøveform]])</f>
        <v>Oral examination</v>
      </c>
      <c r="I23" t="str">
        <f>IF(XPlan_raw[[#This Row],[Eksaminator_samlet]]&lt;&gt;"",XPlan_raw[[#This Row],[Eksaminator_samlet]],"")</f>
        <v>Dorte Smedegaard Schmidt</v>
      </c>
      <c r="J23" t="str">
        <f>IF(OR(XPlan_raw[[#This Row],[Censur]]="(tom)",XPlan_raw[[#This Row],[Censur]]=""),"",XPlan_raw[[#This Row],[Censur]])</f>
        <v>Second examiner: Internal</v>
      </c>
      <c r="K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3" s="4" t="str">
        <f>IF(XPlan_raw[[#This Row],[Bemærk]]&lt;&gt;"",XPlan_raw[[#This Row],[Bemærk]],"")</f>
        <v/>
      </c>
      <c r="M23" s="4" t="str">
        <f>IF(XPlan_raw[[#This Row],[Prøveform]]="Skriftlig prøve",XPlan_raw[[#This Row],[DATO: Start eksamen]]+21,"")</f>
        <v/>
      </c>
      <c r="N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23" s="27" t="s">
        <v>515</v>
      </c>
      <c r="R23" s="5" t="s">
        <v>1321</v>
      </c>
      <c r="S23" s="5" t="s">
        <v>886</v>
      </c>
      <c r="T23" t="s">
        <v>1322</v>
      </c>
      <c r="U23" s="5" t="s">
        <v>165</v>
      </c>
      <c r="V23" t="s">
        <v>157</v>
      </c>
      <c r="W23" s="4">
        <v>45790</v>
      </c>
      <c r="Y23" s="4" t="s">
        <v>805</v>
      </c>
      <c r="Z23" s="5" t="s">
        <v>1323</v>
      </c>
      <c r="AA23" t="s">
        <v>186</v>
      </c>
      <c r="AB23" s="5" t="s">
        <v>160</v>
      </c>
      <c r="AC23" s="4" t="s">
        <v>157</v>
      </c>
      <c r="AD23" s="45"/>
      <c r="AF23" t="s">
        <v>18</v>
      </c>
      <c r="AH23" s="5" t="s">
        <v>157</v>
      </c>
      <c r="AI23" t="s">
        <v>157</v>
      </c>
      <c r="AJ23" s="5" t="s">
        <v>157</v>
      </c>
      <c r="AK23" t="s">
        <v>157</v>
      </c>
      <c r="AL23" s="5" t="s">
        <v>157</v>
      </c>
      <c r="AM23" t="s">
        <v>157</v>
      </c>
      <c r="AN23" s="5" t="s">
        <v>157</v>
      </c>
      <c r="AO23" t="s">
        <v>157</v>
      </c>
      <c r="AP23" t="s">
        <v>157</v>
      </c>
      <c r="AQ23" t="s">
        <v>157</v>
      </c>
      <c r="AR23" t="s">
        <v>157</v>
      </c>
      <c r="AS23" t="s">
        <v>157</v>
      </c>
      <c r="AT23" t="s">
        <v>157</v>
      </c>
      <c r="AU23" t="s">
        <v>157</v>
      </c>
      <c r="AV23" t="s">
        <v>157</v>
      </c>
      <c r="AW23" t="s">
        <v>59</v>
      </c>
      <c r="AX23" t="s">
        <v>157</v>
      </c>
      <c r="AY23" t="s">
        <v>157</v>
      </c>
      <c r="AZ23" t="s">
        <v>157</v>
      </c>
      <c r="BA23" t="s">
        <v>157</v>
      </c>
      <c r="BB23" t="s">
        <v>157</v>
      </c>
      <c r="BC23" t="s">
        <v>157</v>
      </c>
      <c r="BD23" t="s">
        <v>157</v>
      </c>
      <c r="BE23" t="s">
        <v>157</v>
      </c>
      <c r="BF23" t="s">
        <v>157</v>
      </c>
      <c r="BG23" t="s">
        <v>157</v>
      </c>
      <c r="BH23" t="s">
        <v>157</v>
      </c>
      <c r="BI23" t="s">
        <v>157</v>
      </c>
      <c r="BJ23" t="s">
        <v>157</v>
      </c>
      <c r="BK23" t="s">
        <v>157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CI23" t="s">
        <v>172</v>
      </c>
      <c r="CJ23" t="s">
        <v>173</v>
      </c>
      <c r="CK23" t="s">
        <v>174</v>
      </c>
      <c r="CL23" t="s">
        <v>156</v>
      </c>
      <c r="CM23" t="s">
        <v>157</v>
      </c>
      <c r="CN23" s="4">
        <v>45786</v>
      </c>
      <c r="CO23" s="4"/>
      <c r="CP23" s="4" t="s">
        <v>630</v>
      </c>
      <c r="CQ23" t="s">
        <v>171</v>
      </c>
      <c r="CR23" t="s">
        <v>159</v>
      </c>
      <c r="CS23" t="s">
        <v>160</v>
      </c>
      <c r="CT23" s="4">
        <v>45883</v>
      </c>
      <c r="CU23" s="4"/>
      <c r="CW23" t="s">
        <v>20</v>
      </c>
      <c r="CY23" s="28"/>
      <c r="CZ23" s="35"/>
      <c r="DA23" s="28"/>
      <c r="DB23" s="35"/>
      <c r="DC23" s="28"/>
      <c r="DD23" s="35"/>
      <c r="DE23" s="28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t="s">
        <v>157</v>
      </c>
      <c r="EJ23" t="s">
        <v>157</v>
      </c>
      <c r="EK23" t="s">
        <v>157</v>
      </c>
      <c r="EL23" t="s">
        <v>23</v>
      </c>
      <c r="EM23" t="s">
        <v>24</v>
      </c>
      <c r="EN23" t="s">
        <v>25</v>
      </c>
      <c r="EO23" t="s">
        <v>26</v>
      </c>
      <c r="EP23" t="s">
        <v>27</v>
      </c>
      <c r="EQ23" t="s">
        <v>157</v>
      </c>
      <c r="ER23" t="s">
        <v>157</v>
      </c>
      <c r="ES23" t="s">
        <v>157</v>
      </c>
      <c r="ET23" t="s">
        <v>157</v>
      </c>
      <c r="EU23" t="s">
        <v>157</v>
      </c>
      <c r="EV23" t="s">
        <v>157</v>
      </c>
      <c r="EW23" t="s">
        <v>157</v>
      </c>
    </row>
    <row r="24" spans="2:153" x14ac:dyDescent="0.25">
      <c r="B24" t="str">
        <f>IF(Q24="ja",XPlan_raw[[#This Row],[EKA_kode2]],"")</f>
        <v>T510047122</v>
      </c>
      <c r="C24" t="str">
        <f>XPlan_raw[[#This Row],[eka_langtnavn]]</f>
        <v>Semesterprojekt: Udvikling af Softwareprogrammer</v>
      </c>
      <c r="D24" t="str">
        <f>IF(XPlan_raw[[#This Row],[Interne-kode]]&lt;&gt;"(tom)",XPlan_raw[[#This Row],[Interne-kode]],"")</f>
        <v>Si1-PRO</v>
      </c>
      <c r="E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14-05-2025</v>
      </c>
      <c r="G24" t="str">
        <f>IF(XPlan_raw[[#This Row],[Campus]]&lt;&gt;"(tom)",XPlan_raw[[#This Row],[Campus]],"")</f>
        <v>Odense</v>
      </c>
      <c r="H24" t="str">
        <f>IF(OR(XPlan_raw[[#This Row],[Prøveform]]="(tom)",XPlan_raw[[#This Row],[Prøveform]]=""),"",XPlan_raw[[#This Row],[Prøveform]])</f>
        <v>Project report with oral defence</v>
      </c>
      <c r="I24" t="str">
        <f>IF(XPlan_raw[[#This Row],[Eksaminator_samlet]]&lt;&gt;"",XPlan_raw[[#This Row],[Eksaminator_samlet]],"")</f>
        <v/>
      </c>
      <c r="J24" t="str">
        <f>IF(OR(XPlan_raw[[#This Row],[Censur]]="(tom)",XPlan_raw[[#This Row],[Censur]]=""),"",XPlan_raw[[#This Row],[Censur]])</f>
        <v>Second examiner: External</v>
      </c>
      <c r="K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" s="4" t="str">
        <f>IF(XPlan_raw[[#This Row],[Bemærk]]&lt;&gt;"",XPlan_raw[[#This Row],[Bemærk]],"")</f>
        <v/>
      </c>
      <c r="M24" s="4" t="str">
        <f>IF(XPlan_raw[[#This Row],[Prøveform]]="Skriftlig prøve",XPlan_raw[[#This Row],[DATO: Start eksamen]]+21,"")</f>
        <v/>
      </c>
      <c r="N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(BEng),(tom),(tom),(tom),(tom),(tom),(tom),(tom),(tom),(tom),(tom),Bachelor i Software Engineering (BSc),(tom),(tom),(tom),(tom),(tom),(tom),(tom),(tom),(tom),(tom),(tom),(tom),(tom),(tom),(tom),,,,,,,,,,,,,,,</v>
      </c>
      <c r="Q24" s="27" t="s">
        <v>515</v>
      </c>
      <c r="R24" s="5" t="s">
        <v>1628</v>
      </c>
      <c r="S24" s="5" t="s">
        <v>1629</v>
      </c>
      <c r="T24" t="s">
        <v>1630</v>
      </c>
      <c r="U24" s="5" t="s">
        <v>165</v>
      </c>
      <c r="V24" t="s">
        <v>157</v>
      </c>
      <c r="W24" s="45">
        <v>45791</v>
      </c>
      <c r="Y24" s="4" t="s">
        <v>805</v>
      </c>
      <c r="Z24" s="5"/>
      <c r="AA24" t="s">
        <v>441</v>
      </c>
      <c r="AB24" s="5" t="s">
        <v>187</v>
      </c>
      <c r="AC24" s="4" t="s">
        <v>157</v>
      </c>
      <c r="AD24" s="45"/>
      <c r="AF24" t="s">
        <v>18</v>
      </c>
      <c r="AH24" s="5" t="s">
        <v>157</v>
      </c>
      <c r="AI24" t="s">
        <v>157</v>
      </c>
      <c r="AJ24" s="5" t="s">
        <v>157</v>
      </c>
      <c r="AK24" t="s">
        <v>157</v>
      </c>
      <c r="AL24" s="5" t="s">
        <v>157</v>
      </c>
      <c r="AM24" t="s">
        <v>157</v>
      </c>
      <c r="AN24" s="5" t="s">
        <v>157</v>
      </c>
      <c r="AO24" t="s">
        <v>157</v>
      </c>
      <c r="AP24" t="s">
        <v>157</v>
      </c>
      <c r="AQ24" t="s">
        <v>53</v>
      </c>
      <c r="AR24" t="s">
        <v>157</v>
      </c>
      <c r="AS24" t="s">
        <v>157</v>
      </c>
      <c r="AT24" t="s">
        <v>157</v>
      </c>
      <c r="AU24" t="s">
        <v>157</v>
      </c>
      <c r="AV24" t="s">
        <v>157</v>
      </c>
      <c r="AW24" t="s">
        <v>157</v>
      </c>
      <c r="AX24" t="s">
        <v>157</v>
      </c>
      <c r="AY24" t="s">
        <v>157</v>
      </c>
      <c r="AZ24" t="s">
        <v>157</v>
      </c>
      <c r="BA24" t="s">
        <v>157</v>
      </c>
      <c r="BB24" t="s">
        <v>64</v>
      </c>
      <c r="BC24" t="s">
        <v>157</v>
      </c>
      <c r="BD24" t="s">
        <v>157</v>
      </c>
      <c r="BE24" t="s">
        <v>157</v>
      </c>
      <c r="BF24" t="s">
        <v>157</v>
      </c>
      <c r="BG24" t="s">
        <v>157</v>
      </c>
      <c r="BH24" t="s">
        <v>157</v>
      </c>
      <c r="BI24" t="s">
        <v>157</v>
      </c>
      <c r="BJ24" t="s">
        <v>157</v>
      </c>
      <c r="BK24" t="s">
        <v>157</v>
      </c>
      <c r="BL24" t="s">
        <v>157</v>
      </c>
      <c r="BM24" t="s">
        <v>157</v>
      </c>
      <c r="BN24" t="s">
        <v>157</v>
      </c>
      <c r="BO24" t="s">
        <v>157</v>
      </c>
      <c r="BP24" t="s">
        <v>157</v>
      </c>
      <c r="BQ24" t="s">
        <v>157</v>
      </c>
      <c r="CI24" t="s">
        <v>168</v>
      </c>
      <c r="CJ24" t="s">
        <v>169</v>
      </c>
      <c r="CK24" t="s">
        <v>170</v>
      </c>
      <c r="CL24" t="s">
        <v>156</v>
      </c>
      <c r="CM24" t="s">
        <v>157</v>
      </c>
      <c r="CN24" s="4">
        <v>45786</v>
      </c>
      <c r="CO24" s="4"/>
      <c r="CP24" s="4" t="s">
        <v>630</v>
      </c>
      <c r="CQ24" t="s">
        <v>171</v>
      </c>
      <c r="CR24" t="s">
        <v>159</v>
      </c>
      <c r="CS24" t="s">
        <v>160</v>
      </c>
      <c r="CT24" s="4">
        <v>45883</v>
      </c>
      <c r="CU24" s="4"/>
      <c r="CW24" t="s">
        <v>20</v>
      </c>
      <c r="CY24" s="28"/>
      <c r="CZ24" s="35"/>
      <c r="DA24" s="28"/>
      <c r="DB24" s="35"/>
      <c r="DC24" s="28"/>
      <c r="DD24" s="35"/>
      <c r="DE24" s="28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t="s">
        <v>19</v>
      </c>
      <c r="EJ24" t="s">
        <v>21</v>
      </c>
      <c r="EK24" t="s">
        <v>22</v>
      </c>
      <c r="EL24" t="s">
        <v>157</v>
      </c>
      <c r="EM24" t="s">
        <v>157</v>
      </c>
      <c r="EN24" t="s">
        <v>25</v>
      </c>
      <c r="EO24" t="s">
        <v>157</v>
      </c>
      <c r="EP24" t="s">
        <v>157</v>
      </c>
      <c r="EQ24" t="s">
        <v>157</v>
      </c>
      <c r="ER24" t="s">
        <v>157</v>
      </c>
      <c r="ES24" t="s">
        <v>157</v>
      </c>
      <c r="ET24" t="s">
        <v>157</v>
      </c>
      <c r="EU24" t="s">
        <v>157</v>
      </c>
      <c r="EV24" t="s">
        <v>157</v>
      </c>
      <c r="EW24" t="s">
        <v>157</v>
      </c>
    </row>
    <row r="25" spans="2:153" x14ac:dyDescent="0.25">
      <c r="B25" t="str">
        <f>IF(Q25="ja",XPlan_raw[[#This Row],[EKA_kode2]],"")</f>
        <v>T560044102</v>
      </c>
      <c r="C25" t="str">
        <f>XPlan_raw[[#This Row],[eka_langtnavn]]</f>
        <v>Spildesign 1</v>
      </c>
      <c r="D25" t="str">
        <f>IF(XPlan_raw[[#This Row],[Interne-kode]]&lt;&gt;"(tom)",XPlan_raw[[#This Row],[Interne-kode]],"")</f>
        <v>OB-SD1</v>
      </c>
      <c r="E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15-05-2025</v>
      </c>
      <c r="G25" t="str">
        <f>IF(XPlan_raw[[#This Row],[Campus]]&lt;&gt;"(tom)",XPlan_raw[[#This Row],[Campus]],"")</f>
        <v>Odense</v>
      </c>
      <c r="H25" t="str">
        <f>IF(OR(XPlan_raw[[#This Row],[Prøveform]]="(tom)",XPlan_raw[[#This Row],[Prøveform]]=""),"",XPlan_raw[[#This Row],[Prøveform]])</f>
        <v>Project report with oral defence</v>
      </c>
      <c r="I25" t="str">
        <f>IF(XPlan_raw[[#This Row],[Eksaminator_samlet]]&lt;&gt;"",XPlan_raw[[#This Row],[Eksaminator_samlet]],"")</f>
        <v>Sylvester Agerbæk Hansen</v>
      </c>
      <c r="J25" t="str">
        <f>IF(OR(XPlan_raw[[#This Row],[Censur]]="(tom)",XPlan_raw[[#This Row],[Censur]]=""),"",XPlan_raw[[#This Row],[Censur]])</f>
        <v/>
      </c>
      <c r="K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" s="4" t="str">
        <f>IF(XPlan_raw[[#This Row],[Bemærk]]&lt;&gt;"",XPlan_raw[[#This Row],[Bemærk]],"")</f>
        <v/>
      </c>
      <c r="M25" s="4" t="str">
        <f>IF(XPlan_raw[[#This Row],[Prøveform]]="Skriftlig prøve",XPlan_raw[[#This Row],[DATO: Start eksamen]]+21,"")</f>
        <v/>
      </c>
      <c r="N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25" s="27" t="s">
        <v>515</v>
      </c>
      <c r="R25" s="5" t="s">
        <v>1875</v>
      </c>
      <c r="S25" s="5" t="s">
        <v>1876</v>
      </c>
      <c r="T25" t="s">
        <v>1877</v>
      </c>
      <c r="U25" s="5" t="s">
        <v>165</v>
      </c>
      <c r="V25" t="s">
        <v>157</v>
      </c>
      <c r="W25" s="45">
        <v>45792</v>
      </c>
      <c r="Y25" s="4" t="s">
        <v>805</v>
      </c>
      <c r="Z25" s="5" t="s">
        <v>1874</v>
      </c>
      <c r="AA25" t="s">
        <v>441</v>
      </c>
      <c r="AB25" s="5"/>
      <c r="AC25" s="4" t="s">
        <v>157</v>
      </c>
      <c r="AD25" s="45"/>
      <c r="AF25" t="s">
        <v>18</v>
      </c>
      <c r="AH25" s="5" t="s">
        <v>157</v>
      </c>
      <c r="AI25" t="s">
        <v>157</v>
      </c>
      <c r="AJ25" s="5" t="s">
        <v>157</v>
      </c>
      <c r="AK25" t="s">
        <v>157</v>
      </c>
      <c r="AL25" s="5" t="s">
        <v>157</v>
      </c>
      <c r="AM25" t="s">
        <v>157</v>
      </c>
      <c r="AN25" s="5" t="s">
        <v>157</v>
      </c>
      <c r="AO25" t="s">
        <v>157</v>
      </c>
      <c r="AP25" t="s">
        <v>157</v>
      </c>
      <c r="AQ25" t="s">
        <v>157</v>
      </c>
      <c r="AR25" t="s">
        <v>157</v>
      </c>
      <c r="AS25" t="s">
        <v>157</v>
      </c>
      <c r="AT25" t="s">
        <v>157</v>
      </c>
      <c r="AU25" t="s">
        <v>157</v>
      </c>
      <c r="AV25" t="s">
        <v>157</v>
      </c>
      <c r="AW25" t="s">
        <v>157</v>
      </c>
      <c r="AX25" t="s">
        <v>157</v>
      </c>
      <c r="AY25" t="s">
        <v>157</v>
      </c>
      <c r="AZ25" t="s">
        <v>62</v>
      </c>
      <c r="BA25" t="s">
        <v>157</v>
      </c>
      <c r="BB25" t="s">
        <v>157</v>
      </c>
      <c r="BC25" t="s">
        <v>157</v>
      </c>
      <c r="BD25" t="s">
        <v>157</v>
      </c>
      <c r="BE25" t="s">
        <v>157</v>
      </c>
      <c r="BF25" t="s">
        <v>157</v>
      </c>
      <c r="BG25" t="s">
        <v>157</v>
      </c>
      <c r="BH25" t="s">
        <v>157</v>
      </c>
      <c r="BI25" t="s">
        <v>157</v>
      </c>
      <c r="BJ25" t="s">
        <v>157</v>
      </c>
      <c r="BK25" t="s">
        <v>157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CI25" t="s">
        <v>175</v>
      </c>
      <c r="CJ25" t="s">
        <v>176</v>
      </c>
      <c r="CK25" t="s">
        <v>177</v>
      </c>
      <c r="CL25" t="s">
        <v>156</v>
      </c>
      <c r="CM25" t="s">
        <v>157</v>
      </c>
      <c r="CN25" s="4">
        <v>45786</v>
      </c>
      <c r="CO25" s="4"/>
      <c r="CP25" s="4" t="s">
        <v>630</v>
      </c>
      <c r="CQ25" t="s">
        <v>171</v>
      </c>
      <c r="CR25" t="s">
        <v>159</v>
      </c>
      <c r="CS25" t="s">
        <v>160</v>
      </c>
      <c r="CT25" s="4">
        <v>45883</v>
      </c>
      <c r="CU25" s="4"/>
      <c r="CW25" t="s">
        <v>20</v>
      </c>
      <c r="CY25" s="28"/>
      <c r="CZ25" s="35"/>
      <c r="DA25" s="28"/>
      <c r="DB25" s="35"/>
      <c r="DC25" s="28"/>
      <c r="DD25" s="35"/>
      <c r="DE25" s="28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t="s">
        <v>157</v>
      </c>
      <c r="EJ25" t="s">
        <v>157</v>
      </c>
      <c r="EK25" t="s">
        <v>157</v>
      </c>
      <c r="EL25" t="s">
        <v>157</v>
      </c>
      <c r="EM25" t="s">
        <v>157</v>
      </c>
      <c r="EN25" t="s">
        <v>25</v>
      </c>
      <c r="EO25" t="s">
        <v>157</v>
      </c>
      <c r="EP25" t="s">
        <v>157</v>
      </c>
      <c r="EQ25" t="s">
        <v>157</v>
      </c>
      <c r="ER25" t="s">
        <v>157</v>
      </c>
      <c r="ES25" t="s">
        <v>157</v>
      </c>
      <c r="ET25" t="s">
        <v>157</v>
      </c>
      <c r="EU25" t="s">
        <v>157</v>
      </c>
      <c r="EV25" t="s">
        <v>157</v>
      </c>
      <c r="EW25" t="s">
        <v>157</v>
      </c>
    </row>
    <row r="26" spans="2:153" x14ac:dyDescent="0.25">
      <c r="B26" t="str">
        <f>IF(Q26="ja",XPlan_raw[[#This Row],[EKA_kode2]],"")</f>
        <v>T140022102</v>
      </c>
      <c r="C26" t="str">
        <f>XPlan_raw[[#This Row],[eka_langtnavn]]</f>
        <v>Arkitektonisk geometri og modellering</v>
      </c>
      <c r="D26" t="str">
        <f>IF(XPlan_raw[[#This Row],[Interne-kode]]&lt;&gt;"(tom)",XPlan_raw[[#This Row],[Interne-kode]],"")</f>
        <v>14-AGM</v>
      </c>
      <c r="E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6" t="str">
        <f>IF(XPlan_raw[[#This Row],[Campus]]&lt;&gt;"(tom)",XPlan_raw[[#This Row],[Campus]],"")</f>
        <v>Odense</v>
      </c>
      <c r="H26" t="str">
        <f>IF(OR(XPlan_raw[[#This Row],[Prøveform]]="(tom)",XPlan_raw[[#This Row],[Prøveform]]=""),"",XPlan_raw[[#This Row],[Prøveform]])</f>
        <v>Portfolio</v>
      </c>
      <c r="I26" t="str">
        <f>IF(XPlan_raw[[#This Row],[Eksaminator_samlet]]&lt;&gt;"",XPlan_raw[[#This Row],[Eksaminator_samlet]],"")</f>
        <v>Petra Sochůrková, Roberto Naboni</v>
      </c>
      <c r="J26" t="str">
        <f>IF(OR(XPlan_raw[[#This Row],[Censur]]="(tom)",XPlan_raw[[#This Row],[Censur]]=""),"",XPlan_raw[[#This Row],[Censur]])</f>
        <v>Second examiner: Internal</v>
      </c>
      <c r="K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" s="4" t="str">
        <f>IF(XPlan_raw[[#This Row],[Bemærk]]&lt;&gt;"",XPlan_raw[[#This Row],[Bemærk]],"")</f>
        <v/>
      </c>
      <c r="M26" s="4" t="str">
        <f>IF(XPlan_raw[[#This Row],[Prøveform]]="Skriftlig prøve",XPlan_raw[[#This Row],[DATO: Start eksamen]]+21,"")</f>
        <v/>
      </c>
      <c r="N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(BSc),(tom),(tom),(tom),(tom),(tom),(tom),(tom),(tom),(tom),(tom),(tom),(tom),(tom),(tom),(tom),(tom),(tom),(tom),(tom),(tom),(tom),(tom),(tom),(tom),(tom),,,,,,,,,,,,,,,</v>
      </c>
      <c r="Q26" s="27" t="s">
        <v>515</v>
      </c>
      <c r="R26" t="s">
        <v>1200</v>
      </c>
      <c r="S26" t="s">
        <v>1201</v>
      </c>
      <c r="T26" t="s">
        <v>1202</v>
      </c>
      <c r="U26" t="s">
        <v>165</v>
      </c>
      <c r="V26" t="s">
        <v>157</v>
      </c>
      <c r="W26" s="4">
        <v>45793</v>
      </c>
      <c r="Y26" s="4" t="s">
        <v>805</v>
      </c>
      <c r="Z26" t="s">
        <v>1203</v>
      </c>
      <c r="AA26" t="s">
        <v>214</v>
      </c>
      <c r="AB26" t="s">
        <v>160</v>
      </c>
      <c r="AC26" s="4" t="s">
        <v>157</v>
      </c>
      <c r="AF26" t="s">
        <v>18</v>
      </c>
      <c r="AH26" s="5" t="s">
        <v>157</v>
      </c>
      <c r="AI26" t="s">
        <v>157</v>
      </c>
      <c r="AJ26" s="5" t="s">
        <v>157</v>
      </c>
      <c r="AK26" t="s">
        <v>157</v>
      </c>
      <c r="AL26" s="5" t="s">
        <v>157</v>
      </c>
      <c r="AM26" t="s">
        <v>157</v>
      </c>
      <c r="AN26" s="5" t="s">
        <v>157</v>
      </c>
      <c r="AO26" t="s">
        <v>157</v>
      </c>
      <c r="AP26" t="s">
        <v>157</v>
      </c>
      <c r="AQ26" t="s">
        <v>157</v>
      </c>
      <c r="AR26" t="s">
        <v>54</v>
      </c>
      <c r="AS26" t="s">
        <v>157</v>
      </c>
      <c r="AT26" t="s">
        <v>157</v>
      </c>
      <c r="AU26" t="s">
        <v>157</v>
      </c>
      <c r="AV26" t="s">
        <v>157</v>
      </c>
      <c r="AW26" t="s">
        <v>157</v>
      </c>
      <c r="AX26" t="s">
        <v>157</v>
      </c>
      <c r="AY26" t="s">
        <v>157</v>
      </c>
      <c r="AZ26" t="s">
        <v>157</v>
      </c>
      <c r="BA26" t="s">
        <v>157</v>
      </c>
      <c r="BB26" t="s">
        <v>157</v>
      </c>
      <c r="BC26" t="s">
        <v>157</v>
      </c>
      <c r="BD26" t="s">
        <v>157</v>
      </c>
      <c r="BE26" t="s">
        <v>157</v>
      </c>
      <c r="BF26" t="s">
        <v>157</v>
      </c>
      <c r="BG26" t="s">
        <v>157</v>
      </c>
      <c r="BH26" t="s">
        <v>157</v>
      </c>
      <c r="BI26" t="s">
        <v>157</v>
      </c>
      <c r="BJ26" t="s">
        <v>157</v>
      </c>
      <c r="BK26" t="s">
        <v>157</v>
      </c>
      <c r="BL26" t="s">
        <v>157</v>
      </c>
      <c r="BM26" t="s">
        <v>157</v>
      </c>
      <c r="BN26" t="s">
        <v>157</v>
      </c>
      <c r="BO26" t="s">
        <v>157</v>
      </c>
      <c r="BP26" t="s">
        <v>157</v>
      </c>
      <c r="BQ26" t="s">
        <v>157</v>
      </c>
      <c r="CI26" t="s">
        <v>178</v>
      </c>
      <c r="CJ26" t="s">
        <v>179</v>
      </c>
      <c r="CK26" t="s">
        <v>180</v>
      </c>
      <c r="CL26" t="s">
        <v>165</v>
      </c>
      <c r="CM26" t="s">
        <v>157</v>
      </c>
      <c r="CN26" s="4">
        <v>45789</v>
      </c>
      <c r="CO26" s="4"/>
      <c r="CP26" s="4" t="s">
        <v>632</v>
      </c>
      <c r="CQ26" t="s">
        <v>181</v>
      </c>
      <c r="CR26" t="s">
        <v>159</v>
      </c>
      <c r="CT26" s="4" t="s">
        <v>157</v>
      </c>
      <c r="CU26" s="4"/>
      <c r="CW26" t="s">
        <v>20</v>
      </c>
      <c r="EI26" t="s">
        <v>157</v>
      </c>
      <c r="EJ26" t="s">
        <v>157</v>
      </c>
      <c r="EK26" t="s">
        <v>157</v>
      </c>
      <c r="EL26" t="s">
        <v>157</v>
      </c>
      <c r="EM26" t="s">
        <v>24</v>
      </c>
      <c r="EN26" t="s">
        <v>157</v>
      </c>
      <c r="EO26" t="s">
        <v>157</v>
      </c>
      <c r="EP26" t="s">
        <v>157</v>
      </c>
      <c r="EQ26" t="s">
        <v>157</v>
      </c>
      <c r="ER26" t="s">
        <v>157</v>
      </c>
      <c r="ES26" t="s">
        <v>157</v>
      </c>
      <c r="ET26" t="s">
        <v>157</v>
      </c>
      <c r="EU26" t="s">
        <v>157</v>
      </c>
      <c r="EV26" t="s">
        <v>157</v>
      </c>
      <c r="EW26" t="s">
        <v>157</v>
      </c>
    </row>
    <row r="27" spans="2:153" x14ac:dyDescent="0.25">
      <c r="B27" t="str">
        <f>IF(Q27="ja",XPlan_raw[[#This Row],[EKA_kode2]],"")</f>
        <v>T070037102</v>
      </c>
      <c r="C27" t="str">
        <f>XPlan_raw[[#This Row],[eka_langtnavn]]</f>
        <v>Innovation</v>
      </c>
      <c r="D27" t="str">
        <f>IF(XPlan_raw[[#This Row],[Interne-kode]]&lt;&gt;"(tom)",XPlan_raw[[#This Row],[Interne-kode]],"")</f>
        <v>PDX-IN</v>
      </c>
      <c r="E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7" t="str">
        <f>IF(XPlan_raw[[#This Row],[Campus]]&lt;&gt;"(tom)",XPlan_raw[[#This Row],[Campus]],"")</f>
        <v>Odense</v>
      </c>
      <c r="H27" t="str">
        <f>IF(OR(XPlan_raw[[#This Row],[Prøveform]]="(tom)",XPlan_raw[[#This Row],[Prøveform]]=""),"",XPlan_raw[[#This Row],[Prøveform]])</f>
        <v>Oral examination</v>
      </c>
      <c r="I27" t="str">
        <f>IF(XPlan_raw[[#This Row],[Eksaminator_samlet]]&lt;&gt;"",XPlan_raw[[#This Row],[Eksaminator_samlet]],"")</f>
        <v>Ian Stampe, Rune Baier Lindholm Nielsen</v>
      </c>
      <c r="J27" t="str">
        <f>IF(OR(XPlan_raw[[#This Row],[Censur]]="(tom)",XPlan_raw[[#This Row],[Censur]]=""),"",XPlan_raw[[#This Row],[Censur]])</f>
        <v>Second examiner: Internal</v>
      </c>
      <c r="K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" s="4" t="str">
        <f>IF(XPlan_raw[[#This Row],[Bemærk]]&lt;&gt;"",XPlan_raw[[#This Row],[Bemærk]],"")</f>
        <v/>
      </c>
      <c r="M27" s="4" t="str">
        <f>IF(XPlan_raw[[#This Row],[Prøveform]]="Skriftlig prøve",XPlan_raw[[#This Row],[DATO: Start eksamen]]+21,"")</f>
        <v/>
      </c>
      <c r="N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27" s="27" t="s">
        <v>515</v>
      </c>
      <c r="R27" s="5" t="s">
        <v>988</v>
      </c>
      <c r="S27" s="5" t="s">
        <v>989</v>
      </c>
      <c r="T27" t="s">
        <v>990</v>
      </c>
      <c r="U27" s="5" t="s">
        <v>165</v>
      </c>
      <c r="V27" t="s">
        <v>157</v>
      </c>
      <c r="W27" s="45">
        <v>45793</v>
      </c>
      <c r="Y27" s="4" t="s">
        <v>805</v>
      </c>
      <c r="Z27" s="5" t="s">
        <v>991</v>
      </c>
      <c r="AA27" t="s">
        <v>186</v>
      </c>
      <c r="AB27" s="5" t="s">
        <v>160</v>
      </c>
      <c r="AC27" s="4" t="s">
        <v>157</v>
      </c>
      <c r="AD27" s="45"/>
      <c r="AF27" t="s">
        <v>18</v>
      </c>
      <c r="AH27" s="5" t="s">
        <v>157</v>
      </c>
      <c r="AI27" t="s">
        <v>157</v>
      </c>
      <c r="AJ27" s="5" t="s">
        <v>157</v>
      </c>
      <c r="AK27" t="s">
        <v>157</v>
      </c>
      <c r="AL27" s="5" t="s">
        <v>157</v>
      </c>
      <c r="AM27" t="s">
        <v>157</v>
      </c>
      <c r="AN27" s="5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V27" t="s">
        <v>157</v>
      </c>
      <c r="AW27" t="s">
        <v>157</v>
      </c>
      <c r="AX27" t="s">
        <v>60</v>
      </c>
      <c r="AY27" t="s">
        <v>157</v>
      </c>
      <c r="AZ27" t="s">
        <v>157</v>
      </c>
      <c r="BA27" t="s">
        <v>157</v>
      </c>
      <c r="BB27" t="s">
        <v>157</v>
      </c>
      <c r="BC27" t="s">
        <v>157</v>
      </c>
      <c r="BD27" t="s">
        <v>157</v>
      </c>
      <c r="BE27" t="s">
        <v>157</v>
      </c>
      <c r="BF27" t="s">
        <v>157</v>
      </c>
      <c r="BG27" t="s">
        <v>157</v>
      </c>
      <c r="BH27" t="s">
        <v>157</v>
      </c>
      <c r="BI27" t="s">
        <v>157</v>
      </c>
      <c r="BJ27" t="s">
        <v>157</v>
      </c>
      <c r="BK27" t="s">
        <v>157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CI27" s="28" t="s">
        <v>528</v>
      </c>
      <c r="CJ27" s="28" t="s">
        <v>529</v>
      </c>
      <c r="CK27" s="35" t="s">
        <v>530</v>
      </c>
      <c r="CL27" s="28" t="s">
        <v>165</v>
      </c>
      <c r="CM27" s="35" t="s">
        <v>157</v>
      </c>
      <c r="CN27" s="39">
        <v>45791</v>
      </c>
      <c r="CO27" s="40"/>
      <c r="CP27" s="40" t="s">
        <v>632</v>
      </c>
      <c r="CQ27" s="28" t="s">
        <v>503</v>
      </c>
      <c r="CR27" s="35" t="s">
        <v>159</v>
      </c>
      <c r="CS27" s="28" t="s">
        <v>160</v>
      </c>
      <c r="CT27" s="40" t="s">
        <v>157</v>
      </c>
      <c r="CU27" s="39"/>
      <c r="CV27" s="35"/>
      <c r="CW27" t="s">
        <v>20</v>
      </c>
      <c r="CY27" s="28"/>
      <c r="CZ27" s="35"/>
      <c r="DA27" s="28"/>
      <c r="DB27" s="35"/>
      <c r="DC27" s="28"/>
      <c r="DD27" s="35"/>
      <c r="DE27" s="28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 t="s">
        <v>157</v>
      </c>
      <c r="EJ27" s="35" t="s">
        <v>21</v>
      </c>
      <c r="EK27" s="35" t="s">
        <v>157</v>
      </c>
      <c r="EL27" s="35" t="s">
        <v>157</v>
      </c>
      <c r="EM27" s="35" t="s">
        <v>157</v>
      </c>
      <c r="EN27" s="35" t="s">
        <v>157</v>
      </c>
      <c r="EO27" s="35" t="s">
        <v>26</v>
      </c>
      <c r="EP27" s="35" t="s">
        <v>157</v>
      </c>
      <c r="EQ27" s="35" t="s">
        <v>157</v>
      </c>
      <c r="ER27" s="35" t="s">
        <v>157</v>
      </c>
      <c r="ES27" s="35" t="s">
        <v>157</v>
      </c>
      <c r="ET27" s="35" t="s">
        <v>157</v>
      </c>
      <c r="EU27" s="35" t="s">
        <v>157</v>
      </c>
      <c r="EV27" s="35" t="s">
        <v>157</v>
      </c>
      <c r="EW27" s="35" t="s">
        <v>157</v>
      </c>
    </row>
    <row r="28" spans="2:153" x14ac:dyDescent="0.25">
      <c r="B28" t="str">
        <f>IF(Q28="ja",XPlan_raw[[#This Row],[EKA_kode2]],"")</f>
        <v>T510068102</v>
      </c>
      <c r="C28" t="str">
        <f>XPlan_raw[[#This Row],[eka_langtnavn]]</f>
        <v>Project in Software Engineering 20 ECTS</v>
      </c>
      <c r="D28" t="str">
        <f>IF(XPlan_raw[[#This Row],[Interne-kode]]&lt;&gt;"(tom)",XPlan_raw[[#This Row],[Interne-kode]],"")</f>
        <v/>
      </c>
      <c r="E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8" t="str">
        <f>IF(XPlan_raw[[#This Row],[Campus]]&lt;&gt;"(tom)",XPlan_raw[[#This Row],[Campus]],"")</f>
        <v>Odense</v>
      </c>
      <c r="H28" t="str">
        <f>IF(OR(XPlan_raw[[#This Row],[Prøveform]]="(tom)",XPlan_raw[[#This Row],[Prøveform]]=""),"",XPlan_raw[[#This Row],[Prøveform]])</f>
        <v/>
      </c>
      <c r="I28" t="str">
        <f>IF(XPlan_raw[[#This Row],[Eksaminator_samlet]]&lt;&gt;"",XPlan_raw[[#This Row],[Eksaminator_samlet]],"")</f>
        <v/>
      </c>
      <c r="J28" t="str">
        <f>IF(OR(XPlan_raw[[#This Row],[Censur]]="(tom)",XPlan_raw[[#This Row],[Censur]]=""),"",XPlan_raw[[#This Row],[Censur]])</f>
        <v/>
      </c>
      <c r="K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8" s="4" t="str">
        <f>IF(XPlan_raw[[#This Row],[Bemærk]]&lt;&gt;"",XPlan_raw[[#This Row],[Bemærk]],"")</f>
        <v/>
      </c>
      <c r="M28" s="4" t="str">
        <f>IF(XPlan_raw[[#This Row],[Prøveform]]="Skriftlig prøve",XPlan_raw[[#This Row],[DATO: Start eksamen]]+21,"")</f>
        <v/>
      </c>
      <c r="N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8" s="27" t="s">
        <v>515</v>
      </c>
      <c r="R28" s="5" t="s">
        <v>1649</v>
      </c>
      <c r="S28" s="5" t="s">
        <v>1650</v>
      </c>
      <c r="T28" t="s">
        <v>157</v>
      </c>
      <c r="U28" s="5" t="s">
        <v>157</v>
      </c>
      <c r="V28" t="s">
        <v>157</v>
      </c>
      <c r="W28" s="45">
        <v>45793</v>
      </c>
      <c r="Y28" s="4" t="s">
        <v>157</v>
      </c>
      <c r="Z28" s="5"/>
      <c r="AB28" s="5"/>
      <c r="AC28" s="4">
        <v>45877</v>
      </c>
      <c r="AD28" s="45"/>
      <c r="AF28" t="s">
        <v>18</v>
      </c>
      <c r="AH28" s="46" t="s">
        <v>157</v>
      </c>
      <c r="AI28" s="25" t="s">
        <v>157</v>
      </c>
      <c r="AJ28" s="46" t="s">
        <v>157</v>
      </c>
      <c r="AK28" s="25" t="s">
        <v>157</v>
      </c>
      <c r="AL28" s="46" t="s">
        <v>157</v>
      </c>
      <c r="AM28" s="25" t="s">
        <v>157</v>
      </c>
      <c r="AN28" s="46" t="s">
        <v>157</v>
      </c>
      <c r="AO28" s="25" t="s">
        <v>157</v>
      </c>
      <c r="AP28" s="25" t="s">
        <v>157</v>
      </c>
      <c r="AQ28" s="25" t="s">
        <v>157</v>
      </c>
      <c r="AR28" s="25" t="s">
        <v>157</v>
      </c>
      <c r="AS28" s="25" t="s">
        <v>157</v>
      </c>
      <c r="AT28" s="25" t="s">
        <v>157</v>
      </c>
      <c r="AU28" s="25" t="s">
        <v>157</v>
      </c>
      <c r="AV28" s="25"/>
      <c r="AW28" s="25" t="s">
        <v>157</v>
      </c>
      <c r="AX28" s="25" t="s">
        <v>157</v>
      </c>
      <c r="AY28" s="25" t="s">
        <v>157</v>
      </c>
      <c r="AZ28" s="25" t="s">
        <v>157</v>
      </c>
      <c r="BA28" s="25" t="s">
        <v>157</v>
      </c>
      <c r="BB28" s="25" t="s">
        <v>157</v>
      </c>
      <c r="BC28" s="25" t="s">
        <v>157</v>
      </c>
      <c r="BD28" s="25" t="s">
        <v>157</v>
      </c>
      <c r="BE28" s="25" t="s">
        <v>157</v>
      </c>
      <c r="BF28" s="25" t="s">
        <v>157</v>
      </c>
      <c r="BG28" s="25" t="s">
        <v>157</v>
      </c>
      <c r="BH28" s="25" t="s">
        <v>157</v>
      </c>
      <c r="BI28" s="25" t="s">
        <v>157</v>
      </c>
      <c r="BJ28" s="25" t="s">
        <v>157</v>
      </c>
      <c r="BK28" s="25" t="s">
        <v>157</v>
      </c>
      <c r="BL28" s="25" t="s">
        <v>157</v>
      </c>
      <c r="BM28" s="25" t="s">
        <v>157</v>
      </c>
      <c r="BN28" s="25" t="s">
        <v>157</v>
      </c>
      <c r="BO28" s="25" t="s">
        <v>157</v>
      </c>
      <c r="BP28" s="25" t="s">
        <v>157</v>
      </c>
      <c r="BQ28" s="25" t="s">
        <v>34</v>
      </c>
      <c r="CI28" s="28" t="s">
        <v>534</v>
      </c>
      <c r="CJ28" s="28" t="s">
        <v>535</v>
      </c>
      <c r="CK28" s="35" t="s">
        <v>536</v>
      </c>
      <c r="CL28" s="28" t="s">
        <v>165</v>
      </c>
      <c r="CM28" s="35" t="s">
        <v>157</v>
      </c>
      <c r="CN28" s="39">
        <v>45793</v>
      </c>
      <c r="CO28" s="40"/>
      <c r="CP28" s="40" t="s">
        <v>632</v>
      </c>
      <c r="CQ28" s="28" t="s">
        <v>252</v>
      </c>
      <c r="CR28" s="35" t="s">
        <v>636</v>
      </c>
      <c r="CS28" s="28" t="s">
        <v>160</v>
      </c>
      <c r="CT28" s="40">
        <v>45793</v>
      </c>
      <c r="CU28" s="39"/>
      <c r="CV28" s="35"/>
      <c r="CW28" t="s">
        <v>20</v>
      </c>
      <c r="CY28" s="29"/>
      <c r="CZ28" s="31"/>
      <c r="DA28" s="29"/>
      <c r="DB28" s="31"/>
      <c r="DC28" s="29"/>
      <c r="DD28" s="31"/>
      <c r="DE28" s="29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5" t="s">
        <v>157</v>
      </c>
      <c r="EJ28" s="35" t="s">
        <v>157</v>
      </c>
      <c r="EK28" s="35" t="s">
        <v>157</v>
      </c>
      <c r="EL28" s="35" t="s">
        <v>157</v>
      </c>
      <c r="EM28" s="35" t="s">
        <v>157</v>
      </c>
      <c r="EN28" s="35" t="s">
        <v>157</v>
      </c>
      <c r="EO28" s="35" t="s">
        <v>26</v>
      </c>
      <c r="EP28" s="35" t="s">
        <v>157</v>
      </c>
      <c r="EQ28" s="35" t="s">
        <v>157</v>
      </c>
      <c r="ER28" s="35" t="s">
        <v>157</v>
      </c>
      <c r="ES28" s="35" t="s">
        <v>157</v>
      </c>
      <c r="ET28" s="35" t="s">
        <v>157</v>
      </c>
      <c r="EU28" s="35" t="s">
        <v>157</v>
      </c>
      <c r="EV28" s="35" t="s">
        <v>157</v>
      </c>
      <c r="EW28" s="35" t="s">
        <v>157</v>
      </c>
    </row>
    <row r="29" spans="2:153" x14ac:dyDescent="0.25">
      <c r="B29" t="str">
        <f>IF(Q29="ja",XPlan_raw[[#This Row],[EKA_kode2]],"")</f>
        <v>T540059102</v>
      </c>
      <c r="C29" t="str">
        <f>XPlan_raw[[#This Row],[eka_langtnavn]]</f>
        <v>Robotteknologiske metoder</v>
      </c>
      <c r="D29" t="str">
        <f>IF(XPlan_raw[[#This Row],[Interne-kode]]&lt;&gt;"(tom)",XPlan_raw[[#This Row],[Interne-kode]],"")</f>
        <v>RB1-MMP</v>
      </c>
      <c r="E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9" t="str">
        <f>IF(XPlan_raw[[#This Row],[Campus]]&lt;&gt;"(tom)",XPlan_raw[[#This Row],[Campus]],"")</f>
        <v>Odense</v>
      </c>
      <c r="H29" t="str">
        <f>IF(OR(XPlan_raw[[#This Row],[Prøveform]]="(tom)",XPlan_raw[[#This Row],[Prøveform]]=""),"",XPlan_raw[[#This Row],[Prøveform]])</f>
        <v>Portfolio</v>
      </c>
      <c r="I29" t="str">
        <f>IF(XPlan_raw[[#This Row],[Eksaminator_samlet]]&lt;&gt;"",XPlan_raw[[#This Row],[Eksaminator_samlet]],"")</f>
        <v xml:space="preserve">Preben H.S. Holm </v>
      </c>
      <c r="J29" t="str">
        <f>IF(OR(XPlan_raw[[#This Row],[Censur]]="(tom)",XPlan_raw[[#This Row],[Censur]]=""),"",XPlan_raw[[#This Row],[Censur]])</f>
        <v>Second examiner: None</v>
      </c>
      <c r="K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" s="4" t="str">
        <f>IF(XPlan_raw[[#This Row],[Bemærk]]&lt;&gt;"",XPlan_raw[[#This Row],[Bemærk]],"")</f>
        <v/>
      </c>
      <c r="M29" s="4" t="str">
        <f>IF(XPlan_raw[[#This Row],[Prøveform]]="Skriftlig prøve",XPlan_raw[[#This Row],[DATO: Start eksamen]]+21,"")</f>
        <v/>
      </c>
      <c r="N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29" s="27" t="s">
        <v>515</v>
      </c>
      <c r="R29" s="5" t="s">
        <v>1778</v>
      </c>
      <c r="S29" s="5" t="s">
        <v>1779</v>
      </c>
      <c r="T29" t="s">
        <v>1780</v>
      </c>
      <c r="U29" s="5" t="s">
        <v>165</v>
      </c>
      <c r="V29" t="s">
        <v>157</v>
      </c>
      <c r="W29" s="45">
        <v>45793</v>
      </c>
      <c r="Y29" s="4" t="s">
        <v>805</v>
      </c>
      <c r="Z29" s="5" t="s">
        <v>1714</v>
      </c>
      <c r="AA29" t="s">
        <v>214</v>
      </c>
      <c r="AB29" s="5" t="s">
        <v>167</v>
      </c>
      <c r="AC29" s="4" t="s">
        <v>157</v>
      </c>
      <c r="AD29" s="45"/>
      <c r="AF29" t="s">
        <v>18</v>
      </c>
      <c r="AH29" s="47" t="s">
        <v>157</v>
      </c>
      <c r="AI29" s="27" t="s">
        <v>157</v>
      </c>
      <c r="AJ29" s="47" t="s">
        <v>157</v>
      </c>
      <c r="AK29" s="27" t="s">
        <v>157</v>
      </c>
      <c r="AL29" s="47" t="s">
        <v>157</v>
      </c>
      <c r="AM29" s="27" t="s">
        <v>157</v>
      </c>
      <c r="AN29" s="47" t="s">
        <v>157</v>
      </c>
      <c r="AO29" s="27" t="s">
        <v>157</v>
      </c>
      <c r="AP29" s="27" t="s">
        <v>157</v>
      </c>
      <c r="AQ29" s="27" t="s">
        <v>157</v>
      </c>
      <c r="AR29" s="27" t="s">
        <v>157</v>
      </c>
      <c r="AS29" s="27" t="s">
        <v>157</v>
      </c>
      <c r="AT29" s="27" t="s">
        <v>157</v>
      </c>
      <c r="AU29" s="27" t="s">
        <v>157</v>
      </c>
      <c r="AV29" s="27" t="s">
        <v>157</v>
      </c>
      <c r="AW29" s="27" t="s">
        <v>157</v>
      </c>
      <c r="AX29" s="27" t="s">
        <v>157</v>
      </c>
      <c r="AY29" s="27" t="s">
        <v>61</v>
      </c>
      <c r="AZ29" s="27" t="s">
        <v>157</v>
      </c>
      <c r="BA29" s="27" t="s">
        <v>157</v>
      </c>
      <c r="BB29" s="27" t="s">
        <v>157</v>
      </c>
      <c r="BC29" s="27" t="s">
        <v>157</v>
      </c>
      <c r="BD29" s="27" t="s">
        <v>157</v>
      </c>
      <c r="BE29" s="27" t="s">
        <v>157</v>
      </c>
      <c r="BF29" s="27" t="s">
        <v>157</v>
      </c>
      <c r="BG29" s="27" t="s">
        <v>157</v>
      </c>
      <c r="BH29" s="27" t="s">
        <v>157</v>
      </c>
      <c r="BI29" s="27" t="s">
        <v>157</v>
      </c>
      <c r="BJ29" s="27" t="s">
        <v>157</v>
      </c>
      <c r="BK29" s="27" t="s">
        <v>157</v>
      </c>
      <c r="BL29" s="27" t="s">
        <v>157</v>
      </c>
      <c r="BM29" s="27" t="s">
        <v>157</v>
      </c>
      <c r="BN29" s="27" t="s">
        <v>157</v>
      </c>
      <c r="BO29" s="27" t="s">
        <v>157</v>
      </c>
      <c r="BP29" s="27" t="s">
        <v>157</v>
      </c>
      <c r="BQ29" s="27" t="s">
        <v>157</v>
      </c>
      <c r="CI29" t="s">
        <v>540</v>
      </c>
      <c r="CJ29" t="s">
        <v>541</v>
      </c>
      <c r="CK29" t="s">
        <v>542</v>
      </c>
      <c r="CL29" t="s">
        <v>165</v>
      </c>
      <c r="CM29" t="s">
        <v>157</v>
      </c>
      <c r="CN29" s="4">
        <v>45793</v>
      </c>
      <c r="CO29" s="4"/>
      <c r="CP29" s="4" t="s">
        <v>632</v>
      </c>
      <c r="CQ29" t="s">
        <v>252</v>
      </c>
      <c r="CR29" t="s">
        <v>159</v>
      </c>
      <c r="CS29" t="s">
        <v>160</v>
      </c>
      <c r="CT29" s="4" t="s">
        <v>157</v>
      </c>
      <c r="CU29" s="4"/>
      <c r="CW29" t="s">
        <v>20</v>
      </c>
      <c r="CY29" s="30"/>
      <c r="CZ29" s="32"/>
      <c r="DA29" s="30"/>
      <c r="DB29" s="32"/>
      <c r="DC29" s="30"/>
      <c r="DD29" s="32"/>
      <c r="DE29" s="30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t="s">
        <v>157</v>
      </c>
      <c r="EJ29" t="s">
        <v>21</v>
      </c>
      <c r="EK29" t="s">
        <v>157</v>
      </c>
      <c r="EL29" t="s">
        <v>157</v>
      </c>
      <c r="EM29" t="s">
        <v>157</v>
      </c>
      <c r="EN29" t="s">
        <v>157</v>
      </c>
      <c r="EO29" t="s">
        <v>157</v>
      </c>
      <c r="EP29" t="s">
        <v>157</v>
      </c>
      <c r="EQ29" t="s">
        <v>157</v>
      </c>
      <c r="ER29" t="s">
        <v>157</v>
      </c>
      <c r="ES29" t="s">
        <v>157</v>
      </c>
      <c r="ET29" t="s">
        <v>157</v>
      </c>
      <c r="EU29" t="s">
        <v>157</v>
      </c>
      <c r="EV29" t="s">
        <v>157</v>
      </c>
      <c r="EW29" t="s">
        <v>157</v>
      </c>
    </row>
    <row r="30" spans="2:153" x14ac:dyDescent="0.25">
      <c r="B30" t="str">
        <f>IF(Q30="ja",XPlan_raw[[#This Row],[EKA_kode2]],"")</f>
        <v>T070041102</v>
      </c>
      <c r="C30" t="str">
        <f>XPlan_raw[[#This Row],[eka_langtnavn]]</f>
        <v>CAD2</v>
      </c>
      <c r="D30" t="str">
        <f>IF(XPlan_raw[[#This Row],[Interne-kode]]&lt;&gt;"(tom)",XPlan_raw[[#This Row],[Interne-kode]],"")</f>
        <v>PDX-CAD2</v>
      </c>
      <c r="E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0" t="str">
        <f>IF(XPlan_raw[[#This Row],[Campus]]&lt;&gt;"(tom)",XPlan_raw[[#This Row],[Campus]],"")</f>
        <v>Odense</v>
      </c>
      <c r="H30" t="str">
        <f>IF(OR(XPlan_raw[[#This Row],[Prøveform]]="(tom)",XPlan_raw[[#This Row],[Prøveform]]=""),"",XPlan_raw[[#This Row],[Prøveform]])</f>
        <v>Portfolio</v>
      </c>
      <c r="I30" t="str">
        <f>IF(XPlan_raw[[#This Row],[Eksaminator_samlet]]&lt;&gt;"",XPlan_raw[[#This Row],[Eksaminator_samlet]],"")</f>
        <v>Xenia Mikkelsen, Emilie B. Folkmann</v>
      </c>
      <c r="J30" t="str">
        <f>IF(OR(XPlan_raw[[#This Row],[Censur]]="(tom)",XPlan_raw[[#This Row],[Censur]]=""),"",XPlan_raw[[#This Row],[Censur]])</f>
        <v>Second examiner: Internal</v>
      </c>
      <c r="K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0" s="4" t="str">
        <f>IF(XPlan_raw[[#This Row],[Bemærk]]&lt;&gt;"",XPlan_raw[[#This Row],[Bemærk]],"")</f>
        <v/>
      </c>
      <c r="M30" s="4" t="str">
        <f>IF(XPlan_raw[[#This Row],[Prøveform]]="Skriftlig prøve",XPlan_raw[[#This Row],[DATO: Start eksamen]]+21,"")</f>
        <v/>
      </c>
      <c r="N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0" s="27" t="s">
        <v>515</v>
      </c>
      <c r="R30" s="5" t="s">
        <v>992</v>
      </c>
      <c r="S30" s="5" t="s">
        <v>993</v>
      </c>
      <c r="T30" t="s">
        <v>994</v>
      </c>
      <c r="U30" s="5" t="s">
        <v>156</v>
      </c>
      <c r="V30" t="s">
        <v>157</v>
      </c>
      <c r="W30" s="45">
        <v>45796</v>
      </c>
      <c r="Y30" s="4" t="s">
        <v>630</v>
      </c>
      <c r="Z30" s="5" t="s">
        <v>2094</v>
      </c>
      <c r="AA30" t="s">
        <v>214</v>
      </c>
      <c r="AB30" s="5" t="s">
        <v>160</v>
      </c>
      <c r="AC30" s="4">
        <v>45898</v>
      </c>
      <c r="AD30" s="45"/>
      <c r="AF30" t="s">
        <v>18</v>
      </c>
      <c r="AH30" s="47" t="s">
        <v>157</v>
      </c>
      <c r="AI30" s="27" t="s">
        <v>157</v>
      </c>
      <c r="AJ30" s="47" t="s">
        <v>157</v>
      </c>
      <c r="AK30" s="27" t="s">
        <v>157</v>
      </c>
      <c r="AL30" s="47" t="s">
        <v>48</v>
      </c>
      <c r="AM30" s="27" t="s">
        <v>157</v>
      </c>
      <c r="AN30" s="47" t="s">
        <v>157</v>
      </c>
      <c r="AO30" s="27" t="s">
        <v>157</v>
      </c>
      <c r="AP30" s="27" t="s">
        <v>157</v>
      </c>
      <c r="AQ30" s="27" t="s">
        <v>157</v>
      </c>
      <c r="AR30" s="27" t="s">
        <v>157</v>
      </c>
      <c r="AS30" s="27" t="s">
        <v>157</v>
      </c>
      <c r="AT30" s="27" t="s">
        <v>157</v>
      </c>
      <c r="AU30" s="27" t="s">
        <v>157</v>
      </c>
      <c r="AV30" s="27"/>
      <c r="AW30" s="27" t="s">
        <v>157</v>
      </c>
      <c r="AX30" s="27" t="s">
        <v>60</v>
      </c>
      <c r="AY30" s="27" t="s">
        <v>157</v>
      </c>
      <c r="AZ30" s="27" t="s">
        <v>157</v>
      </c>
      <c r="BA30" s="27" t="s">
        <v>157</v>
      </c>
      <c r="BB30" s="27" t="s">
        <v>157</v>
      </c>
      <c r="BC30" s="27" t="s">
        <v>157</v>
      </c>
      <c r="BD30" s="27" t="s">
        <v>157</v>
      </c>
      <c r="BE30" s="27" t="s">
        <v>157</v>
      </c>
      <c r="BF30" s="27" t="s">
        <v>157</v>
      </c>
      <c r="BG30" s="27" t="s">
        <v>157</v>
      </c>
      <c r="BH30" s="27" t="s">
        <v>157</v>
      </c>
      <c r="BI30" s="27" t="s">
        <v>157</v>
      </c>
      <c r="BJ30" s="27" t="s">
        <v>157</v>
      </c>
      <c r="BK30" s="27" t="s">
        <v>157</v>
      </c>
      <c r="BL30" s="27" t="s">
        <v>157</v>
      </c>
      <c r="BM30" s="27" t="s">
        <v>157</v>
      </c>
      <c r="BN30" s="27" t="s">
        <v>157</v>
      </c>
      <c r="BO30" s="27" t="s">
        <v>157</v>
      </c>
      <c r="BP30" s="27" t="s">
        <v>157</v>
      </c>
      <c r="BQ30" s="27" t="s">
        <v>157</v>
      </c>
      <c r="CI30" s="28" t="s">
        <v>550</v>
      </c>
      <c r="CJ30" s="28" t="s">
        <v>551</v>
      </c>
      <c r="CK30" s="35" t="s">
        <v>552</v>
      </c>
      <c r="CL30" s="28" t="s">
        <v>165</v>
      </c>
      <c r="CM30" s="35" t="s">
        <v>157</v>
      </c>
      <c r="CN30" s="39">
        <v>45793</v>
      </c>
      <c r="CO30" s="40"/>
      <c r="CP30" s="40" t="s">
        <v>632</v>
      </c>
      <c r="CQ30" s="28" t="s">
        <v>280</v>
      </c>
      <c r="CR30" s="35" t="s">
        <v>636</v>
      </c>
      <c r="CS30" s="28"/>
      <c r="CT30" s="40">
        <v>45793</v>
      </c>
      <c r="CU30" s="39"/>
      <c r="CV30" s="35"/>
      <c r="CW30" t="s">
        <v>20</v>
      </c>
      <c r="CY30" s="30"/>
      <c r="CZ30" s="32"/>
      <c r="DA30" s="30"/>
      <c r="DB30" s="32"/>
      <c r="DC30" s="30"/>
      <c r="DD30" s="32"/>
      <c r="DE30" s="30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5" t="s">
        <v>157</v>
      </c>
      <c r="EJ30" s="35" t="s">
        <v>157</v>
      </c>
      <c r="EK30" s="35" t="s">
        <v>22</v>
      </c>
      <c r="EL30" s="35" t="s">
        <v>157</v>
      </c>
      <c r="EM30" s="35" t="s">
        <v>157</v>
      </c>
      <c r="EN30" s="35" t="s">
        <v>157</v>
      </c>
      <c r="EO30" s="35" t="s">
        <v>157</v>
      </c>
      <c r="EP30" s="35" t="s">
        <v>157</v>
      </c>
      <c r="EQ30" s="35" t="s">
        <v>157</v>
      </c>
      <c r="ER30" s="35" t="s">
        <v>157</v>
      </c>
      <c r="ES30" s="35" t="s">
        <v>157</v>
      </c>
      <c r="ET30" s="35" t="s">
        <v>157</v>
      </c>
      <c r="EU30" s="35" t="s">
        <v>157</v>
      </c>
      <c r="EV30" s="35" t="s">
        <v>157</v>
      </c>
      <c r="EW30" s="35" t="s">
        <v>157</v>
      </c>
    </row>
    <row r="31" spans="2:153" x14ac:dyDescent="0.25">
      <c r="B31" t="str">
        <f>IF(Q31="ja",XPlan_raw[[#This Row],[EKA_kode2]],"")</f>
        <v>T510063102</v>
      </c>
      <c r="C31" t="str">
        <f>XPlan_raw[[#This Row],[eka_langtnavn]]</f>
        <v>Introduktion til objektorienteret programmering</v>
      </c>
      <c r="D31" t="str">
        <f>IF(XPlan_raw[[#This Row],[Interne-kode]]&lt;&gt;"(tom)",XPlan_raw[[#This Row],[Interne-kode]],"")</f>
        <v>SI1-OOP19</v>
      </c>
      <c r="E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1" t="str">
        <f>IF(XPlan_raw[[#This Row],[Campus]]&lt;&gt;"(tom)",XPlan_raw[[#This Row],[Campus]],"")</f>
        <v>Odense</v>
      </c>
      <c r="H31" t="str">
        <f>IF(OR(XPlan_raw[[#This Row],[Prøveform]]="(tom)",XPlan_raw[[#This Row],[Prøveform]]=""),"",XPlan_raw[[#This Row],[Prøveform]])</f>
        <v>Oral examination</v>
      </c>
      <c r="I31" t="str">
        <f>IF(XPlan_raw[[#This Row],[Eksaminator_samlet]]&lt;&gt;"",XPlan_raw[[#This Row],[Eksaminator_samlet]],"")</f>
        <v>Aslak Johansen</v>
      </c>
      <c r="J31" t="str">
        <f>IF(OR(XPlan_raw[[#This Row],[Censur]]="(tom)",XPlan_raw[[#This Row],[Censur]]=""),"",XPlan_raw[[#This Row],[Censur]])</f>
        <v>Second examiner: External</v>
      </c>
      <c r="K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1" s="4" t="str">
        <f>IF(XPlan_raw[[#This Row],[Bemærk]]&lt;&gt;"",XPlan_raw[[#This Row],[Bemærk]],"")</f>
        <v/>
      </c>
      <c r="M31" s="4" t="str">
        <f>IF(XPlan_raw[[#This Row],[Prøveform]]="Skriftlig prøve",XPlan_raw[[#This Row],[DATO: Start eksamen]]+21,"")</f>
        <v/>
      </c>
      <c r="N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(BEng),(tom),(tom),(tom),(tom),(tom),(tom),(tom),(tom),(tom),(tom),Bachelor i Software Engineering (BSc),(tom),(tom),(tom),(tom),(tom),(tom),(tom),(tom),(tom),(tom),(tom),(tom),(tom),(tom),(tom),,,,,,,,,,,,,,,</v>
      </c>
      <c r="Q31" s="27" t="s">
        <v>515</v>
      </c>
      <c r="R31" s="5" t="s">
        <v>1641</v>
      </c>
      <c r="S31" s="5" t="s">
        <v>1642</v>
      </c>
      <c r="T31" t="s">
        <v>1643</v>
      </c>
      <c r="U31" s="5" t="s">
        <v>165</v>
      </c>
      <c r="V31" t="s">
        <v>157</v>
      </c>
      <c r="W31" s="45">
        <v>45796</v>
      </c>
      <c r="Y31" s="4" t="s">
        <v>805</v>
      </c>
      <c r="Z31" s="5" t="s">
        <v>687</v>
      </c>
      <c r="AA31" t="s">
        <v>186</v>
      </c>
      <c r="AB31" s="5" t="s">
        <v>187</v>
      </c>
      <c r="AC31" s="4" t="s">
        <v>157</v>
      </c>
      <c r="AD31" s="45"/>
      <c r="AF31" t="s">
        <v>18</v>
      </c>
      <c r="AH31" s="47" t="s">
        <v>157</v>
      </c>
      <c r="AI31" s="27" t="s">
        <v>157</v>
      </c>
      <c r="AJ31" s="47" t="s">
        <v>157</v>
      </c>
      <c r="AK31" s="27" t="s">
        <v>157</v>
      </c>
      <c r="AL31" s="47" t="s">
        <v>157</v>
      </c>
      <c r="AM31" s="27" t="s">
        <v>157</v>
      </c>
      <c r="AN31" s="47" t="s">
        <v>157</v>
      </c>
      <c r="AO31" s="27" t="s">
        <v>157</v>
      </c>
      <c r="AP31" s="27" t="s">
        <v>157</v>
      </c>
      <c r="AQ31" s="27" t="s">
        <v>53</v>
      </c>
      <c r="AR31" s="27" t="s">
        <v>157</v>
      </c>
      <c r="AS31" s="27" t="s">
        <v>157</v>
      </c>
      <c r="AT31" s="27" t="s">
        <v>157</v>
      </c>
      <c r="AU31" s="27" t="s">
        <v>157</v>
      </c>
      <c r="AV31" s="27" t="s">
        <v>157</v>
      </c>
      <c r="AW31" s="27" t="s">
        <v>157</v>
      </c>
      <c r="AX31" s="27" t="s">
        <v>157</v>
      </c>
      <c r="AY31" s="27" t="s">
        <v>157</v>
      </c>
      <c r="AZ31" s="27" t="s">
        <v>157</v>
      </c>
      <c r="BA31" s="27" t="s">
        <v>157</v>
      </c>
      <c r="BB31" s="27" t="s">
        <v>64</v>
      </c>
      <c r="BC31" s="27" t="s">
        <v>157</v>
      </c>
      <c r="BD31" s="27" t="s">
        <v>157</v>
      </c>
      <c r="BE31" s="27" t="s">
        <v>157</v>
      </c>
      <c r="BF31" s="27" t="s">
        <v>157</v>
      </c>
      <c r="BG31" s="27" t="s">
        <v>157</v>
      </c>
      <c r="BH31" s="27" t="s">
        <v>157</v>
      </c>
      <c r="BI31" s="27" t="s">
        <v>157</v>
      </c>
      <c r="BJ31" s="27" t="s">
        <v>157</v>
      </c>
      <c r="BK31" s="27" t="s">
        <v>157</v>
      </c>
      <c r="BL31" s="27" t="s">
        <v>157</v>
      </c>
      <c r="BM31" s="27" t="s">
        <v>157</v>
      </c>
      <c r="BN31" s="27" t="s">
        <v>157</v>
      </c>
      <c r="BO31" s="27" t="s">
        <v>157</v>
      </c>
      <c r="BP31" s="27" t="s">
        <v>157</v>
      </c>
      <c r="BQ31" s="27" t="s">
        <v>157</v>
      </c>
      <c r="CI31" t="s">
        <v>562</v>
      </c>
      <c r="CJ31" t="s">
        <v>563</v>
      </c>
      <c r="CK31" t="s">
        <v>564</v>
      </c>
      <c r="CL31" t="s">
        <v>165</v>
      </c>
      <c r="CM31" t="s">
        <v>157</v>
      </c>
      <c r="CN31" s="4">
        <v>45793</v>
      </c>
      <c r="CO31" s="4"/>
      <c r="CP31" s="4" t="s">
        <v>632</v>
      </c>
      <c r="CQ31" t="s">
        <v>280</v>
      </c>
      <c r="CR31" t="s">
        <v>636</v>
      </c>
      <c r="CT31" s="4" t="s">
        <v>157</v>
      </c>
      <c r="CU31" s="4"/>
      <c r="CW31" t="s">
        <v>20</v>
      </c>
      <c r="CY31" s="30"/>
      <c r="CZ31" s="32"/>
      <c r="DA31" s="30"/>
      <c r="DB31" s="32"/>
      <c r="DC31" s="30"/>
      <c r="DD31" s="32"/>
      <c r="DE31" s="30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t="s">
        <v>157</v>
      </c>
      <c r="EJ31" t="s">
        <v>157</v>
      </c>
      <c r="EK31" t="s">
        <v>157</v>
      </c>
      <c r="EL31" t="s">
        <v>157</v>
      </c>
      <c r="EM31" t="s">
        <v>157</v>
      </c>
      <c r="EN31" t="s">
        <v>157</v>
      </c>
      <c r="EO31" t="s">
        <v>157</v>
      </c>
      <c r="EP31" t="s">
        <v>27</v>
      </c>
      <c r="EQ31" t="s">
        <v>157</v>
      </c>
      <c r="ER31" t="s">
        <v>157</v>
      </c>
      <c r="ES31" t="s">
        <v>157</v>
      </c>
      <c r="ET31" t="s">
        <v>157</v>
      </c>
      <c r="EU31" t="s">
        <v>157</v>
      </c>
      <c r="EV31" t="s">
        <v>157</v>
      </c>
      <c r="EW31" t="s">
        <v>157</v>
      </c>
    </row>
    <row r="32" spans="2:153" x14ac:dyDescent="0.25">
      <c r="B32" t="str">
        <f>IF(Q32="ja",XPlan_raw[[#This Row],[EKA_kode2]],"")</f>
        <v>T160014112</v>
      </c>
      <c r="C32" t="str">
        <f>XPlan_raw[[#This Row],[eka_langtnavn]]</f>
        <v>Projekttema 1: Produktudvikling, Projekt</v>
      </c>
      <c r="D32" t="str">
        <f>IF(XPlan_raw[[#This Row],[Interne-kode]]&lt;&gt;"(tom)",XPlan_raw[[#This Row],[Interne-kode]],"")</f>
        <v>MB-PTE1</v>
      </c>
      <c r="E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2" t="str">
        <f>IF(XPlan_raw[[#This Row],[Campus]]&lt;&gt;"(tom)",XPlan_raw[[#This Row],[Campus]],"")</f>
        <v>Odense</v>
      </c>
      <c r="H32" t="str">
        <f>IF(OR(XPlan_raw[[#This Row],[Prøveform]]="(tom)",XPlan_raw[[#This Row],[Prøveform]]=""),"",XPlan_raw[[#This Row],[Prøveform]])</f>
        <v>Oral examination</v>
      </c>
      <c r="I32" t="str">
        <f>IF(XPlan_raw[[#This Row],[Eksaminator_samlet]]&lt;&gt;"",XPlan_raw[[#This Row],[Eksaminator_samlet]],"")</f>
        <v>Jens Chr. Jensen, Dorte Smedegaard Schmidt, Niels Dyring, Christian Hammerich</v>
      </c>
      <c r="J32" t="str">
        <f>IF(OR(XPlan_raw[[#This Row],[Censur]]="(tom)",XPlan_raw[[#This Row],[Censur]]=""),"",XPlan_raw[[#This Row],[Censur]])</f>
        <v>Second examiner: Internal</v>
      </c>
      <c r="K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" s="4" t="str">
        <f>IF(XPlan_raw[[#This Row],[Bemærk]]&lt;&gt;"",XPlan_raw[[#This Row],[Bemærk]],"")</f>
        <v/>
      </c>
      <c r="M32" s="4" t="str">
        <f>IF(XPlan_raw[[#This Row],[Prøveform]]="Skriftlig prøve",XPlan_raw[[#This Row],[DATO: Start eksamen]]+21,"")</f>
        <v/>
      </c>
      <c r="N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32" s="27" t="s">
        <v>515</v>
      </c>
      <c r="R32" s="5" t="s">
        <v>1311</v>
      </c>
      <c r="S32" s="5" t="s">
        <v>1312</v>
      </c>
      <c r="T32" t="s">
        <v>1313</v>
      </c>
      <c r="U32" s="5" t="s">
        <v>165</v>
      </c>
      <c r="V32" t="s">
        <v>157</v>
      </c>
      <c r="W32" s="4">
        <v>45796</v>
      </c>
      <c r="Y32" s="4" t="s">
        <v>805</v>
      </c>
      <c r="Z32" s="5" t="s">
        <v>1314</v>
      </c>
      <c r="AA32" t="s">
        <v>186</v>
      </c>
      <c r="AB32" s="5" t="s">
        <v>160</v>
      </c>
      <c r="AC32" s="4" t="s">
        <v>157</v>
      </c>
      <c r="AD32" s="45"/>
      <c r="AF32" t="s">
        <v>18</v>
      </c>
      <c r="AH32" s="47" t="s">
        <v>157</v>
      </c>
      <c r="AI32" s="27" t="s">
        <v>157</v>
      </c>
      <c r="AJ32" s="47" t="s">
        <v>157</v>
      </c>
      <c r="AK32" s="27" t="s">
        <v>157</v>
      </c>
      <c r="AL32" s="47" t="s">
        <v>157</v>
      </c>
      <c r="AM32" s="27" t="s">
        <v>157</v>
      </c>
      <c r="AN32" s="47" t="s">
        <v>157</v>
      </c>
      <c r="AO32" s="27" t="s">
        <v>157</v>
      </c>
      <c r="AP32" s="27" t="s">
        <v>157</v>
      </c>
      <c r="AQ32" s="27" t="s">
        <v>157</v>
      </c>
      <c r="AR32" s="27" t="s">
        <v>157</v>
      </c>
      <c r="AS32" s="27" t="s">
        <v>157</v>
      </c>
      <c r="AT32" s="27" t="s">
        <v>157</v>
      </c>
      <c r="AU32" s="27" t="s">
        <v>157</v>
      </c>
      <c r="AV32" s="27" t="s">
        <v>157</v>
      </c>
      <c r="AW32" s="27" t="s">
        <v>59</v>
      </c>
      <c r="AX32" s="27" t="s">
        <v>157</v>
      </c>
      <c r="AY32" s="27" t="s">
        <v>157</v>
      </c>
      <c r="AZ32" s="27" t="s">
        <v>157</v>
      </c>
      <c r="BA32" s="27" t="s">
        <v>157</v>
      </c>
      <c r="BB32" s="27" t="s">
        <v>157</v>
      </c>
      <c r="BC32" s="27" t="s">
        <v>157</v>
      </c>
      <c r="BD32" s="27" t="s">
        <v>157</v>
      </c>
      <c r="BE32" s="27" t="s">
        <v>157</v>
      </c>
      <c r="BF32" s="27" t="s">
        <v>157</v>
      </c>
      <c r="BG32" s="27" t="s">
        <v>157</v>
      </c>
      <c r="BH32" s="27" t="s">
        <v>157</v>
      </c>
      <c r="BI32" s="27" t="s">
        <v>157</v>
      </c>
      <c r="BJ32" s="27" t="s">
        <v>157</v>
      </c>
      <c r="BK32" s="27" t="s">
        <v>157</v>
      </c>
      <c r="BL32" s="27" t="s">
        <v>157</v>
      </c>
      <c r="BM32" s="27" t="s">
        <v>157</v>
      </c>
      <c r="BN32" s="27" t="s">
        <v>157</v>
      </c>
      <c r="BO32" s="27" t="s">
        <v>157</v>
      </c>
      <c r="BP32" s="27" t="s">
        <v>157</v>
      </c>
      <c r="BQ32" s="27" t="s">
        <v>157</v>
      </c>
      <c r="CI32" s="28" t="s">
        <v>559</v>
      </c>
      <c r="CJ32" s="28" t="s">
        <v>560</v>
      </c>
      <c r="CK32" s="35" t="s">
        <v>561</v>
      </c>
      <c r="CL32" s="28" t="s">
        <v>165</v>
      </c>
      <c r="CM32" s="35" t="s">
        <v>157</v>
      </c>
      <c r="CN32" s="39">
        <v>45793</v>
      </c>
      <c r="CO32" s="40"/>
      <c r="CP32" s="40" t="s">
        <v>632</v>
      </c>
      <c r="CQ32" s="28" t="s">
        <v>366</v>
      </c>
      <c r="CR32" s="35" t="s">
        <v>159</v>
      </c>
      <c r="CS32" s="28" t="s">
        <v>160</v>
      </c>
      <c r="CT32" s="40" t="s">
        <v>157</v>
      </c>
      <c r="CU32" s="39"/>
      <c r="CV32" s="35"/>
      <c r="CW32" t="s">
        <v>20</v>
      </c>
      <c r="CY32" s="30"/>
      <c r="CZ32" s="32"/>
      <c r="DA32" s="30"/>
      <c r="DB32" s="32"/>
      <c r="DC32" s="30"/>
      <c r="DD32" s="32"/>
      <c r="DE32" s="30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5" t="s">
        <v>157</v>
      </c>
      <c r="EJ32" s="35" t="s">
        <v>157</v>
      </c>
      <c r="EK32" s="35" t="s">
        <v>157</v>
      </c>
      <c r="EL32" s="35" t="s">
        <v>23</v>
      </c>
      <c r="EM32" s="35" t="s">
        <v>24</v>
      </c>
      <c r="EN32" s="35" t="s">
        <v>25</v>
      </c>
      <c r="EO32" s="35" t="s">
        <v>26</v>
      </c>
      <c r="EP32" s="35" t="s">
        <v>27</v>
      </c>
      <c r="EQ32" s="35" t="s">
        <v>157</v>
      </c>
      <c r="ER32" s="35" t="s">
        <v>157</v>
      </c>
      <c r="ES32" s="35" t="s">
        <v>157</v>
      </c>
      <c r="ET32" s="35" t="s">
        <v>157</v>
      </c>
      <c r="EU32" s="35" t="s">
        <v>157</v>
      </c>
      <c r="EV32" s="35" t="s">
        <v>157</v>
      </c>
      <c r="EW32" s="35" t="s">
        <v>157</v>
      </c>
    </row>
    <row r="33" spans="2:153" x14ac:dyDescent="0.25">
      <c r="B33" t="str">
        <f>IF(Q33="ja",XPlan_raw[[#This Row],[EKA_kode2]],"")</f>
        <v>T540040102</v>
      </c>
      <c r="C33" t="str">
        <f>XPlan_raw[[#This Row],[eka_langtnavn]]</f>
        <v>Grundlæggende elektronik</v>
      </c>
      <c r="D33" t="str">
        <f>IF(XPlan_raw[[#This Row],[Interne-kode]]&lt;&gt;"(tom)",XPlan_raw[[#This Row],[Interne-kode]],"")</f>
        <v>RB1-ELE</v>
      </c>
      <c r="E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3" t="str">
        <f>IF(XPlan_raw[[#This Row],[Campus]]&lt;&gt;"(tom)",XPlan_raw[[#This Row],[Campus]],"")</f>
        <v>Odense</v>
      </c>
      <c r="H33" t="str">
        <f>IF(OR(XPlan_raw[[#This Row],[Prøveform]]="(tom)",XPlan_raw[[#This Row],[Prøveform]]=""),"",XPlan_raw[[#This Row],[Prøveform]])</f>
        <v>Oral examination</v>
      </c>
      <c r="I33" t="str">
        <f>IF(XPlan_raw[[#This Row],[Eksaminator_samlet]]&lt;&gt;"",XPlan_raw[[#This Row],[Eksaminator_samlet]],"")</f>
        <v>Anders Stengaard Sørensen</v>
      </c>
      <c r="J33" t="str">
        <f>IF(OR(XPlan_raw[[#This Row],[Censur]]="(tom)",XPlan_raw[[#This Row],[Censur]]=""),"",XPlan_raw[[#This Row],[Censur]])</f>
        <v>Second examiner: Internal</v>
      </c>
      <c r="K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3" s="4" t="str">
        <f>IF(XPlan_raw[[#This Row],[Bemærk]]&lt;&gt;"",XPlan_raw[[#This Row],[Bemærk]],"")</f>
        <v/>
      </c>
      <c r="M33" s="4" t="str">
        <f>IF(XPlan_raw[[#This Row],[Prøveform]]="Skriftlig prøve",XPlan_raw[[#This Row],[DATO: Start eksamen]]+21,"")</f>
        <v/>
      </c>
      <c r="N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33" s="27" t="s">
        <v>515</v>
      </c>
      <c r="R33" s="5" t="s">
        <v>1750</v>
      </c>
      <c r="S33" s="5" t="s">
        <v>1751</v>
      </c>
      <c r="T33" t="s">
        <v>1752</v>
      </c>
      <c r="U33" s="5" t="s">
        <v>165</v>
      </c>
      <c r="V33" t="s">
        <v>157</v>
      </c>
      <c r="W33" s="45">
        <v>45797</v>
      </c>
      <c r="Y33" s="4" t="s">
        <v>805</v>
      </c>
      <c r="Z33" s="5" t="s">
        <v>1753</v>
      </c>
      <c r="AA33" t="s">
        <v>186</v>
      </c>
      <c r="AB33" s="5" t="s">
        <v>160</v>
      </c>
      <c r="AC33" s="4" t="s">
        <v>157</v>
      </c>
      <c r="AD33" s="45"/>
      <c r="AF33" t="s">
        <v>18</v>
      </c>
      <c r="AH33" s="47" t="s">
        <v>157</v>
      </c>
      <c r="AI33" s="27" t="s">
        <v>157</v>
      </c>
      <c r="AJ33" s="47" t="s">
        <v>157</v>
      </c>
      <c r="AK33" s="27" t="s">
        <v>157</v>
      </c>
      <c r="AL33" s="47" t="s">
        <v>157</v>
      </c>
      <c r="AM33" s="27" t="s">
        <v>157</v>
      </c>
      <c r="AN33" s="47" t="s">
        <v>157</v>
      </c>
      <c r="AO33" s="27" t="s">
        <v>157</v>
      </c>
      <c r="AP33" s="27" t="s">
        <v>157</v>
      </c>
      <c r="AQ33" s="27" t="s">
        <v>157</v>
      </c>
      <c r="AR33" s="27" t="s">
        <v>157</v>
      </c>
      <c r="AS33" s="27" t="s">
        <v>157</v>
      </c>
      <c r="AT33" s="27" t="s">
        <v>157</v>
      </c>
      <c r="AU33" s="27" t="s">
        <v>157</v>
      </c>
      <c r="AV33" s="27" t="s">
        <v>157</v>
      </c>
      <c r="AW33" s="27" t="s">
        <v>157</v>
      </c>
      <c r="AX33" s="27" t="s">
        <v>157</v>
      </c>
      <c r="AY33" s="27" t="s">
        <v>61</v>
      </c>
      <c r="AZ33" s="27" t="s">
        <v>157</v>
      </c>
      <c r="BA33" s="27" t="s">
        <v>157</v>
      </c>
      <c r="BB33" s="27" t="s">
        <v>157</v>
      </c>
      <c r="BC33" s="27" t="s">
        <v>157</v>
      </c>
      <c r="BD33" s="27" t="s">
        <v>157</v>
      </c>
      <c r="BE33" s="27" t="s">
        <v>157</v>
      </c>
      <c r="BF33" s="27" t="s">
        <v>157</v>
      </c>
      <c r="BG33" s="27" t="s">
        <v>157</v>
      </c>
      <c r="BH33" s="27" t="s">
        <v>157</v>
      </c>
      <c r="BI33" s="27" t="s">
        <v>157</v>
      </c>
      <c r="BJ33" s="27" t="s">
        <v>157</v>
      </c>
      <c r="BK33" s="27" t="s">
        <v>157</v>
      </c>
      <c r="BL33" s="27" t="s">
        <v>157</v>
      </c>
      <c r="BM33" s="27" t="s">
        <v>157</v>
      </c>
      <c r="BN33" s="27" t="s">
        <v>157</v>
      </c>
      <c r="BO33" s="27" t="s">
        <v>157</v>
      </c>
      <c r="BP33" s="27" t="s">
        <v>157</v>
      </c>
      <c r="BQ33" s="27" t="s">
        <v>157</v>
      </c>
      <c r="CI33" t="s">
        <v>553</v>
      </c>
      <c r="CJ33" t="s">
        <v>554</v>
      </c>
      <c r="CK33" t="s">
        <v>555</v>
      </c>
      <c r="CL33" t="s">
        <v>165</v>
      </c>
      <c r="CM33" t="s">
        <v>157</v>
      </c>
      <c r="CN33" s="4">
        <v>45793</v>
      </c>
      <c r="CO33" s="4"/>
      <c r="CP33" s="4" t="s">
        <v>632</v>
      </c>
      <c r="CQ33" t="s">
        <v>366</v>
      </c>
      <c r="CR33" t="s">
        <v>159</v>
      </c>
      <c r="CS33" t="s">
        <v>160</v>
      </c>
      <c r="CT33" s="4" t="s">
        <v>157</v>
      </c>
      <c r="CU33" s="4"/>
      <c r="CW33" t="s">
        <v>20</v>
      </c>
      <c r="CY33" s="30"/>
      <c r="CZ33" s="32"/>
      <c r="DA33" s="30"/>
      <c r="DB33" s="32"/>
      <c r="DC33" s="30"/>
      <c r="DD33" s="32"/>
      <c r="DE33" s="30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t="s">
        <v>19</v>
      </c>
      <c r="EJ33" t="s">
        <v>21</v>
      </c>
      <c r="EK33" t="s">
        <v>22</v>
      </c>
      <c r="EL33" t="s">
        <v>157</v>
      </c>
      <c r="EM33" t="s">
        <v>157</v>
      </c>
      <c r="EN33" t="s">
        <v>157</v>
      </c>
      <c r="EO33" t="s">
        <v>157</v>
      </c>
      <c r="EP33" t="s">
        <v>157</v>
      </c>
      <c r="EQ33" t="s">
        <v>157</v>
      </c>
      <c r="ER33" t="s">
        <v>157</v>
      </c>
      <c r="ES33" t="s">
        <v>157</v>
      </c>
      <c r="ET33" t="s">
        <v>157</v>
      </c>
      <c r="EU33" t="s">
        <v>157</v>
      </c>
      <c r="EV33" t="s">
        <v>157</v>
      </c>
      <c r="EW33" t="s">
        <v>157</v>
      </c>
    </row>
    <row r="34" spans="2:153" x14ac:dyDescent="0.25">
      <c r="B34" t="str">
        <f>IF(Q34="ja",XPlan_raw[[#This Row],[EKA_kode2]],"")</f>
        <v>T200048112</v>
      </c>
      <c r="C34" t="str">
        <f>XPlan_raw[[#This Row],[eka_langtnavn]]</f>
        <v>Grundlæggende kemisk proces- og miljøforståelse</v>
      </c>
      <c r="D34" t="str">
        <f>IF(XPlan_raw[[#This Row],[Interne-kode]]&lt;&gt;"(tom)",XPlan_raw[[#This Row],[Interne-kode]],"")</f>
        <v>KB-PTE1</v>
      </c>
      <c r="E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4" t="str">
        <f>IF(XPlan_raw[[#This Row],[Campus]]&lt;&gt;"(tom)",XPlan_raw[[#This Row],[Campus]],"")</f>
        <v>Odense</v>
      </c>
      <c r="H34" t="str">
        <f>IF(OR(XPlan_raw[[#This Row],[Prøveform]]="(tom)",XPlan_raw[[#This Row],[Prøveform]]=""),"",XPlan_raw[[#This Row],[Prøveform]])</f>
        <v>Oral examination</v>
      </c>
      <c r="I34" t="str">
        <f>IF(XPlan_raw[[#This Row],[Eksaminator_samlet]]&lt;&gt;"",XPlan_raw[[#This Row],[Eksaminator_samlet]],"")</f>
        <v>Knud Villy Christensen, Morten Birkved</v>
      </c>
      <c r="J34" t="str">
        <f>IF(OR(XPlan_raw[[#This Row],[Censur]]="(tom)",XPlan_raw[[#This Row],[Censur]]=""),"",XPlan_raw[[#This Row],[Censur]])</f>
        <v>Second examiner: Internal</v>
      </c>
      <c r="K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4" s="4" t="str">
        <f>IF(XPlan_raw[[#This Row],[Bemærk]]&lt;&gt;"",XPlan_raw[[#This Row],[Bemærk]],"")</f>
        <v/>
      </c>
      <c r="M34" s="4" t="str">
        <f>IF(XPlan_raw[[#This Row],[Prøveform]]="Skriftlig prøve",XPlan_raw[[#This Row],[DATO: Start eksamen]]+21,"")</f>
        <v/>
      </c>
      <c r="N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34" s="27" t="s">
        <v>515</v>
      </c>
      <c r="R34" t="s">
        <v>1381</v>
      </c>
      <c r="S34" t="s">
        <v>1382</v>
      </c>
      <c r="T34" t="s">
        <v>1383</v>
      </c>
      <c r="U34" t="s">
        <v>165</v>
      </c>
      <c r="V34" t="s">
        <v>157</v>
      </c>
      <c r="W34" s="4">
        <v>45797</v>
      </c>
      <c r="Y34" s="4" t="s">
        <v>805</v>
      </c>
      <c r="Z34" t="s">
        <v>1377</v>
      </c>
      <c r="AA34" t="s">
        <v>186</v>
      </c>
      <c r="AB34" t="s">
        <v>160</v>
      </c>
      <c r="AC34" s="4" t="s">
        <v>157</v>
      </c>
      <c r="AF34" t="s">
        <v>18</v>
      </c>
      <c r="AH34" s="47" t="s">
        <v>157</v>
      </c>
      <c r="AI34" s="27" t="s">
        <v>157</v>
      </c>
      <c r="AJ34" s="47" t="s">
        <v>157</v>
      </c>
      <c r="AK34" s="27" t="s">
        <v>157</v>
      </c>
      <c r="AL34" s="47" t="s">
        <v>157</v>
      </c>
      <c r="AM34" s="27" t="s">
        <v>157</v>
      </c>
      <c r="AN34" s="47" t="s">
        <v>157</v>
      </c>
      <c r="AO34" s="27" t="s">
        <v>157</v>
      </c>
      <c r="AP34" s="27" t="s">
        <v>157</v>
      </c>
      <c r="AQ34" s="27" t="s">
        <v>157</v>
      </c>
      <c r="AR34" s="27" t="s">
        <v>157</v>
      </c>
      <c r="AS34" s="27" t="s">
        <v>157</v>
      </c>
      <c r="AT34" s="27" t="s">
        <v>157</v>
      </c>
      <c r="AU34" s="27" t="s">
        <v>157</v>
      </c>
      <c r="AV34" s="27" t="s">
        <v>58</v>
      </c>
      <c r="AW34" s="27" t="s">
        <v>157</v>
      </c>
      <c r="AX34" s="27" t="s">
        <v>157</v>
      </c>
      <c r="AY34" s="27" t="s">
        <v>157</v>
      </c>
      <c r="AZ34" s="27" t="s">
        <v>157</v>
      </c>
      <c r="BA34" s="27" t="s">
        <v>157</v>
      </c>
      <c r="BB34" s="27" t="s">
        <v>157</v>
      </c>
      <c r="BC34" s="27" t="s">
        <v>157</v>
      </c>
      <c r="BD34" s="27" t="s">
        <v>157</v>
      </c>
      <c r="BE34" s="27" t="s">
        <v>157</v>
      </c>
      <c r="BF34" s="27" t="s">
        <v>157</v>
      </c>
      <c r="BG34" s="27" t="s">
        <v>157</v>
      </c>
      <c r="BH34" s="27" t="s">
        <v>157</v>
      </c>
      <c r="BI34" s="27" t="s">
        <v>157</v>
      </c>
      <c r="BJ34" s="27" t="s">
        <v>157</v>
      </c>
      <c r="BK34" s="27" t="s">
        <v>157</v>
      </c>
      <c r="BL34" s="27" t="s">
        <v>157</v>
      </c>
      <c r="BM34" s="27" t="s">
        <v>157</v>
      </c>
      <c r="BN34" s="27" t="s">
        <v>157</v>
      </c>
      <c r="BO34" s="27" t="s">
        <v>157</v>
      </c>
      <c r="BP34" s="27" t="s">
        <v>157</v>
      </c>
      <c r="BQ34" s="27" t="s">
        <v>157</v>
      </c>
      <c r="CI34" s="28" t="s">
        <v>537</v>
      </c>
      <c r="CJ34" s="28" t="s">
        <v>538</v>
      </c>
      <c r="CK34" s="35" t="s">
        <v>539</v>
      </c>
      <c r="CL34" s="28" t="s">
        <v>165</v>
      </c>
      <c r="CM34" s="35" t="s">
        <v>157</v>
      </c>
      <c r="CN34" s="39">
        <v>45793</v>
      </c>
      <c r="CO34" s="40"/>
      <c r="CP34" s="40" t="s">
        <v>632</v>
      </c>
      <c r="CQ34" s="28" t="s">
        <v>462</v>
      </c>
      <c r="CR34" s="35"/>
      <c r="CS34" s="28"/>
      <c r="CT34" s="40" t="s">
        <v>157</v>
      </c>
      <c r="CU34" s="39"/>
      <c r="CV34" s="35"/>
      <c r="CW34" t="s">
        <v>20</v>
      </c>
      <c r="CY34" s="30"/>
      <c r="CZ34" s="32"/>
      <c r="DA34" s="30"/>
      <c r="DB34" s="32"/>
      <c r="DC34" s="30"/>
      <c r="DD34" s="32"/>
      <c r="DE34" s="30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5" t="s">
        <v>19</v>
      </c>
      <c r="EJ34" s="35" t="s">
        <v>157</v>
      </c>
      <c r="EK34" s="35" t="s">
        <v>157</v>
      </c>
      <c r="EL34" s="35" t="s">
        <v>157</v>
      </c>
      <c r="EM34" s="35" t="s">
        <v>157</v>
      </c>
      <c r="EN34" s="35" t="s">
        <v>157</v>
      </c>
      <c r="EO34" s="35" t="s">
        <v>157</v>
      </c>
      <c r="EP34" s="35" t="s">
        <v>157</v>
      </c>
      <c r="EQ34" s="35" t="s">
        <v>157</v>
      </c>
      <c r="ER34" s="35" t="s">
        <v>157</v>
      </c>
      <c r="ES34" s="35" t="s">
        <v>157</v>
      </c>
      <c r="ET34" s="35" t="s">
        <v>157</v>
      </c>
      <c r="EU34" s="35" t="s">
        <v>157</v>
      </c>
      <c r="EV34" s="35" t="s">
        <v>157</v>
      </c>
      <c r="EW34" s="35" t="s">
        <v>157</v>
      </c>
    </row>
    <row r="35" spans="2:153" x14ac:dyDescent="0.25">
      <c r="B35" t="str">
        <f>IF(Q35="ja",XPlan_raw[[#This Row],[EKA_kode2]],"")</f>
        <v>T200046112</v>
      </c>
      <c r="C35" t="str">
        <f>XPlan_raw[[#This Row],[eka_langtnavn]]</f>
        <v>Kemisk Produktion og Miljøpåvirkninger</v>
      </c>
      <c r="D35" t="str">
        <f>IF(XPlan_raw[[#This Row],[Interne-kode]]&lt;&gt;"(tom)",XPlan_raw[[#This Row],[Interne-kode]],"")</f>
        <v>KD-PTE1</v>
      </c>
      <c r="E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5" t="str">
        <f>IF(XPlan_raw[[#This Row],[Campus]]&lt;&gt;"(tom)",XPlan_raw[[#This Row],[Campus]],"")</f>
        <v>Odense</v>
      </c>
      <c r="H35" t="str">
        <f>IF(OR(XPlan_raw[[#This Row],[Prøveform]]="(tom)",XPlan_raw[[#This Row],[Prøveform]]=""),"",XPlan_raw[[#This Row],[Prøveform]])</f>
        <v>Oral examination</v>
      </c>
      <c r="I35" t="str">
        <f>IF(XPlan_raw[[#This Row],[Eksaminator_samlet]]&lt;&gt;"",XPlan_raw[[#This Row],[Eksaminator_samlet]],"")</f>
        <v>Knud Villy Christensen, Morten Birkved</v>
      </c>
      <c r="J35" t="str">
        <f>IF(OR(XPlan_raw[[#This Row],[Censur]]="(tom)",XPlan_raw[[#This Row],[Censur]]=""),"",XPlan_raw[[#This Row],[Censur]])</f>
        <v>Second examiner: Internal</v>
      </c>
      <c r="K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" s="4" t="str">
        <f>IF(XPlan_raw[[#This Row],[Bemærk]]&lt;&gt;"",XPlan_raw[[#This Row],[Bemærk]],"")</f>
        <v/>
      </c>
      <c r="M35" s="4" t="str">
        <f>IF(XPlan_raw[[#This Row],[Prøveform]]="Skriftlig prøve",XPlan_raw[[#This Row],[DATO: Start eksamen]]+21,"")</f>
        <v/>
      </c>
      <c r="N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35" s="27" t="s">
        <v>515</v>
      </c>
      <c r="R35" s="5" t="s">
        <v>1374</v>
      </c>
      <c r="S35" s="5" t="s">
        <v>1375</v>
      </c>
      <c r="T35" t="s">
        <v>1376</v>
      </c>
      <c r="U35" s="5" t="s">
        <v>165</v>
      </c>
      <c r="V35" t="s">
        <v>157</v>
      </c>
      <c r="W35" s="45">
        <v>45797</v>
      </c>
      <c r="Y35" s="4" t="s">
        <v>805</v>
      </c>
      <c r="Z35" s="5" t="s">
        <v>1377</v>
      </c>
      <c r="AA35" t="s">
        <v>186</v>
      </c>
      <c r="AB35" s="5" t="s">
        <v>160</v>
      </c>
      <c r="AC35" s="4" t="s">
        <v>157</v>
      </c>
      <c r="AD35" s="45"/>
      <c r="AF35" t="s">
        <v>18</v>
      </c>
      <c r="AH35" s="47" t="s">
        <v>157</v>
      </c>
      <c r="AI35" s="27" t="s">
        <v>157</v>
      </c>
      <c r="AJ35" s="47" t="s">
        <v>157</v>
      </c>
      <c r="AK35" s="27" t="s">
        <v>157</v>
      </c>
      <c r="AL35" s="47" t="s">
        <v>157</v>
      </c>
      <c r="AM35" s="27" t="s">
        <v>49</v>
      </c>
      <c r="AN35" s="47" t="s">
        <v>157</v>
      </c>
      <c r="AO35" s="27" t="s">
        <v>157</v>
      </c>
      <c r="AP35" s="27" t="s">
        <v>157</v>
      </c>
      <c r="AQ35" s="27" t="s">
        <v>157</v>
      </c>
      <c r="AR35" s="27" t="s">
        <v>157</v>
      </c>
      <c r="AS35" s="27" t="s">
        <v>157</v>
      </c>
      <c r="AT35" s="27" t="s">
        <v>157</v>
      </c>
      <c r="AU35" s="27" t="s">
        <v>157</v>
      </c>
      <c r="AV35" s="27" t="s">
        <v>157</v>
      </c>
      <c r="AW35" s="27" t="s">
        <v>157</v>
      </c>
      <c r="AX35" s="27" t="s">
        <v>157</v>
      </c>
      <c r="AY35" s="27" t="s">
        <v>157</v>
      </c>
      <c r="AZ35" s="27" t="s">
        <v>157</v>
      </c>
      <c r="BA35" s="27" t="s">
        <v>157</v>
      </c>
      <c r="BB35" s="27" t="s">
        <v>157</v>
      </c>
      <c r="BC35" s="27" t="s">
        <v>157</v>
      </c>
      <c r="BD35" s="27" t="s">
        <v>157</v>
      </c>
      <c r="BE35" s="27" t="s">
        <v>157</v>
      </c>
      <c r="BF35" s="27" t="s">
        <v>157</v>
      </c>
      <c r="BG35" s="27" t="s">
        <v>157</v>
      </c>
      <c r="BH35" s="27" t="s">
        <v>157</v>
      </c>
      <c r="BI35" s="27" t="s">
        <v>157</v>
      </c>
      <c r="BJ35" s="27" t="s">
        <v>157</v>
      </c>
      <c r="BK35" s="27" t="s">
        <v>157</v>
      </c>
      <c r="BL35" s="27" t="s">
        <v>157</v>
      </c>
      <c r="BM35" s="27" t="s">
        <v>157</v>
      </c>
      <c r="BN35" s="27" t="s">
        <v>157</v>
      </c>
      <c r="BO35" s="27" t="s">
        <v>157</v>
      </c>
      <c r="BP35" s="27" t="s">
        <v>157</v>
      </c>
      <c r="BQ35" s="27" t="s">
        <v>157</v>
      </c>
      <c r="CI35" s="28" t="s">
        <v>537</v>
      </c>
      <c r="CJ35" s="28" t="s">
        <v>538</v>
      </c>
      <c r="CK35" s="35" t="s">
        <v>539</v>
      </c>
      <c r="CL35" s="28" t="s">
        <v>165</v>
      </c>
      <c r="CM35" s="35" t="s">
        <v>157</v>
      </c>
      <c r="CN35" s="39">
        <v>45793</v>
      </c>
      <c r="CO35" s="40"/>
      <c r="CP35" s="40" t="s">
        <v>632</v>
      </c>
      <c r="CQ35" s="28" t="s">
        <v>462</v>
      </c>
      <c r="CR35" s="35" t="s">
        <v>636</v>
      </c>
      <c r="CS35" s="28"/>
      <c r="CT35" s="40">
        <v>45793</v>
      </c>
      <c r="CU35" s="39"/>
      <c r="CV35" s="35"/>
      <c r="CW35" t="s">
        <v>20</v>
      </c>
      <c r="CY35" s="30"/>
      <c r="CZ35" s="32"/>
      <c r="DA35" s="30"/>
      <c r="DB35" s="32"/>
      <c r="DC35" s="30"/>
      <c r="DD35" s="32"/>
      <c r="DE35" s="30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5" t="s">
        <v>19</v>
      </c>
      <c r="EJ35" s="35" t="s">
        <v>157</v>
      </c>
      <c r="EK35" s="35" t="s">
        <v>157</v>
      </c>
      <c r="EL35" s="35" t="s">
        <v>157</v>
      </c>
      <c r="EM35" s="35" t="s">
        <v>157</v>
      </c>
      <c r="EN35" s="35" t="s">
        <v>157</v>
      </c>
      <c r="EO35" s="35" t="s">
        <v>157</v>
      </c>
      <c r="EP35" s="35" t="s">
        <v>157</v>
      </c>
      <c r="EQ35" s="35" t="s">
        <v>157</v>
      </c>
      <c r="ER35" s="35" t="s">
        <v>157</v>
      </c>
      <c r="ES35" s="35" t="s">
        <v>157</v>
      </c>
      <c r="ET35" s="35" t="s">
        <v>157</v>
      </c>
      <c r="EU35" s="35" t="s">
        <v>157</v>
      </c>
      <c r="EV35" s="35" t="s">
        <v>157</v>
      </c>
      <c r="EW35" s="35" t="s">
        <v>157</v>
      </c>
    </row>
    <row r="36" spans="2:153" x14ac:dyDescent="0.25">
      <c r="B36" t="str">
        <f>IF(Q36="ja",XPlan_raw[[#This Row],[EKA_kode2]],"")</f>
        <v>T000084102</v>
      </c>
      <c r="C36" t="str">
        <f>XPlan_raw[[#This Row],[eka_langtnavn]]</f>
        <v>Statik og styrkelære 1</v>
      </c>
      <c r="D36" t="str">
        <f>IF(XPlan_raw[[#This Row],[Interne-kode]]&lt;&gt;"(tom)",XPlan_raw[[#This Row],[Interne-kode]],"")</f>
        <v>B-STA</v>
      </c>
      <c r="E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6" t="str">
        <f>IF(XPlan_raw[[#This Row],[Campus]]&lt;&gt;"(tom)",XPlan_raw[[#This Row],[Campus]],"")</f>
        <v>Odense</v>
      </c>
      <c r="H36" t="str">
        <f>IF(OR(XPlan_raw[[#This Row],[Prøveform]]="(tom)",XPlan_raw[[#This Row],[Prøveform]]=""),"",XPlan_raw[[#This Row],[Prøveform]])</f>
        <v>Oral examination</v>
      </c>
      <c r="I36" t="str">
        <f>IF(XPlan_raw[[#This Row],[Eksaminator_samlet]]&lt;&gt;"",XPlan_raw[[#This Row],[Eksaminator_samlet]],"")</f>
        <v>Hans Ole Lund Christiansen, Anders Knudsen, Thomas Asmus Pedersen</v>
      </c>
      <c r="J36" t="str">
        <f>IF(OR(XPlan_raw[[#This Row],[Censur]]="(tom)",XPlan_raw[[#This Row],[Censur]]=""),"",XPlan_raw[[#This Row],[Censur]])</f>
        <v>Second examiner: Internal</v>
      </c>
      <c r="K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6" s="4" t="str">
        <f>IF(XPlan_raw[[#This Row],[Bemærk]]&lt;&gt;"",XPlan_raw[[#This Row],[Bemærk]],"")</f>
        <v/>
      </c>
      <c r="M36" s="4" t="str">
        <f>IF(XPlan_raw[[#This Row],[Prøveform]]="Skriftlig prøve",XPlan_raw[[#This Row],[DATO: Start eksamen]]+21,"")</f>
        <v/>
      </c>
      <c r="N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36" s="27" t="s">
        <v>515</v>
      </c>
      <c r="R36" s="5" t="s">
        <v>885</v>
      </c>
      <c r="S36" s="5" t="s">
        <v>886</v>
      </c>
      <c r="T36" t="s">
        <v>887</v>
      </c>
      <c r="U36" s="5" t="s">
        <v>165</v>
      </c>
      <c r="V36" t="s">
        <v>157</v>
      </c>
      <c r="W36" s="45">
        <v>45797</v>
      </c>
      <c r="Y36" s="4" t="s">
        <v>805</v>
      </c>
      <c r="Z36" s="5" t="s">
        <v>888</v>
      </c>
      <c r="AA36" t="s">
        <v>186</v>
      </c>
      <c r="AB36" s="5" t="s">
        <v>160</v>
      </c>
      <c r="AC36" s="4" t="s">
        <v>157</v>
      </c>
      <c r="AD36" s="45"/>
      <c r="AF36" t="s">
        <v>18</v>
      </c>
      <c r="AH36" s="47" t="s">
        <v>44</v>
      </c>
      <c r="AI36" s="27" t="s">
        <v>157</v>
      </c>
      <c r="AJ36" s="47" t="s">
        <v>157</v>
      </c>
      <c r="AK36" s="27" t="s">
        <v>157</v>
      </c>
      <c r="AL36" s="47" t="s">
        <v>157</v>
      </c>
      <c r="AM36" s="27" t="s">
        <v>157</v>
      </c>
      <c r="AN36" s="47" t="s">
        <v>157</v>
      </c>
      <c r="AO36" s="27" t="s">
        <v>157</v>
      </c>
      <c r="AP36" s="27" t="s">
        <v>157</v>
      </c>
      <c r="AQ36" s="27" t="s">
        <v>157</v>
      </c>
      <c r="AR36" s="27" t="s">
        <v>157</v>
      </c>
      <c r="AS36" s="27" t="s">
        <v>157</v>
      </c>
      <c r="AT36" s="27" t="s">
        <v>157</v>
      </c>
      <c r="AU36" s="27" t="s">
        <v>157</v>
      </c>
      <c r="AV36" s="27" t="s">
        <v>157</v>
      </c>
      <c r="AW36" s="27" t="s">
        <v>157</v>
      </c>
      <c r="AX36" s="27" t="s">
        <v>157</v>
      </c>
      <c r="AY36" s="27" t="s">
        <v>157</v>
      </c>
      <c r="AZ36" s="27" t="s">
        <v>157</v>
      </c>
      <c r="BA36" s="27" t="s">
        <v>157</v>
      </c>
      <c r="BB36" s="27" t="s">
        <v>157</v>
      </c>
      <c r="BC36" s="27" t="s">
        <v>157</v>
      </c>
      <c r="BD36" s="27" t="s">
        <v>157</v>
      </c>
      <c r="BE36" s="27" t="s">
        <v>157</v>
      </c>
      <c r="BF36" s="27" t="s">
        <v>157</v>
      </c>
      <c r="BG36" s="27" t="s">
        <v>157</v>
      </c>
      <c r="BH36" s="27" t="s">
        <v>157</v>
      </c>
      <c r="BI36" s="27" t="s">
        <v>157</v>
      </c>
      <c r="BJ36" s="27" t="s">
        <v>157</v>
      </c>
      <c r="BK36" s="27" t="s">
        <v>157</v>
      </c>
      <c r="BL36" s="27" t="s">
        <v>157</v>
      </c>
      <c r="BM36" s="27" t="s">
        <v>157</v>
      </c>
      <c r="BN36" s="27" t="s">
        <v>157</v>
      </c>
      <c r="BO36" s="27" t="s">
        <v>157</v>
      </c>
      <c r="BP36" s="27" t="s">
        <v>157</v>
      </c>
      <c r="BQ36" s="27" t="s">
        <v>157</v>
      </c>
      <c r="CI36" t="s">
        <v>531</v>
      </c>
      <c r="CJ36" t="s">
        <v>532</v>
      </c>
      <c r="CK36" t="s">
        <v>533</v>
      </c>
      <c r="CL36" t="s">
        <v>165</v>
      </c>
      <c r="CM36" t="s">
        <v>157</v>
      </c>
      <c r="CN36" s="4">
        <v>45793</v>
      </c>
      <c r="CO36" s="4"/>
      <c r="CP36" s="4" t="s">
        <v>632</v>
      </c>
      <c r="CQ36" t="s">
        <v>462</v>
      </c>
      <c r="CR36" t="s">
        <v>255</v>
      </c>
      <c r="CT36" s="4" t="s">
        <v>157</v>
      </c>
      <c r="CU36" s="4"/>
      <c r="CW36" t="s">
        <v>20</v>
      </c>
      <c r="CY36" s="30"/>
      <c r="CZ36" s="32"/>
      <c r="DA36" s="30"/>
      <c r="DB36" s="32"/>
      <c r="DC36" s="30"/>
      <c r="DD36" s="32"/>
      <c r="DE36" s="30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t="s">
        <v>157</v>
      </c>
      <c r="EJ36" t="s">
        <v>157</v>
      </c>
      <c r="EK36" t="s">
        <v>157</v>
      </c>
      <c r="EL36" t="s">
        <v>23</v>
      </c>
      <c r="EM36" t="s">
        <v>157</v>
      </c>
      <c r="EN36" t="s">
        <v>157</v>
      </c>
      <c r="EO36" t="s">
        <v>157</v>
      </c>
      <c r="EP36" t="s">
        <v>157</v>
      </c>
      <c r="EQ36" t="s">
        <v>157</v>
      </c>
      <c r="ER36" t="s">
        <v>157</v>
      </c>
      <c r="ES36" t="s">
        <v>157</v>
      </c>
      <c r="ET36" t="s">
        <v>157</v>
      </c>
      <c r="EU36" t="s">
        <v>157</v>
      </c>
      <c r="EV36" t="s">
        <v>157</v>
      </c>
      <c r="EW36" t="s">
        <v>157</v>
      </c>
    </row>
    <row r="37" spans="2:153" x14ac:dyDescent="0.25">
      <c r="B37" t="str">
        <f>IF(Q37="ja",XPlan_raw[[#This Row],[EKA_kode2]],"")</f>
        <v>T140037102</v>
      </c>
      <c r="C37" t="str">
        <f>XPlan_raw[[#This Row],[eka_langtnavn]]</f>
        <v>Statik og styrkelære 1</v>
      </c>
      <c r="D37" t="str">
        <f>IF(XPlan_raw[[#This Row],[Interne-kode]]&lt;&gt;"(tom)",XPlan_raw[[#This Row],[Interne-kode]],"")</f>
        <v>BA-STA</v>
      </c>
      <c r="E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7" t="str">
        <f>IF(XPlan_raw[[#This Row],[Campus]]&lt;&gt;"(tom)",XPlan_raw[[#This Row],[Campus]],"")</f>
        <v>Odense</v>
      </c>
      <c r="H37" t="str">
        <f>IF(OR(XPlan_raw[[#This Row],[Prøveform]]="(tom)",XPlan_raw[[#This Row],[Prøveform]]=""),"",XPlan_raw[[#This Row],[Prøveform]])</f>
        <v>Oral examination</v>
      </c>
      <c r="I37" t="str">
        <f>IF(XPlan_raw[[#This Row],[Eksaminator_samlet]]&lt;&gt;"",XPlan_raw[[#This Row],[Eksaminator_samlet]],"")</f>
        <v>Hans Ole Lund Christiansen, Anders Knudsen, Thomas Asmus Pedersen</v>
      </c>
      <c r="J37" t="str">
        <f>IF(OR(XPlan_raw[[#This Row],[Censur]]="(tom)",XPlan_raw[[#This Row],[Censur]]=""),"",XPlan_raw[[#This Row],[Censur]])</f>
        <v>Second examiner: Internal</v>
      </c>
      <c r="K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7" s="4" t="str">
        <f>IF(XPlan_raw[[#This Row],[Bemærk]]&lt;&gt;"",XPlan_raw[[#This Row],[Bemærk]],"")</f>
        <v/>
      </c>
      <c r="M37" s="4" t="str">
        <f>IF(XPlan_raw[[#This Row],[Prøveform]]="Skriftlig prøve",XPlan_raw[[#This Row],[DATO: Start eksamen]]+21,"")</f>
        <v/>
      </c>
      <c r="N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(BSc),(tom),(tom),(tom),(tom),(tom),(tom),(tom),(tom),(tom),(tom),(tom),(tom),(tom),(tom),(tom),(tom),(tom),(tom),(tom),(tom),(tom),(tom),(tom),(tom),(tom),,,,,,,,,,,,,,,</v>
      </c>
      <c r="Q37" s="27" t="s">
        <v>515</v>
      </c>
      <c r="R37" s="5" t="s">
        <v>1219</v>
      </c>
      <c r="S37" s="5" t="s">
        <v>886</v>
      </c>
      <c r="T37" t="s">
        <v>1220</v>
      </c>
      <c r="U37" s="5" t="s">
        <v>165</v>
      </c>
      <c r="V37" t="s">
        <v>157</v>
      </c>
      <c r="W37" s="45">
        <v>45797</v>
      </c>
      <c r="Y37" s="4" t="s">
        <v>805</v>
      </c>
      <c r="Z37" s="5" t="s">
        <v>888</v>
      </c>
      <c r="AA37" t="s">
        <v>186</v>
      </c>
      <c r="AB37" s="5" t="s">
        <v>160</v>
      </c>
      <c r="AC37" s="4" t="s">
        <v>157</v>
      </c>
      <c r="AD37" s="45"/>
      <c r="AF37" t="s">
        <v>18</v>
      </c>
      <c r="AH37" s="47" t="s">
        <v>157</v>
      </c>
      <c r="AI37" s="27" t="s">
        <v>157</v>
      </c>
      <c r="AJ37" s="47" t="s">
        <v>157</v>
      </c>
      <c r="AK37" s="27" t="s">
        <v>157</v>
      </c>
      <c r="AL37" s="47" t="s">
        <v>157</v>
      </c>
      <c r="AM37" s="27" t="s">
        <v>157</v>
      </c>
      <c r="AN37" s="47" t="s">
        <v>157</v>
      </c>
      <c r="AO37" s="27" t="s">
        <v>157</v>
      </c>
      <c r="AP37" s="27" t="s">
        <v>157</v>
      </c>
      <c r="AQ37" s="27" t="s">
        <v>157</v>
      </c>
      <c r="AR37" s="27" t="s">
        <v>54</v>
      </c>
      <c r="AS37" s="27" t="s">
        <v>157</v>
      </c>
      <c r="AT37" s="27" t="s">
        <v>157</v>
      </c>
      <c r="AU37" s="27" t="s">
        <v>157</v>
      </c>
      <c r="AV37" s="27" t="s">
        <v>157</v>
      </c>
      <c r="AW37" s="27" t="s">
        <v>157</v>
      </c>
      <c r="AX37" s="27" t="s">
        <v>157</v>
      </c>
      <c r="AY37" s="27" t="s">
        <v>157</v>
      </c>
      <c r="AZ37" s="27" t="s">
        <v>157</v>
      </c>
      <c r="BA37" s="27" t="s">
        <v>157</v>
      </c>
      <c r="BB37" s="27" t="s">
        <v>157</v>
      </c>
      <c r="BC37" s="27" t="s">
        <v>157</v>
      </c>
      <c r="BD37" s="27" t="s">
        <v>157</v>
      </c>
      <c r="BE37" s="27" t="s">
        <v>157</v>
      </c>
      <c r="BF37" s="27" t="s">
        <v>157</v>
      </c>
      <c r="BG37" s="27" t="s">
        <v>157</v>
      </c>
      <c r="BH37" s="27" t="s">
        <v>157</v>
      </c>
      <c r="BI37" s="27" t="s">
        <v>157</v>
      </c>
      <c r="BJ37" s="27" t="s">
        <v>157</v>
      </c>
      <c r="BK37" s="27" t="s">
        <v>157</v>
      </c>
      <c r="BL37" s="27" t="s">
        <v>157</v>
      </c>
      <c r="BM37" s="27" t="s">
        <v>157</v>
      </c>
      <c r="BN37" s="27" t="s">
        <v>157</v>
      </c>
      <c r="BO37" s="27" t="s">
        <v>157</v>
      </c>
      <c r="BP37" s="27" t="s">
        <v>157</v>
      </c>
      <c r="BQ37" s="27" t="s">
        <v>157</v>
      </c>
      <c r="CI37" s="28" t="s">
        <v>531</v>
      </c>
      <c r="CJ37" s="28" t="s">
        <v>532</v>
      </c>
      <c r="CK37" s="35" t="s">
        <v>533</v>
      </c>
      <c r="CL37" s="28" t="s">
        <v>165</v>
      </c>
      <c r="CM37" s="35" t="s">
        <v>157</v>
      </c>
      <c r="CN37" s="39">
        <v>45793</v>
      </c>
      <c r="CO37" s="40"/>
      <c r="CP37" s="40" t="s">
        <v>632</v>
      </c>
      <c r="CQ37" s="28" t="s">
        <v>462</v>
      </c>
      <c r="CR37" s="35" t="s">
        <v>636</v>
      </c>
      <c r="CS37" s="28"/>
      <c r="CT37" s="40">
        <v>45793</v>
      </c>
      <c r="CU37" s="39"/>
      <c r="CV37" s="35"/>
      <c r="CW37" t="s">
        <v>20</v>
      </c>
      <c r="CY37" s="30"/>
      <c r="CZ37" s="32"/>
      <c r="DA37" s="30"/>
      <c r="DB37" s="32"/>
      <c r="DC37" s="30"/>
      <c r="DD37" s="32"/>
      <c r="DE37" s="30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5" t="s">
        <v>157</v>
      </c>
      <c r="EJ37" s="35" t="s">
        <v>157</v>
      </c>
      <c r="EK37" s="35" t="s">
        <v>157</v>
      </c>
      <c r="EL37" s="35" t="s">
        <v>23</v>
      </c>
      <c r="EM37" s="35" t="s">
        <v>157</v>
      </c>
      <c r="EN37" s="35" t="s">
        <v>157</v>
      </c>
      <c r="EO37" s="35" t="s">
        <v>157</v>
      </c>
      <c r="EP37" s="35" t="s">
        <v>157</v>
      </c>
      <c r="EQ37" s="35" t="s">
        <v>157</v>
      </c>
      <c r="ER37" s="35" t="s">
        <v>157</v>
      </c>
      <c r="ES37" s="35" t="s">
        <v>157</v>
      </c>
      <c r="ET37" s="35" t="s">
        <v>157</v>
      </c>
      <c r="EU37" s="35" t="s">
        <v>157</v>
      </c>
      <c r="EV37" s="35" t="s">
        <v>157</v>
      </c>
      <c r="EW37" s="35" t="s">
        <v>157</v>
      </c>
    </row>
    <row r="38" spans="2:153" x14ac:dyDescent="0.25">
      <c r="B38" t="str">
        <f>IF(Q38="ja",XPlan_raw[[#This Row],[EKA_kode2]],"")</f>
        <v>T600005102</v>
      </c>
      <c r="C38" t="str">
        <f>XPlan_raw[[#This Row],[eka_langtnavn]]</f>
        <v>Data Engineering and Programming</v>
      </c>
      <c r="D38" t="str">
        <f>IF(XPlan_raw[[#This Row],[Interne-kode]]&lt;&gt;"(tom)",XPlan_raw[[#This Row],[Interne-kode]],"")</f>
        <v>ET1-DEP</v>
      </c>
      <c r="E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8" t="str">
        <f>IF(XPlan_raw[[#This Row],[Campus]]&lt;&gt;"(tom)",XPlan_raw[[#This Row],[Campus]],"")</f>
        <v>Odense</v>
      </c>
      <c r="H38" t="str">
        <f>IF(OR(XPlan_raw[[#This Row],[Prøveform]]="(tom)",XPlan_raw[[#This Row],[Prøveform]]=""),"",XPlan_raw[[#This Row],[Prøveform]])</f>
        <v>Project report</v>
      </c>
      <c r="I38" t="str">
        <f>IF(XPlan_raw[[#This Row],[Eksaminator_samlet]]&lt;&gt;"",XPlan_raw[[#This Row],[Eksaminator_samlet]],"")</f>
        <v>Kristoffer Christensen</v>
      </c>
      <c r="J38" t="str">
        <f>IF(OR(XPlan_raw[[#This Row],[Censur]]="(tom)",XPlan_raw[[#This Row],[Censur]]=""),"",XPlan_raw[[#This Row],[Censur]])</f>
        <v>Second examiner: None</v>
      </c>
      <c r="K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" s="4" t="str">
        <f>IF(XPlan_raw[[#This Row],[Bemærk]]&lt;&gt;"",XPlan_raw[[#This Row],[Bemærk]],"")</f>
        <v/>
      </c>
      <c r="M38" s="4" t="str">
        <f>IF(XPlan_raw[[#This Row],[Prøveform]]="Skriftlig prøve",XPlan_raw[[#This Row],[DATO: Start eksamen]]+21,"")</f>
        <v/>
      </c>
      <c r="N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38" s="27" t="s">
        <v>515</v>
      </c>
      <c r="R38" s="5" t="s">
        <v>1981</v>
      </c>
      <c r="S38" s="5" t="s">
        <v>1982</v>
      </c>
      <c r="T38" t="s">
        <v>1983</v>
      </c>
      <c r="U38" s="5" t="s">
        <v>165</v>
      </c>
      <c r="V38" t="s">
        <v>157</v>
      </c>
      <c r="W38" s="45">
        <v>45798</v>
      </c>
      <c r="Y38" s="4" t="s">
        <v>805</v>
      </c>
      <c r="Z38" s="5" t="s">
        <v>1984</v>
      </c>
      <c r="AA38" t="s">
        <v>716</v>
      </c>
      <c r="AB38" s="5" t="s">
        <v>167</v>
      </c>
      <c r="AC38" s="4" t="s">
        <v>157</v>
      </c>
      <c r="AD38" s="45"/>
      <c r="AF38" t="s">
        <v>18</v>
      </c>
      <c r="AH38" s="47" t="s">
        <v>157</v>
      </c>
      <c r="AI38" s="27" t="s">
        <v>157</v>
      </c>
      <c r="AJ38" s="47" t="s">
        <v>157</v>
      </c>
      <c r="AK38" s="27" t="s">
        <v>157</v>
      </c>
      <c r="AL38" s="47" t="s">
        <v>157</v>
      </c>
      <c r="AM38" s="27" t="s">
        <v>157</v>
      </c>
      <c r="AN38" s="47" t="s">
        <v>157</v>
      </c>
      <c r="AO38" s="27" t="s">
        <v>157</v>
      </c>
      <c r="AP38" s="27" t="s">
        <v>157</v>
      </c>
      <c r="AQ38" s="27" t="s">
        <v>157</v>
      </c>
      <c r="AR38" s="27" t="s">
        <v>157</v>
      </c>
      <c r="AS38" s="27" t="s">
        <v>157</v>
      </c>
      <c r="AT38" s="27" t="s">
        <v>56</v>
      </c>
      <c r="AU38" s="27" t="s">
        <v>157</v>
      </c>
      <c r="AV38" s="27" t="s">
        <v>157</v>
      </c>
      <c r="AW38" s="27" t="s">
        <v>157</v>
      </c>
      <c r="AX38" s="27" t="s">
        <v>157</v>
      </c>
      <c r="AY38" s="27" t="s">
        <v>157</v>
      </c>
      <c r="AZ38" s="27" t="s">
        <v>157</v>
      </c>
      <c r="BA38" s="27" t="s">
        <v>157</v>
      </c>
      <c r="BB38" s="27" t="s">
        <v>157</v>
      </c>
      <c r="BC38" s="27" t="s">
        <v>157</v>
      </c>
      <c r="BD38" s="27" t="s">
        <v>157</v>
      </c>
      <c r="BE38" s="27" t="s">
        <v>157</v>
      </c>
      <c r="BF38" s="27" t="s">
        <v>157</v>
      </c>
      <c r="BG38" s="27" t="s">
        <v>157</v>
      </c>
      <c r="BH38" s="27" t="s">
        <v>157</v>
      </c>
      <c r="BI38" s="27" t="s">
        <v>157</v>
      </c>
      <c r="BJ38" s="27" t="s">
        <v>157</v>
      </c>
      <c r="BK38" s="27" t="s">
        <v>157</v>
      </c>
      <c r="BL38" s="27" t="s">
        <v>157</v>
      </c>
      <c r="BM38" s="27" t="s">
        <v>157</v>
      </c>
      <c r="BN38" s="27" t="s">
        <v>157</v>
      </c>
      <c r="BO38" s="27" t="s">
        <v>157</v>
      </c>
      <c r="BP38" s="27" t="s">
        <v>157</v>
      </c>
      <c r="BQ38" s="27" t="s">
        <v>157</v>
      </c>
      <c r="CI38" t="s">
        <v>182</v>
      </c>
      <c r="CJ38" t="s">
        <v>183</v>
      </c>
      <c r="CK38" t="s">
        <v>184</v>
      </c>
      <c r="CL38" t="s">
        <v>165</v>
      </c>
      <c r="CM38" t="s">
        <v>157</v>
      </c>
      <c r="CN38" s="4">
        <v>45797</v>
      </c>
      <c r="CO38" s="4">
        <v>45799</v>
      </c>
      <c r="CP38" s="4" t="s">
        <v>632</v>
      </c>
      <c r="CQ38" t="s">
        <v>185</v>
      </c>
      <c r="CR38" t="s">
        <v>186</v>
      </c>
      <c r="CS38" t="s">
        <v>187</v>
      </c>
      <c r="CT38" s="4" t="s">
        <v>157</v>
      </c>
      <c r="CU38" s="4"/>
      <c r="CV38" t="s">
        <v>161</v>
      </c>
      <c r="CW38" t="s">
        <v>20</v>
      </c>
      <c r="CY38" s="30"/>
      <c r="CZ38" s="32"/>
      <c r="DA38" s="30"/>
      <c r="DB38" s="32"/>
      <c r="DC38" s="30"/>
      <c r="DD38" s="32"/>
      <c r="DE38" s="30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t="s">
        <v>157</v>
      </c>
      <c r="EJ38" t="s">
        <v>157</v>
      </c>
      <c r="EK38" t="s">
        <v>157</v>
      </c>
      <c r="EL38" t="s">
        <v>157</v>
      </c>
      <c r="EM38" t="s">
        <v>157</v>
      </c>
      <c r="EN38" t="s">
        <v>25</v>
      </c>
      <c r="EO38" t="s">
        <v>157</v>
      </c>
      <c r="EP38" t="s">
        <v>157</v>
      </c>
      <c r="EQ38" t="s">
        <v>157</v>
      </c>
      <c r="ER38" t="s">
        <v>157</v>
      </c>
      <c r="ES38" t="s">
        <v>157</v>
      </c>
      <c r="ET38" t="s">
        <v>157</v>
      </c>
      <c r="EU38" t="s">
        <v>157</v>
      </c>
      <c r="EV38" t="s">
        <v>157</v>
      </c>
      <c r="EW38" t="s">
        <v>157</v>
      </c>
    </row>
    <row r="39" spans="2:153" x14ac:dyDescent="0.25">
      <c r="B39" t="str">
        <f>IF(Q39="ja",XPlan_raw[[#This Row],[EKA_kode2]],"")</f>
        <v>T580034102</v>
      </c>
      <c r="C39" t="str">
        <f>XPlan_raw[[#This Row],[eka_langtnavn]]</f>
        <v>Mennesker og teknologi</v>
      </c>
      <c r="D39" t="str">
        <f>IF(XPlan_raw[[#This Row],[Interne-kode]]&lt;&gt;"(tom)",XPlan_raw[[#This Row],[Interne-kode]],"")</f>
        <v>VB-MOT1</v>
      </c>
      <c r="E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9" t="str">
        <f>IF(XPlan_raw[[#This Row],[Campus]]&lt;&gt;"(tom)",XPlan_raw[[#This Row],[Campus]],"")</f>
        <v>Odense</v>
      </c>
      <c r="H39" t="str">
        <f>IF(OR(XPlan_raw[[#This Row],[Prøveform]]="(tom)",XPlan_raw[[#This Row],[Prøveform]]=""),"",XPlan_raw[[#This Row],[Prøveform]])</f>
        <v>Project report with oral defence</v>
      </c>
      <c r="I39" t="str">
        <f>IF(XPlan_raw[[#This Row],[Eksaminator_samlet]]&lt;&gt;"",XPlan_raw[[#This Row],[Eksaminator_samlet]],"")</f>
        <v>Morten Hansen , Malene Møhring</v>
      </c>
      <c r="J39" t="str">
        <f>IF(OR(XPlan_raw[[#This Row],[Censur]]="(tom)",XPlan_raw[[#This Row],[Censur]]=""),"",XPlan_raw[[#This Row],[Censur]])</f>
        <v>Second examiner: Internal</v>
      </c>
      <c r="K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" s="4" t="str">
        <f>IF(XPlan_raw[[#This Row],[Bemærk]]&lt;&gt;"",XPlan_raw[[#This Row],[Bemærk]],"")</f>
        <v/>
      </c>
      <c r="M39" s="4" t="str">
        <f>IF(XPlan_raw[[#This Row],[Prøveform]]="Skriftlig prøve",XPlan_raw[[#This Row],[DATO: Start eksamen]]+21,"")</f>
        <v/>
      </c>
      <c r="N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39" s="27" t="s">
        <v>515</v>
      </c>
      <c r="R39" s="5" t="s">
        <v>1945</v>
      </c>
      <c r="S39" s="5" t="s">
        <v>1946</v>
      </c>
      <c r="T39" t="s">
        <v>1947</v>
      </c>
      <c r="U39" s="5" t="s">
        <v>165</v>
      </c>
      <c r="V39" t="s">
        <v>157</v>
      </c>
      <c r="W39" s="45">
        <v>45798</v>
      </c>
      <c r="Y39" s="4" t="s">
        <v>805</v>
      </c>
      <c r="Z39" s="5" t="s">
        <v>1948</v>
      </c>
      <c r="AA39" t="s">
        <v>441</v>
      </c>
      <c r="AB39" s="5" t="s">
        <v>160</v>
      </c>
      <c r="AC39" s="4" t="s">
        <v>157</v>
      </c>
      <c r="AD39" s="45"/>
      <c r="AF39" t="s">
        <v>18</v>
      </c>
      <c r="AH39" s="47" t="s">
        <v>157</v>
      </c>
      <c r="AI39" s="27" t="s">
        <v>157</v>
      </c>
      <c r="AJ39" s="47" t="s">
        <v>157</v>
      </c>
      <c r="AK39" s="27" t="s">
        <v>157</v>
      </c>
      <c r="AL39" s="47" t="s">
        <v>157</v>
      </c>
      <c r="AM39" s="27" t="s">
        <v>157</v>
      </c>
      <c r="AN39" s="47" t="s">
        <v>157</v>
      </c>
      <c r="AO39" s="27" t="s">
        <v>157</v>
      </c>
      <c r="AP39" s="27" t="s">
        <v>157</v>
      </c>
      <c r="AQ39" s="27" t="s">
        <v>157</v>
      </c>
      <c r="AR39" s="27" t="s">
        <v>157</v>
      </c>
      <c r="AS39" s="27" t="s">
        <v>157</v>
      </c>
      <c r="AT39" s="27" t="s">
        <v>157</v>
      </c>
      <c r="AU39" s="27" t="s">
        <v>157</v>
      </c>
      <c r="AV39" s="27" t="s">
        <v>157</v>
      </c>
      <c r="AW39" s="27" t="s">
        <v>157</v>
      </c>
      <c r="AX39" s="27" t="s">
        <v>157</v>
      </c>
      <c r="AY39" s="27" t="s">
        <v>157</v>
      </c>
      <c r="AZ39" s="27" t="s">
        <v>157</v>
      </c>
      <c r="BA39" s="27" t="s">
        <v>63</v>
      </c>
      <c r="BB39" s="27" t="s">
        <v>157</v>
      </c>
      <c r="BC39" s="27" t="s">
        <v>157</v>
      </c>
      <c r="BD39" s="27" t="s">
        <v>157</v>
      </c>
      <c r="BE39" s="27" t="s">
        <v>157</v>
      </c>
      <c r="BF39" s="27" t="s">
        <v>157</v>
      </c>
      <c r="BG39" s="27" t="s">
        <v>157</v>
      </c>
      <c r="BH39" s="27" t="s">
        <v>157</v>
      </c>
      <c r="BI39" s="27" t="s">
        <v>157</v>
      </c>
      <c r="BJ39" s="27" t="s">
        <v>157</v>
      </c>
      <c r="BK39" s="27" t="s">
        <v>157</v>
      </c>
      <c r="BL39" s="27" t="s">
        <v>157</v>
      </c>
      <c r="BM39" s="27" t="s">
        <v>157</v>
      </c>
      <c r="BN39" s="27" t="s">
        <v>157</v>
      </c>
      <c r="BO39" s="27" t="s">
        <v>157</v>
      </c>
      <c r="BP39" s="27" t="s">
        <v>157</v>
      </c>
      <c r="BQ39" s="27" t="s">
        <v>157</v>
      </c>
      <c r="CI39" t="s">
        <v>188</v>
      </c>
      <c r="CJ39" t="s">
        <v>189</v>
      </c>
      <c r="CK39" t="s">
        <v>190</v>
      </c>
      <c r="CL39" t="s">
        <v>165</v>
      </c>
      <c r="CM39" t="s">
        <v>157</v>
      </c>
      <c r="CN39" s="4">
        <v>45803</v>
      </c>
      <c r="CO39" s="4">
        <v>45803</v>
      </c>
      <c r="CP39" s="4" t="s">
        <v>632</v>
      </c>
      <c r="CQ39" t="s">
        <v>191</v>
      </c>
      <c r="CS39" t="s">
        <v>167</v>
      </c>
      <c r="CT39" s="4" t="s">
        <v>157</v>
      </c>
      <c r="CU39" s="4"/>
      <c r="CV39" t="s">
        <v>161</v>
      </c>
      <c r="CW39" t="s">
        <v>20</v>
      </c>
      <c r="CY39" s="30"/>
      <c r="CZ39" s="32"/>
      <c r="DA39" s="30"/>
      <c r="DB39" s="32"/>
      <c r="DC39" s="30"/>
      <c r="DD39" s="32"/>
      <c r="DE39" s="30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t="s">
        <v>157</v>
      </c>
      <c r="EJ39" t="s">
        <v>157</v>
      </c>
      <c r="EK39" t="s">
        <v>157</v>
      </c>
      <c r="EL39" t="s">
        <v>157</v>
      </c>
      <c r="EM39" t="s">
        <v>24</v>
      </c>
      <c r="EN39" t="s">
        <v>157</v>
      </c>
      <c r="EO39" t="s">
        <v>157</v>
      </c>
      <c r="EP39" t="s">
        <v>157</v>
      </c>
      <c r="EQ39" t="s">
        <v>157</v>
      </c>
      <c r="ER39" t="s">
        <v>157</v>
      </c>
      <c r="ES39" t="s">
        <v>157</v>
      </c>
      <c r="ET39" t="s">
        <v>157</v>
      </c>
      <c r="EU39" t="s">
        <v>157</v>
      </c>
      <c r="EV39" t="s">
        <v>157</v>
      </c>
      <c r="EW39" t="s">
        <v>157</v>
      </c>
    </row>
    <row r="40" spans="2:153" x14ac:dyDescent="0.25">
      <c r="B40" t="str">
        <f>IF(Q40="ja",XPlan_raw[[#This Row],[EKA_kode2]],"")</f>
        <v>T120025102</v>
      </c>
      <c r="C40" t="str">
        <f>XPlan_raw[[#This Row],[eka_langtnavn]]</f>
        <v>Integreret produktudvikling 1 og projekt</v>
      </c>
      <c r="D40" t="str">
        <f>IF(XPlan_raw[[#This Row],[Interne-kode]]&lt;&gt;"(tom)",XPlan_raw[[#This Row],[Interne-kode]],"")</f>
        <v>D-IPU1P</v>
      </c>
      <c r="E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0" t="str">
        <f>IF(XPlan_raw[[#This Row],[Campus]]&lt;&gt;"(tom)",XPlan_raw[[#This Row],[Campus]],"")</f>
        <v>Odense</v>
      </c>
      <c r="H40" t="str">
        <f>IF(OR(XPlan_raw[[#This Row],[Prøveform]]="(tom)",XPlan_raw[[#This Row],[Prøveform]]=""),"",XPlan_raw[[#This Row],[Prøveform]])</f>
        <v>Oral examination</v>
      </c>
      <c r="I40" t="str">
        <f>IF(XPlan_raw[[#This Row],[Eksaminator_samlet]]&lt;&gt;"",XPlan_raw[[#This Row],[Eksaminator_samlet]],"")</f>
        <v>Cristiina Askløf Hjertevig, Daniel Damgaard Hansen, Steffen Michael Sørensen</v>
      </c>
      <c r="J40" t="str">
        <f>IF(OR(XPlan_raw[[#This Row],[Censur]]="(tom)",XPlan_raw[[#This Row],[Censur]]=""),"",XPlan_raw[[#This Row],[Censur]])</f>
        <v>Second examiner: Internal</v>
      </c>
      <c r="K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" s="4" t="str">
        <f>IF(XPlan_raw[[#This Row],[Bemærk]]&lt;&gt;"",XPlan_raw[[#This Row],[Bemærk]],"")</f>
        <v/>
      </c>
      <c r="M40" s="4" t="str">
        <f>IF(XPlan_raw[[#This Row],[Prøveform]]="Skriftlig prøve",XPlan_raw[[#This Row],[DATO: Start eksamen]]+21,"")</f>
        <v/>
      </c>
      <c r="N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40" s="27" t="s">
        <v>515</v>
      </c>
      <c r="R40" t="s">
        <v>1168</v>
      </c>
      <c r="S40" t="s">
        <v>1169</v>
      </c>
      <c r="T40" t="s">
        <v>1170</v>
      </c>
      <c r="U40" t="s">
        <v>165</v>
      </c>
      <c r="V40" t="s">
        <v>157</v>
      </c>
      <c r="W40" s="4">
        <v>45799</v>
      </c>
      <c r="Y40" s="4" t="s">
        <v>805</v>
      </c>
      <c r="Z40" t="s">
        <v>2096</v>
      </c>
      <c r="AA40" t="s">
        <v>186</v>
      </c>
      <c r="AB40" t="s">
        <v>160</v>
      </c>
      <c r="AC40" s="4" t="s">
        <v>157</v>
      </c>
      <c r="AF40" t="s">
        <v>18</v>
      </c>
      <c r="AH40" s="47" t="s">
        <v>157</v>
      </c>
      <c r="AI40" s="27" t="s">
        <v>157</v>
      </c>
      <c r="AJ40" s="47" t="s">
        <v>157</v>
      </c>
      <c r="AK40" s="27" t="s">
        <v>157</v>
      </c>
      <c r="AL40" s="47" t="s">
        <v>48</v>
      </c>
      <c r="AM40" s="27" t="s">
        <v>157</v>
      </c>
      <c r="AN40" s="47" t="s">
        <v>157</v>
      </c>
      <c r="AO40" s="27" t="s">
        <v>157</v>
      </c>
      <c r="AP40" s="27" t="s">
        <v>157</v>
      </c>
      <c r="AQ40" s="27" t="s">
        <v>157</v>
      </c>
      <c r="AR40" s="27" t="s">
        <v>157</v>
      </c>
      <c r="AS40" s="27" t="s">
        <v>157</v>
      </c>
      <c r="AT40" s="27" t="s">
        <v>157</v>
      </c>
      <c r="AU40" s="27" t="s">
        <v>157</v>
      </c>
      <c r="AV40" s="27" t="s">
        <v>157</v>
      </c>
      <c r="AW40" s="27" t="s">
        <v>157</v>
      </c>
      <c r="AX40" s="27" t="s">
        <v>157</v>
      </c>
      <c r="AY40" s="27" t="s">
        <v>157</v>
      </c>
      <c r="AZ40" s="27" t="s">
        <v>157</v>
      </c>
      <c r="BA40" s="27" t="s">
        <v>157</v>
      </c>
      <c r="BB40" s="27" t="s">
        <v>157</v>
      </c>
      <c r="BC40" s="27" t="s">
        <v>157</v>
      </c>
      <c r="BD40" s="27" t="s">
        <v>157</v>
      </c>
      <c r="BE40" s="27" t="s">
        <v>157</v>
      </c>
      <c r="BF40" s="27" t="s">
        <v>157</v>
      </c>
      <c r="BG40" s="27" t="s">
        <v>157</v>
      </c>
      <c r="BH40" s="27" t="s">
        <v>157</v>
      </c>
      <c r="BI40" s="27" t="s">
        <v>157</v>
      </c>
      <c r="BJ40" s="27" t="s">
        <v>157</v>
      </c>
      <c r="BK40" s="27" t="s">
        <v>157</v>
      </c>
      <c r="BL40" s="27" t="s">
        <v>157</v>
      </c>
      <c r="BM40" s="27" t="s">
        <v>157</v>
      </c>
      <c r="BN40" s="27" t="s">
        <v>157</v>
      </c>
      <c r="BO40" s="27" t="s">
        <v>157</v>
      </c>
      <c r="BP40" s="27" t="s">
        <v>157</v>
      </c>
      <c r="BQ40" s="27" t="s">
        <v>157</v>
      </c>
      <c r="CI40" t="s">
        <v>192</v>
      </c>
      <c r="CJ40" t="s">
        <v>193</v>
      </c>
      <c r="CK40" t="s">
        <v>194</v>
      </c>
      <c r="CL40" t="s">
        <v>165</v>
      </c>
      <c r="CM40" t="s">
        <v>157</v>
      </c>
      <c r="CN40" s="4">
        <v>45803</v>
      </c>
      <c r="CO40" s="4"/>
      <c r="CP40" s="4" t="s">
        <v>632</v>
      </c>
      <c r="CQ40" t="s">
        <v>195</v>
      </c>
      <c r="CT40" s="4" t="s">
        <v>157</v>
      </c>
      <c r="CU40" s="4"/>
      <c r="CW40" t="s">
        <v>20</v>
      </c>
      <c r="CY40" s="30"/>
      <c r="CZ40" s="32"/>
      <c r="DA40" s="30"/>
      <c r="DB40" s="32"/>
      <c r="DC40" s="30"/>
      <c r="DD40" s="32"/>
      <c r="DE40" s="30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t="s">
        <v>157</v>
      </c>
      <c r="EJ40" t="s">
        <v>157</v>
      </c>
      <c r="EK40" t="s">
        <v>157</v>
      </c>
      <c r="EL40" t="s">
        <v>157</v>
      </c>
      <c r="EM40" t="s">
        <v>157</v>
      </c>
      <c r="EN40" t="s">
        <v>25</v>
      </c>
      <c r="EO40" t="s">
        <v>157</v>
      </c>
      <c r="EP40" t="s">
        <v>157</v>
      </c>
      <c r="EQ40" t="s">
        <v>157</v>
      </c>
      <c r="ER40" t="s">
        <v>157</v>
      </c>
      <c r="ES40" t="s">
        <v>157</v>
      </c>
      <c r="ET40" t="s">
        <v>157</v>
      </c>
      <c r="EU40" t="s">
        <v>157</v>
      </c>
      <c r="EV40" t="s">
        <v>157</v>
      </c>
      <c r="EW40" t="s">
        <v>157</v>
      </c>
    </row>
    <row r="41" spans="2:153" x14ac:dyDescent="0.25">
      <c r="B41" t="str">
        <f>IF(Q41="ja",XPlan_raw[[#This Row],[EKA_kode2]],"")</f>
        <v>T000090102</v>
      </c>
      <c r="C41" t="str">
        <f>XPlan_raw[[#This Row],[eka_langtnavn]]</f>
        <v>Projekttema 1 -  Byplanlægning og lavt boligbyggeri</v>
      </c>
      <c r="D41" t="str">
        <f>IF(XPlan_raw[[#This Row],[Interne-kode]]&lt;&gt;"(tom)",XPlan_raw[[#This Row],[Interne-kode]],"")</f>
        <v>B-PTE1</v>
      </c>
      <c r="E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1" t="str">
        <f>IF(XPlan_raw[[#This Row],[Campus]]&lt;&gt;"(tom)",XPlan_raw[[#This Row],[Campus]],"")</f>
        <v>Odense</v>
      </c>
      <c r="H41" t="str">
        <f>IF(OR(XPlan_raw[[#This Row],[Prøveform]]="(tom)",XPlan_raw[[#This Row],[Prøveform]]=""),"",XPlan_raw[[#This Row],[Prøveform]])</f>
        <v>Oral examination</v>
      </c>
      <c r="I41" t="str">
        <f>IF(XPlan_raw[[#This Row],[Eksaminator_samlet]]&lt;&gt;"",XPlan_raw[[#This Row],[Eksaminator_samlet]],"")</f>
        <v>Camilla Fogh Larsen, Martin Winther-Gaasvig, Torben Bårup Sørensen</v>
      </c>
      <c r="J41" t="str">
        <f>IF(OR(XPlan_raw[[#This Row],[Censur]]="(tom)",XPlan_raw[[#This Row],[Censur]]=""),"",XPlan_raw[[#This Row],[Censur]])</f>
        <v>Second examiner: Internal</v>
      </c>
      <c r="K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" s="4" t="str">
        <f>IF(XPlan_raw[[#This Row],[Bemærk]]&lt;&gt;"",XPlan_raw[[#This Row],[Bemærk]],"")</f>
        <v/>
      </c>
      <c r="M41" s="4" t="str">
        <f>IF(XPlan_raw[[#This Row],[Prøveform]]="Skriftlig prøve",XPlan_raw[[#This Row],[DATO: Start eksamen]]+21,"")</f>
        <v/>
      </c>
      <c r="N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41" s="27" t="s">
        <v>515</v>
      </c>
      <c r="R41" t="s">
        <v>893</v>
      </c>
      <c r="S41" t="s">
        <v>894</v>
      </c>
      <c r="T41" t="s">
        <v>895</v>
      </c>
      <c r="U41" t="s">
        <v>165</v>
      </c>
      <c r="V41" t="s">
        <v>157</v>
      </c>
      <c r="W41" s="4">
        <v>45799</v>
      </c>
      <c r="Y41" s="4" t="s">
        <v>805</v>
      </c>
      <c r="Z41" t="s">
        <v>896</v>
      </c>
      <c r="AA41" t="s">
        <v>186</v>
      </c>
      <c r="AB41" t="s">
        <v>160</v>
      </c>
      <c r="AC41" s="4" t="s">
        <v>157</v>
      </c>
      <c r="AF41" t="s">
        <v>18</v>
      </c>
      <c r="AH41" s="47" t="s">
        <v>44</v>
      </c>
      <c r="AI41" s="27" t="s">
        <v>157</v>
      </c>
      <c r="AJ41" s="47" t="s">
        <v>157</v>
      </c>
      <c r="AK41" s="27" t="s">
        <v>157</v>
      </c>
      <c r="AL41" s="47" t="s">
        <v>157</v>
      </c>
      <c r="AM41" s="27" t="s">
        <v>157</v>
      </c>
      <c r="AN41" s="47" t="s">
        <v>157</v>
      </c>
      <c r="AO41" s="27" t="s">
        <v>157</v>
      </c>
      <c r="AP41" s="27" t="s">
        <v>157</v>
      </c>
      <c r="AQ41" s="27" t="s">
        <v>157</v>
      </c>
      <c r="AR41" s="27" t="s">
        <v>157</v>
      </c>
      <c r="AS41" s="27" t="s">
        <v>157</v>
      </c>
      <c r="AT41" s="27" t="s">
        <v>157</v>
      </c>
      <c r="AU41" s="27" t="s">
        <v>157</v>
      </c>
      <c r="AV41" s="27" t="s">
        <v>157</v>
      </c>
      <c r="AW41" s="27" t="s">
        <v>157</v>
      </c>
      <c r="AX41" s="27" t="s">
        <v>157</v>
      </c>
      <c r="AY41" s="27" t="s">
        <v>157</v>
      </c>
      <c r="AZ41" s="27" t="s">
        <v>157</v>
      </c>
      <c r="BA41" s="27" t="s">
        <v>157</v>
      </c>
      <c r="BB41" s="27" t="s">
        <v>157</v>
      </c>
      <c r="BC41" s="27" t="s">
        <v>157</v>
      </c>
      <c r="BD41" s="27" t="s">
        <v>157</v>
      </c>
      <c r="BE41" s="27" t="s">
        <v>157</v>
      </c>
      <c r="BF41" s="27" t="s">
        <v>157</v>
      </c>
      <c r="BG41" s="27" t="s">
        <v>157</v>
      </c>
      <c r="BH41" s="27" t="s">
        <v>157</v>
      </c>
      <c r="BI41" s="27" t="s">
        <v>157</v>
      </c>
      <c r="BJ41" s="27" t="s">
        <v>157</v>
      </c>
      <c r="BK41" s="27" t="s">
        <v>157</v>
      </c>
      <c r="BL41" s="27" t="s">
        <v>157</v>
      </c>
      <c r="BM41" s="27" t="s">
        <v>157</v>
      </c>
      <c r="BN41" s="27" t="s">
        <v>157</v>
      </c>
      <c r="BO41" s="27" t="s">
        <v>157</v>
      </c>
      <c r="BP41" s="27" t="s">
        <v>157</v>
      </c>
      <c r="BQ41" s="27" t="s">
        <v>157</v>
      </c>
      <c r="CI41" t="s">
        <v>215</v>
      </c>
      <c r="CJ41" t="s">
        <v>206</v>
      </c>
      <c r="CK41" t="s">
        <v>216</v>
      </c>
      <c r="CL41" t="s">
        <v>208</v>
      </c>
      <c r="CM41" t="s">
        <v>157</v>
      </c>
      <c r="CN41" s="4">
        <v>45810</v>
      </c>
      <c r="CO41" s="4"/>
      <c r="CP41" s="4" t="s">
        <v>630</v>
      </c>
      <c r="CQ41" t="s">
        <v>209</v>
      </c>
      <c r="CR41" t="s">
        <v>636</v>
      </c>
      <c r="CS41" t="s">
        <v>187</v>
      </c>
      <c r="CT41" s="4" t="s">
        <v>157</v>
      </c>
      <c r="CU41" s="4"/>
      <c r="CV41" t="s">
        <v>161</v>
      </c>
      <c r="CW41" t="s">
        <v>20</v>
      </c>
      <c r="CY41" s="30"/>
      <c r="CZ41" s="32"/>
      <c r="DA41" s="30"/>
      <c r="DB41" s="32"/>
      <c r="DC41" s="30"/>
      <c r="DD41" s="32"/>
      <c r="DE41" s="30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t="s">
        <v>157</v>
      </c>
      <c r="EJ41" t="s">
        <v>157</v>
      </c>
      <c r="EK41" t="s">
        <v>157</v>
      </c>
      <c r="EL41" t="s">
        <v>157</v>
      </c>
      <c r="EM41" t="s">
        <v>24</v>
      </c>
      <c r="EN41" t="s">
        <v>157</v>
      </c>
      <c r="EO41" t="s">
        <v>157</v>
      </c>
      <c r="EP41" t="s">
        <v>157</v>
      </c>
      <c r="EQ41" t="s">
        <v>157</v>
      </c>
      <c r="ER41" t="s">
        <v>157</v>
      </c>
      <c r="ES41" t="s">
        <v>157</v>
      </c>
      <c r="ET41" t="s">
        <v>157</v>
      </c>
      <c r="EU41" t="s">
        <v>157</v>
      </c>
      <c r="EV41" t="s">
        <v>157</v>
      </c>
      <c r="EW41" t="s">
        <v>157</v>
      </c>
    </row>
    <row r="42" spans="2:153" x14ac:dyDescent="0.25">
      <c r="B42" t="str">
        <f>IF(Q42="ja",XPlan_raw[[#This Row],[EKA_kode2]],"")</f>
        <v>T540032102</v>
      </c>
      <c r="C42" t="str">
        <f>XPlan_raw[[#This Row],[eka_langtnavn]]</f>
        <v>Semesterprojekt i grundlæggende styring af robotter</v>
      </c>
      <c r="D42" t="str">
        <f>IF(XPlan_raw[[#This Row],[Interne-kode]]&lt;&gt;"(tom)",XPlan_raw[[#This Row],[Interne-kode]],"")</f>
        <v>RB-PRO1</v>
      </c>
      <c r="E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2" t="str">
        <f>IF(XPlan_raw[[#This Row],[Campus]]&lt;&gt;"(tom)",XPlan_raw[[#This Row],[Campus]],"")</f>
        <v>Odense</v>
      </c>
      <c r="H42" t="str">
        <f>IF(OR(XPlan_raw[[#This Row],[Prøveform]]="(tom)",XPlan_raw[[#This Row],[Prøveform]]=""),"",XPlan_raw[[#This Row],[Prøveform]])</f>
        <v>Oral examination</v>
      </c>
      <c r="I42" t="str">
        <f>IF(XPlan_raw[[#This Row],[Eksaminator_samlet]]&lt;&gt;"",XPlan_raw[[#This Row],[Eksaminator_samlet]],"")</f>
        <v>Anders Stengaard Sørensen, Jes Hundevadt Jepsen</v>
      </c>
      <c r="J42" t="str">
        <f>IF(OR(XPlan_raw[[#This Row],[Censur]]="(tom)",XPlan_raw[[#This Row],[Censur]]=""),"",XPlan_raw[[#This Row],[Censur]])</f>
        <v>Second examiner: Internal</v>
      </c>
      <c r="K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" s="4" t="str">
        <f>IF(XPlan_raw[[#This Row],[Bemærk]]&lt;&gt;"",XPlan_raw[[#This Row],[Bemærk]],"")</f>
        <v/>
      </c>
      <c r="M42" s="4" t="str">
        <f>IF(XPlan_raw[[#This Row],[Prøveform]]="Skriftlig prøve",XPlan_raw[[#This Row],[DATO: Start eksamen]]+21,"")</f>
        <v/>
      </c>
      <c r="N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42" s="27" t="s">
        <v>515</v>
      </c>
      <c r="R42" s="5" t="s">
        <v>1746</v>
      </c>
      <c r="S42" s="5" t="s">
        <v>1747</v>
      </c>
      <c r="T42" t="s">
        <v>1748</v>
      </c>
      <c r="U42" s="5" t="s">
        <v>165</v>
      </c>
      <c r="V42" t="s">
        <v>157</v>
      </c>
      <c r="W42" s="45">
        <v>45799</v>
      </c>
      <c r="Y42" s="4" t="s">
        <v>805</v>
      </c>
      <c r="Z42" s="5" t="s">
        <v>1749</v>
      </c>
      <c r="AA42" t="s">
        <v>186</v>
      </c>
      <c r="AB42" s="5" t="s">
        <v>160</v>
      </c>
      <c r="AC42" s="4" t="s">
        <v>157</v>
      </c>
      <c r="AD42" s="45"/>
      <c r="AF42" t="s">
        <v>18</v>
      </c>
      <c r="AH42" s="47" t="s">
        <v>157</v>
      </c>
      <c r="AI42" s="27" t="s">
        <v>157</v>
      </c>
      <c r="AJ42" s="47" t="s">
        <v>157</v>
      </c>
      <c r="AK42" s="27" t="s">
        <v>157</v>
      </c>
      <c r="AL42" s="47" t="s">
        <v>157</v>
      </c>
      <c r="AM42" s="27" t="s">
        <v>157</v>
      </c>
      <c r="AN42" s="47" t="s">
        <v>157</v>
      </c>
      <c r="AO42" s="27" t="s">
        <v>157</v>
      </c>
      <c r="AP42" s="27" t="s">
        <v>157</v>
      </c>
      <c r="AQ42" s="27" t="s">
        <v>157</v>
      </c>
      <c r="AR42" s="27" t="s">
        <v>157</v>
      </c>
      <c r="AS42" s="27" t="s">
        <v>157</v>
      </c>
      <c r="AT42" s="27" t="s">
        <v>157</v>
      </c>
      <c r="AU42" s="27" t="s">
        <v>157</v>
      </c>
      <c r="AV42" s="27" t="s">
        <v>157</v>
      </c>
      <c r="AW42" s="27" t="s">
        <v>157</v>
      </c>
      <c r="AX42" s="27" t="s">
        <v>157</v>
      </c>
      <c r="AY42" s="27" t="s">
        <v>61</v>
      </c>
      <c r="AZ42" s="27" t="s">
        <v>157</v>
      </c>
      <c r="BA42" s="27" t="s">
        <v>157</v>
      </c>
      <c r="BB42" s="27" t="s">
        <v>157</v>
      </c>
      <c r="BC42" s="27" t="s">
        <v>157</v>
      </c>
      <c r="BD42" s="27" t="s">
        <v>157</v>
      </c>
      <c r="BE42" s="27" t="s">
        <v>157</v>
      </c>
      <c r="BF42" s="27" t="s">
        <v>157</v>
      </c>
      <c r="BG42" s="27" t="s">
        <v>157</v>
      </c>
      <c r="BH42" s="27" t="s">
        <v>157</v>
      </c>
      <c r="BI42" s="27" t="s">
        <v>157</v>
      </c>
      <c r="BJ42" s="27" t="s">
        <v>157</v>
      </c>
      <c r="BK42" s="27" t="s">
        <v>157</v>
      </c>
      <c r="BL42" s="27" t="s">
        <v>157</v>
      </c>
      <c r="BM42" s="27" t="s">
        <v>157</v>
      </c>
      <c r="BN42" s="27" t="s">
        <v>157</v>
      </c>
      <c r="BO42" s="27" t="s">
        <v>157</v>
      </c>
      <c r="BP42" s="27" t="s">
        <v>157</v>
      </c>
      <c r="BQ42" s="27" t="s">
        <v>157</v>
      </c>
      <c r="CI42" s="28" t="s">
        <v>217</v>
      </c>
      <c r="CJ42" s="28" t="s">
        <v>218</v>
      </c>
      <c r="CK42" s="35" t="s">
        <v>219</v>
      </c>
      <c r="CL42" s="28" t="s">
        <v>156</v>
      </c>
      <c r="CM42" s="35" t="s">
        <v>157</v>
      </c>
      <c r="CN42" s="39">
        <v>45810</v>
      </c>
      <c r="CO42" s="40"/>
      <c r="CP42" s="40" t="s">
        <v>630</v>
      </c>
      <c r="CQ42" s="28" t="s">
        <v>220</v>
      </c>
      <c r="CR42" s="35" t="s">
        <v>636</v>
      </c>
      <c r="CS42" s="28" t="s">
        <v>187</v>
      </c>
      <c r="CT42" s="40">
        <v>45880</v>
      </c>
      <c r="CU42" s="39"/>
      <c r="CV42" s="35"/>
      <c r="CW42" t="s">
        <v>20</v>
      </c>
      <c r="CY42" s="30"/>
      <c r="CZ42" s="32"/>
      <c r="DA42" s="30"/>
      <c r="DB42" s="32"/>
      <c r="DC42" s="30"/>
      <c r="DD42" s="32"/>
      <c r="DE42" s="30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5" t="s">
        <v>157</v>
      </c>
      <c r="EJ42" s="35" t="s">
        <v>157</v>
      </c>
      <c r="EK42" s="35" t="s">
        <v>157</v>
      </c>
      <c r="EL42" s="35" t="s">
        <v>157</v>
      </c>
      <c r="EM42" s="35" t="s">
        <v>24</v>
      </c>
      <c r="EN42" s="35" t="s">
        <v>157</v>
      </c>
      <c r="EO42" s="35" t="s">
        <v>157</v>
      </c>
      <c r="EP42" s="35" t="s">
        <v>157</v>
      </c>
      <c r="EQ42" s="35" t="s">
        <v>157</v>
      </c>
      <c r="ER42" s="35" t="s">
        <v>157</v>
      </c>
      <c r="ES42" s="35" t="s">
        <v>157</v>
      </c>
      <c r="ET42" s="35" t="s">
        <v>157</v>
      </c>
      <c r="EU42" s="35" t="s">
        <v>157</v>
      </c>
      <c r="EV42" s="35" t="s">
        <v>157</v>
      </c>
      <c r="EW42" s="35" t="s">
        <v>157</v>
      </c>
    </row>
    <row r="43" spans="2:153" x14ac:dyDescent="0.25">
      <c r="B43" t="str">
        <f>IF(Q43="ja",XPlan_raw[[#This Row],[EKA_kode2]],"")</f>
        <v>T560039102</v>
      </c>
      <c r="C43" t="str">
        <f>XPlan_raw[[#This Row],[eka_langtnavn]]</f>
        <v>Spilprogrammering 1</v>
      </c>
      <c r="D43" t="str">
        <f>IF(XPlan_raw[[#This Row],[Interne-kode]]&lt;&gt;"(tom)",XPlan_raw[[#This Row],[Interne-kode]],"")</f>
        <v>OB-GP1</v>
      </c>
      <c r="E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3" t="str">
        <f>IF(XPlan_raw[[#This Row],[Campus]]&lt;&gt;"(tom)",XPlan_raw[[#This Row],[Campus]],"")</f>
        <v>Odense</v>
      </c>
      <c r="H43" t="str">
        <f>IF(OR(XPlan_raw[[#This Row],[Prøveform]]="(tom)",XPlan_raw[[#This Row],[Prøveform]]=""),"",XPlan_raw[[#This Row],[Prøveform]])</f>
        <v>Oral examination</v>
      </c>
      <c r="I43" t="str">
        <f>IF(XPlan_raw[[#This Row],[Eksaminator_samlet]]&lt;&gt;"",XPlan_raw[[#This Row],[Eksaminator_samlet]],"")</f>
        <v>Marco Scirea</v>
      </c>
      <c r="J43" t="str">
        <f>IF(OR(XPlan_raw[[#This Row],[Censur]]="(tom)",XPlan_raw[[#This Row],[Censur]]=""),"",XPlan_raw[[#This Row],[Censur]])</f>
        <v>Second examiner: None</v>
      </c>
      <c r="K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" s="4" t="str">
        <f>IF(XPlan_raw[[#This Row],[Bemærk]]&lt;&gt;"",XPlan_raw[[#This Row],[Bemærk]],"")</f>
        <v/>
      </c>
      <c r="M43" s="4" t="str">
        <f>IF(XPlan_raw[[#This Row],[Prøveform]]="Skriftlig prøve",XPlan_raw[[#This Row],[DATO: Start eksamen]]+21,"")</f>
        <v/>
      </c>
      <c r="N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3" s="27" t="s">
        <v>515</v>
      </c>
      <c r="R43" s="5" t="s">
        <v>1864</v>
      </c>
      <c r="S43" s="5" t="s">
        <v>1865</v>
      </c>
      <c r="T43" t="s">
        <v>1866</v>
      </c>
      <c r="U43" s="5" t="s">
        <v>165</v>
      </c>
      <c r="V43" t="s">
        <v>157</v>
      </c>
      <c r="W43" s="45">
        <v>45799</v>
      </c>
      <c r="Y43" s="4" t="s">
        <v>805</v>
      </c>
      <c r="Z43" s="5" t="s">
        <v>715</v>
      </c>
      <c r="AA43" t="s">
        <v>186</v>
      </c>
      <c r="AB43" s="5" t="s">
        <v>167</v>
      </c>
      <c r="AC43" s="4" t="s">
        <v>157</v>
      </c>
      <c r="AD43" s="45"/>
      <c r="AF43" t="s">
        <v>18</v>
      </c>
      <c r="AH43" s="47" t="s">
        <v>157</v>
      </c>
      <c r="AI43" s="27" t="s">
        <v>157</v>
      </c>
      <c r="AJ43" s="47" t="s">
        <v>157</v>
      </c>
      <c r="AK43" s="27" t="s">
        <v>157</v>
      </c>
      <c r="AL43" s="47" t="s">
        <v>157</v>
      </c>
      <c r="AM43" s="27" t="s">
        <v>157</v>
      </c>
      <c r="AN43" s="47" t="s">
        <v>157</v>
      </c>
      <c r="AO43" s="27" t="s">
        <v>157</v>
      </c>
      <c r="AP43" s="27" t="s">
        <v>157</v>
      </c>
      <c r="AQ43" s="27" t="s">
        <v>157</v>
      </c>
      <c r="AR43" s="27" t="s">
        <v>157</v>
      </c>
      <c r="AS43" s="27" t="s">
        <v>157</v>
      </c>
      <c r="AT43" s="27" t="s">
        <v>157</v>
      </c>
      <c r="AU43" s="27" t="s">
        <v>157</v>
      </c>
      <c r="AV43" s="27" t="s">
        <v>157</v>
      </c>
      <c r="AW43" s="27" t="s">
        <v>157</v>
      </c>
      <c r="AX43" s="27" t="s">
        <v>157</v>
      </c>
      <c r="AY43" s="27" t="s">
        <v>157</v>
      </c>
      <c r="AZ43" s="27" t="s">
        <v>62</v>
      </c>
      <c r="BA43" s="27" t="s">
        <v>157</v>
      </c>
      <c r="BB43" s="27" t="s">
        <v>157</v>
      </c>
      <c r="BC43" s="27" t="s">
        <v>157</v>
      </c>
      <c r="BD43" s="27" t="s">
        <v>157</v>
      </c>
      <c r="BE43" s="27" t="s">
        <v>157</v>
      </c>
      <c r="BF43" s="27" t="s">
        <v>157</v>
      </c>
      <c r="BG43" s="27" t="s">
        <v>157</v>
      </c>
      <c r="BH43" s="27" t="s">
        <v>157</v>
      </c>
      <c r="BI43" s="27" t="s">
        <v>157</v>
      </c>
      <c r="BJ43" s="27" t="s">
        <v>157</v>
      </c>
      <c r="BK43" s="27" t="s">
        <v>157</v>
      </c>
      <c r="BL43" s="27" t="s">
        <v>157</v>
      </c>
      <c r="BM43" s="27" t="s">
        <v>157</v>
      </c>
      <c r="BN43" s="27" t="s">
        <v>157</v>
      </c>
      <c r="BO43" s="27" t="s">
        <v>157</v>
      </c>
      <c r="BP43" s="27" t="s">
        <v>157</v>
      </c>
      <c r="BQ43" s="27" t="s">
        <v>157</v>
      </c>
      <c r="CI43" t="s">
        <v>225</v>
      </c>
      <c r="CJ43" t="s">
        <v>226</v>
      </c>
      <c r="CK43" t="s">
        <v>227</v>
      </c>
      <c r="CL43" t="s">
        <v>203</v>
      </c>
      <c r="CM43" t="s">
        <v>157</v>
      </c>
      <c r="CN43" s="4">
        <v>45810</v>
      </c>
      <c r="CO43" s="4"/>
      <c r="CP43" s="4" t="s">
        <v>630</v>
      </c>
      <c r="CQ43" t="s">
        <v>228</v>
      </c>
      <c r="CR43" t="s">
        <v>636</v>
      </c>
      <c r="CS43" t="s">
        <v>187</v>
      </c>
      <c r="CT43" s="4">
        <v>45880</v>
      </c>
      <c r="CU43" s="4"/>
      <c r="CW43" t="s">
        <v>20</v>
      </c>
      <c r="CY43" s="30"/>
      <c r="CZ43" s="32"/>
      <c r="DA43" s="30"/>
      <c r="DB43" s="32"/>
      <c r="DC43" s="30"/>
      <c r="DD43" s="32"/>
      <c r="DE43" s="30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t="s">
        <v>157</v>
      </c>
      <c r="EJ43" t="s">
        <v>157</v>
      </c>
      <c r="EK43" t="s">
        <v>157</v>
      </c>
      <c r="EL43" t="s">
        <v>157</v>
      </c>
      <c r="EM43" t="s">
        <v>24</v>
      </c>
      <c r="EN43" t="s">
        <v>157</v>
      </c>
      <c r="EO43" t="s">
        <v>157</v>
      </c>
      <c r="EP43" t="s">
        <v>157</v>
      </c>
      <c r="EQ43" t="s">
        <v>157</v>
      </c>
      <c r="ER43" t="s">
        <v>157</v>
      </c>
      <c r="ES43" t="s">
        <v>157</v>
      </c>
      <c r="ET43" t="s">
        <v>157</v>
      </c>
      <c r="EU43" t="s">
        <v>157</v>
      </c>
      <c r="EV43" t="s">
        <v>157</v>
      </c>
      <c r="EW43" t="s">
        <v>157</v>
      </c>
    </row>
    <row r="44" spans="2:153" x14ac:dyDescent="0.25">
      <c r="B44" t="str">
        <f>IF(Q44="ja",XPlan_raw[[#This Row],[EKA_kode2]],"")</f>
        <v>T210049102</v>
      </c>
      <c r="C44" t="str">
        <f>XPlan_raw[[#This Row],[eka_langtnavn]]</f>
        <v>Advanced Experimental Design and Data analysis</v>
      </c>
      <c r="D44" t="str">
        <f>IF(XPlan_raw[[#This Row],[Interne-kode]]&lt;&gt;"(tom)",XPlan_raw[[#This Row],[Interne-kode]],"")</f>
        <v>XC-EXDD</v>
      </c>
      <c r="E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23-05-2025 - 30-05-2025</v>
      </c>
      <c r="G44" t="str">
        <f>IF(XPlan_raw[[#This Row],[Campus]]&lt;&gt;"(tom)",XPlan_raw[[#This Row],[Campus]],"")</f>
        <v>Odense</v>
      </c>
      <c r="H44" t="str">
        <f>IF(OR(XPlan_raw[[#This Row],[Prøveform]]="(tom)",XPlan_raw[[#This Row],[Prøveform]]=""),"",XPlan_raw[[#This Row],[Prøveform]])</f>
        <v>Compulsory assignment</v>
      </c>
      <c r="I44" t="str">
        <f>IF(XPlan_raw[[#This Row],[Eksaminator_samlet]]&lt;&gt;"",XPlan_raw[[#This Row],[Eksaminator_samlet]],"")</f>
        <v>Martin A B Hedegaard</v>
      </c>
      <c r="J44" t="str">
        <f>IF(OR(XPlan_raw[[#This Row],[Censur]]="(tom)",XPlan_raw[[#This Row],[Censur]]=""),"",XPlan_raw[[#This Row],[Censur]])</f>
        <v>Second examiner: None</v>
      </c>
      <c r="K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22-08-2025 - 29-08-2025</v>
      </c>
      <c r="L44" s="4" t="str">
        <f>IF(XPlan_raw[[#This Row],[Bemærk]]&lt;&gt;"",XPlan_raw[[#This Row],[Bemærk]],"")</f>
        <v/>
      </c>
      <c r="M44" s="4" t="str">
        <f>IF(XPlan_raw[[#This Row],[Prøveform]]="Skriftlig prøve",XPlan_raw[[#This Row],[DATO: Start eksamen]]+21,"")</f>
        <v/>
      </c>
      <c r="N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44" s="27" t="s">
        <v>515</v>
      </c>
      <c r="R44" t="s">
        <v>1402</v>
      </c>
      <c r="S44" t="s">
        <v>1403</v>
      </c>
      <c r="T44" t="s">
        <v>1404</v>
      </c>
      <c r="U44" t="s">
        <v>165</v>
      </c>
      <c r="V44" t="s">
        <v>156</v>
      </c>
      <c r="W44" s="4">
        <v>45800</v>
      </c>
      <c r="X44" s="4">
        <v>45807</v>
      </c>
      <c r="Y44" s="4" t="s">
        <v>630</v>
      </c>
      <c r="Z44" t="s">
        <v>1358</v>
      </c>
      <c r="AA44" t="s">
        <v>420</v>
      </c>
      <c r="AB44" t="s">
        <v>167</v>
      </c>
      <c r="AC44" s="4">
        <v>45891</v>
      </c>
      <c r="AD44" s="4">
        <v>45898</v>
      </c>
      <c r="AE44" t="s">
        <v>161</v>
      </c>
      <c r="AF44" t="s">
        <v>18</v>
      </c>
      <c r="AH44" s="47" t="s">
        <v>157</v>
      </c>
      <c r="AI44" s="27" t="s">
        <v>157</v>
      </c>
      <c r="AJ44" s="47" t="s">
        <v>157</v>
      </c>
      <c r="AK44" s="27" t="s">
        <v>157</v>
      </c>
      <c r="AL44" s="47" t="s">
        <v>157</v>
      </c>
      <c r="AM44" s="27" t="s">
        <v>157</v>
      </c>
      <c r="AN44" s="47" t="s">
        <v>157</v>
      </c>
      <c r="AO44" s="27" t="s">
        <v>157</v>
      </c>
      <c r="AP44" s="27" t="s">
        <v>157</v>
      </c>
      <c r="AQ44" s="27" t="s">
        <v>157</v>
      </c>
      <c r="AR44" s="27" t="s">
        <v>157</v>
      </c>
      <c r="AS44" s="27" t="s">
        <v>157</v>
      </c>
      <c r="AT44" s="27" t="s">
        <v>157</v>
      </c>
      <c r="AU44" s="27" t="s">
        <v>157</v>
      </c>
      <c r="AV44" s="27"/>
      <c r="AW44" s="27" t="s">
        <v>157</v>
      </c>
      <c r="AX44" s="27" t="s">
        <v>157</v>
      </c>
      <c r="AY44" s="27" t="s">
        <v>157</v>
      </c>
      <c r="AZ44" s="27" t="s">
        <v>157</v>
      </c>
      <c r="BA44" s="27" t="s">
        <v>157</v>
      </c>
      <c r="BB44" s="27" t="s">
        <v>157</v>
      </c>
      <c r="BC44" s="27" t="s">
        <v>157</v>
      </c>
      <c r="BD44" s="27" t="s">
        <v>157</v>
      </c>
      <c r="BE44" s="27" t="s">
        <v>157</v>
      </c>
      <c r="BF44" s="27" t="s">
        <v>157</v>
      </c>
      <c r="BG44" s="27" t="s">
        <v>69</v>
      </c>
      <c r="BH44" s="27" t="s">
        <v>157</v>
      </c>
      <c r="BI44" s="27" t="s">
        <v>157</v>
      </c>
      <c r="BJ44" s="27" t="s">
        <v>157</v>
      </c>
      <c r="BK44" s="27" t="s">
        <v>157</v>
      </c>
      <c r="BL44" s="27" t="s">
        <v>157</v>
      </c>
      <c r="BM44" s="27" t="s">
        <v>157</v>
      </c>
      <c r="BN44" s="27" t="s">
        <v>157</v>
      </c>
      <c r="BO44" s="27" t="s">
        <v>157</v>
      </c>
      <c r="BP44" s="27" t="s">
        <v>157</v>
      </c>
      <c r="BQ44" s="27" t="s">
        <v>34</v>
      </c>
      <c r="CI44" s="28" t="s">
        <v>267</v>
      </c>
      <c r="CJ44" s="28" t="s">
        <v>268</v>
      </c>
      <c r="CK44" s="35" t="s">
        <v>269</v>
      </c>
      <c r="CL44" s="28" t="s">
        <v>156</v>
      </c>
      <c r="CM44" s="35" t="s">
        <v>157</v>
      </c>
      <c r="CN44" s="39">
        <v>45810</v>
      </c>
      <c r="CO44" s="40"/>
      <c r="CP44" s="40" t="s">
        <v>630</v>
      </c>
      <c r="CQ44" s="28" t="s">
        <v>270</v>
      </c>
      <c r="CR44" s="35" t="s">
        <v>636</v>
      </c>
      <c r="CS44" s="28" t="s">
        <v>160</v>
      </c>
      <c r="CT44" s="40">
        <v>45880</v>
      </c>
      <c r="CU44" s="39"/>
      <c r="CV44" s="35"/>
      <c r="CW44" t="s">
        <v>20</v>
      </c>
      <c r="CY44" s="30"/>
      <c r="CZ44" s="32"/>
      <c r="DA44" s="30"/>
      <c r="DB44" s="32"/>
      <c r="DC44" s="30"/>
      <c r="DD44" s="32"/>
      <c r="DE44" s="30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5" t="s">
        <v>157</v>
      </c>
      <c r="EJ44" s="35" t="s">
        <v>157</v>
      </c>
      <c r="EK44" s="35" t="s">
        <v>157</v>
      </c>
      <c r="EL44" s="35" t="s">
        <v>157</v>
      </c>
      <c r="EM44" s="35" t="s">
        <v>157</v>
      </c>
      <c r="EN44" s="35" t="s">
        <v>157</v>
      </c>
      <c r="EO44" s="35" t="s">
        <v>157</v>
      </c>
      <c r="EP44" s="35" t="s">
        <v>157</v>
      </c>
      <c r="EQ44" s="35" t="s">
        <v>157</v>
      </c>
      <c r="ER44" s="35" t="s">
        <v>29</v>
      </c>
      <c r="ES44" s="35" t="s">
        <v>157</v>
      </c>
      <c r="ET44" s="35" t="s">
        <v>157</v>
      </c>
      <c r="EU44" s="35" t="s">
        <v>157</v>
      </c>
      <c r="EV44" s="35" t="s">
        <v>157</v>
      </c>
      <c r="EW44" s="35" t="s">
        <v>157</v>
      </c>
    </row>
    <row r="45" spans="2:153" x14ac:dyDescent="0.25">
      <c r="B45" t="str">
        <f>IF(Q45="ja",XPlan_raw[[#This Row],[EKA_kode2]],"")</f>
        <v>T580029102</v>
      </c>
      <c r="C45" t="str">
        <f>XPlan_raw[[#This Row],[eka_langtnavn]]</f>
        <v>Anatomi</v>
      </c>
      <c r="D45" t="str">
        <f>IF(XPlan_raw[[#This Row],[Interne-kode]]&lt;&gt;"(tom)",XPlan_raw[[#This Row],[Interne-kode]],"")</f>
        <v>VB-ANA</v>
      </c>
      <c r="E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5" t="str">
        <f>IF(XPlan_raw[[#This Row],[Campus]]&lt;&gt;"(tom)",XPlan_raw[[#This Row],[Campus]],"")</f>
        <v>Odense</v>
      </c>
      <c r="H45" t="str">
        <f>IF(OR(XPlan_raw[[#This Row],[Prøveform]]="(tom)",XPlan_raw[[#This Row],[Prøveform]]=""),"",XPlan_raw[[#This Row],[Prøveform]])</f>
        <v>Written examination on premises</v>
      </c>
      <c r="I45" t="str">
        <f>IF(XPlan_raw[[#This Row],[Eksaminator_samlet]]&lt;&gt;"",XPlan_raw[[#This Row],[Eksaminator_samlet]],"")</f>
        <v>Rozy Eckardt</v>
      </c>
      <c r="J45" t="str">
        <f>IF(OR(XPlan_raw[[#This Row],[Censur]]="(tom)",XPlan_raw[[#This Row],[Censur]]=""),"",XPlan_raw[[#This Row],[Censur]])</f>
        <v>Second examiner: None</v>
      </c>
      <c r="K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5" s="4" t="str">
        <f>IF(XPlan_raw[[#This Row],[Bemærk]]&lt;&gt;"",XPlan_raw[[#This Row],[Bemærk]],"")</f>
        <v/>
      </c>
      <c r="M45" s="4" t="str">
        <f>IF(XPlan_raw[[#This Row],[Prøveform]]="Skriftlig prøve",XPlan_raw[[#This Row],[DATO: Start eksamen]]+21,"")</f>
        <v/>
      </c>
      <c r="N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45" s="27" t="s">
        <v>515</v>
      </c>
      <c r="R45" s="5" t="s">
        <v>1941</v>
      </c>
      <c r="S45" s="5" t="s">
        <v>1942</v>
      </c>
      <c r="T45" t="s">
        <v>1943</v>
      </c>
      <c r="U45" s="5" t="s">
        <v>165</v>
      </c>
      <c r="V45" t="s">
        <v>157</v>
      </c>
      <c r="W45" s="45">
        <v>45800</v>
      </c>
      <c r="Y45" s="4" t="s">
        <v>805</v>
      </c>
      <c r="Z45" s="5" t="s">
        <v>1944</v>
      </c>
      <c r="AA45" t="s">
        <v>791</v>
      </c>
      <c r="AB45" s="5" t="s">
        <v>167</v>
      </c>
      <c r="AC45" s="4" t="s">
        <v>157</v>
      </c>
      <c r="AD45" s="45"/>
      <c r="AF45" t="s">
        <v>18</v>
      </c>
      <c r="AH45" s="47" t="s">
        <v>157</v>
      </c>
      <c r="AI45" s="27" t="s">
        <v>157</v>
      </c>
      <c r="AJ45" s="47" t="s">
        <v>157</v>
      </c>
      <c r="AK45" s="27" t="s">
        <v>157</v>
      </c>
      <c r="AL45" s="47" t="s">
        <v>157</v>
      </c>
      <c r="AM45" s="27" t="s">
        <v>157</v>
      </c>
      <c r="AN45" s="47" t="s">
        <v>157</v>
      </c>
      <c r="AO45" s="27" t="s">
        <v>157</v>
      </c>
      <c r="AP45" s="27" t="s">
        <v>157</v>
      </c>
      <c r="AQ45" s="27" t="s">
        <v>157</v>
      </c>
      <c r="AR45" s="27" t="s">
        <v>157</v>
      </c>
      <c r="AS45" s="27" t="s">
        <v>157</v>
      </c>
      <c r="AT45" s="27" t="s">
        <v>157</v>
      </c>
      <c r="AU45" s="27" t="s">
        <v>157</v>
      </c>
      <c r="AV45" s="27" t="s">
        <v>157</v>
      </c>
      <c r="AW45" s="27" t="s">
        <v>157</v>
      </c>
      <c r="AX45" s="27" t="s">
        <v>157</v>
      </c>
      <c r="AY45" s="27" t="s">
        <v>157</v>
      </c>
      <c r="AZ45" s="27" t="s">
        <v>157</v>
      </c>
      <c r="BA45" s="27" t="s">
        <v>63</v>
      </c>
      <c r="BB45" s="27" t="s">
        <v>157</v>
      </c>
      <c r="BC45" s="27" t="s">
        <v>157</v>
      </c>
      <c r="BD45" s="27" t="s">
        <v>157</v>
      </c>
      <c r="BE45" s="27" t="s">
        <v>157</v>
      </c>
      <c r="BF45" s="27" t="s">
        <v>157</v>
      </c>
      <c r="BG45" s="27" t="s">
        <v>157</v>
      </c>
      <c r="BH45" s="27" t="s">
        <v>157</v>
      </c>
      <c r="BI45" s="27" t="s">
        <v>157</v>
      </c>
      <c r="BJ45" s="27" t="s">
        <v>157</v>
      </c>
      <c r="BK45" s="27" t="s">
        <v>157</v>
      </c>
      <c r="BL45" s="27" t="s">
        <v>157</v>
      </c>
      <c r="BM45" s="27" t="s">
        <v>157</v>
      </c>
      <c r="BN45" s="27" t="s">
        <v>157</v>
      </c>
      <c r="BO45" s="27" t="s">
        <v>157</v>
      </c>
      <c r="BP45" s="27" t="s">
        <v>157</v>
      </c>
      <c r="BQ45" s="27" t="s">
        <v>157</v>
      </c>
      <c r="CI45" s="28" t="s">
        <v>284</v>
      </c>
      <c r="CJ45" s="28" t="s">
        <v>285</v>
      </c>
      <c r="CK45" s="35" t="s">
        <v>286</v>
      </c>
      <c r="CL45" s="28" t="s">
        <v>156</v>
      </c>
      <c r="CM45" s="35" t="s">
        <v>157</v>
      </c>
      <c r="CN45" s="39">
        <v>45810</v>
      </c>
      <c r="CO45" s="40"/>
      <c r="CP45" s="40" t="s">
        <v>630</v>
      </c>
      <c r="CQ45" s="28" t="s">
        <v>287</v>
      </c>
      <c r="CR45" s="35" t="s">
        <v>636</v>
      </c>
      <c r="CS45" s="28" t="s">
        <v>160</v>
      </c>
      <c r="CT45" s="40">
        <v>45880</v>
      </c>
      <c r="CU45" s="39"/>
      <c r="CV45" s="35" t="s">
        <v>161</v>
      </c>
      <c r="CW45" t="s">
        <v>20</v>
      </c>
      <c r="CY45" s="30"/>
      <c r="CZ45" s="32"/>
      <c r="DA45" s="30"/>
      <c r="DB45" s="32"/>
      <c r="DC45" s="30"/>
      <c r="DD45" s="32"/>
      <c r="DE45" s="30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5" t="s">
        <v>157</v>
      </c>
      <c r="EJ45" s="35" t="s">
        <v>157</v>
      </c>
      <c r="EK45" s="35" t="s">
        <v>157</v>
      </c>
      <c r="EL45" s="35" t="s">
        <v>157</v>
      </c>
      <c r="EM45" s="35" t="s">
        <v>157</v>
      </c>
      <c r="EN45" s="35" t="s">
        <v>157</v>
      </c>
      <c r="EO45" s="35" t="s">
        <v>26</v>
      </c>
      <c r="EP45" s="35" t="s">
        <v>157</v>
      </c>
      <c r="EQ45" s="35" t="s">
        <v>157</v>
      </c>
      <c r="ER45" s="35" t="s">
        <v>157</v>
      </c>
      <c r="ES45" s="35" t="s">
        <v>157</v>
      </c>
      <c r="ET45" s="35" t="s">
        <v>157</v>
      </c>
      <c r="EU45" s="35" t="s">
        <v>157</v>
      </c>
      <c r="EV45" s="35" t="s">
        <v>157</v>
      </c>
      <c r="EW45" s="35" t="s">
        <v>157</v>
      </c>
    </row>
    <row r="46" spans="2:153" x14ac:dyDescent="0.25">
      <c r="B46" t="str">
        <f>IF(Q46="ja",XPlan_raw[[#This Row],[EKA_kode2]],"")</f>
        <v>T600033102</v>
      </c>
      <c r="C46" t="str">
        <f>XPlan_raw[[#This Row],[eka_langtnavn]]</f>
        <v>Ingeniørpraksis</v>
      </c>
      <c r="D46" t="str">
        <f>IF(XPlan_raw[[#This Row],[Interne-kode]]&lt;&gt;"(tom)",XPlan_raw[[#This Row],[Interne-kode]],"")</f>
        <v>ET1-VTP</v>
      </c>
      <c r="E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6" t="str">
        <f>IF(XPlan_raw[[#This Row],[Campus]]&lt;&gt;"(tom)",XPlan_raw[[#This Row],[Campus]],"")</f>
        <v>Odense</v>
      </c>
      <c r="H46" t="str">
        <f>IF(OR(XPlan_raw[[#This Row],[Prøveform]]="(tom)",XPlan_raw[[#This Row],[Prøveform]]=""),"",XPlan_raw[[#This Row],[Prøveform]])</f>
        <v>Project report</v>
      </c>
      <c r="I46" t="str">
        <f>IF(XPlan_raw[[#This Row],[Eksaminator_samlet]]&lt;&gt;"",XPlan_raw[[#This Row],[Eksaminator_samlet]],"")</f>
        <v>Lasse Kappel Mortensen</v>
      </c>
      <c r="J46" t="str">
        <f>IF(OR(XPlan_raw[[#This Row],[Censur]]="(tom)",XPlan_raw[[#This Row],[Censur]]=""),"",XPlan_raw[[#This Row],[Censur]])</f>
        <v>Second examiner: Internal</v>
      </c>
      <c r="K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6" s="4" t="str">
        <f>IF(XPlan_raw[[#This Row],[Bemærk]]&lt;&gt;"",XPlan_raw[[#This Row],[Bemærk]],"")</f>
        <v/>
      </c>
      <c r="M46" s="4" t="str">
        <f>IF(XPlan_raw[[#This Row],[Prøveform]]="Skriftlig prøve",XPlan_raw[[#This Row],[DATO: Start eksamen]]+21,"")</f>
        <v/>
      </c>
      <c r="N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46" s="27" t="s">
        <v>515</v>
      </c>
      <c r="R46" s="5" t="s">
        <v>2000</v>
      </c>
      <c r="S46" s="5" t="s">
        <v>2001</v>
      </c>
      <c r="T46" t="s">
        <v>2002</v>
      </c>
      <c r="U46" s="5" t="s">
        <v>165</v>
      </c>
      <c r="V46" t="s">
        <v>157</v>
      </c>
      <c r="W46" s="45">
        <v>45800</v>
      </c>
      <c r="Y46" s="4" t="s">
        <v>805</v>
      </c>
      <c r="Z46" s="5" t="s">
        <v>2003</v>
      </c>
      <c r="AA46" t="s">
        <v>716</v>
      </c>
      <c r="AB46" s="5" t="s">
        <v>160</v>
      </c>
      <c r="AC46" s="4" t="s">
        <v>157</v>
      </c>
      <c r="AD46" s="45"/>
      <c r="AF46" t="s">
        <v>18</v>
      </c>
      <c r="AH46" s="47" t="s">
        <v>157</v>
      </c>
      <c r="AI46" s="27" t="s">
        <v>157</v>
      </c>
      <c r="AJ46" s="47" t="s">
        <v>157</v>
      </c>
      <c r="AK46" s="27" t="s">
        <v>157</v>
      </c>
      <c r="AL46" s="47" t="s">
        <v>157</v>
      </c>
      <c r="AM46" s="27" t="s">
        <v>157</v>
      </c>
      <c r="AN46" s="47" t="s">
        <v>157</v>
      </c>
      <c r="AO46" s="27" t="s">
        <v>157</v>
      </c>
      <c r="AP46" s="27" t="s">
        <v>157</v>
      </c>
      <c r="AQ46" s="27" t="s">
        <v>157</v>
      </c>
      <c r="AR46" s="27" t="s">
        <v>157</v>
      </c>
      <c r="AS46" s="27" t="s">
        <v>157</v>
      </c>
      <c r="AT46" s="27" t="s">
        <v>56</v>
      </c>
      <c r="AU46" s="27" t="s">
        <v>157</v>
      </c>
      <c r="AV46" s="27" t="s">
        <v>157</v>
      </c>
      <c r="AW46" s="27" t="s">
        <v>157</v>
      </c>
      <c r="AX46" s="27" t="s">
        <v>157</v>
      </c>
      <c r="AY46" s="27" t="s">
        <v>157</v>
      </c>
      <c r="AZ46" s="27" t="s">
        <v>157</v>
      </c>
      <c r="BA46" s="27" t="s">
        <v>157</v>
      </c>
      <c r="BB46" s="27" t="s">
        <v>157</v>
      </c>
      <c r="BC46" s="27" t="s">
        <v>157</v>
      </c>
      <c r="BD46" s="27" t="s">
        <v>157</v>
      </c>
      <c r="BE46" s="27" t="s">
        <v>157</v>
      </c>
      <c r="BF46" s="27" t="s">
        <v>157</v>
      </c>
      <c r="BG46" s="27" t="s">
        <v>157</v>
      </c>
      <c r="BH46" s="27" t="s">
        <v>157</v>
      </c>
      <c r="BI46" s="27" t="s">
        <v>157</v>
      </c>
      <c r="BJ46" s="27" t="s">
        <v>157</v>
      </c>
      <c r="BK46" s="27" t="s">
        <v>157</v>
      </c>
      <c r="BL46" s="27" t="s">
        <v>157</v>
      </c>
      <c r="BM46" s="27" t="s">
        <v>157</v>
      </c>
      <c r="BN46" s="27" t="s">
        <v>157</v>
      </c>
      <c r="BO46" s="27" t="s">
        <v>157</v>
      </c>
      <c r="BP46" s="27" t="s">
        <v>157</v>
      </c>
      <c r="BQ46" s="27" t="s">
        <v>157</v>
      </c>
      <c r="CI46" t="s">
        <v>281</v>
      </c>
      <c r="CJ46" t="s">
        <v>282</v>
      </c>
      <c r="CK46" t="s">
        <v>283</v>
      </c>
      <c r="CL46" t="s">
        <v>203</v>
      </c>
      <c r="CM46" t="s">
        <v>157</v>
      </c>
      <c r="CN46" s="4">
        <v>45810</v>
      </c>
      <c r="CO46" s="4"/>
      <c r="CP46" s="4" t="s">
        <v>630</v>
      </c>
      <c r="CQ46" t="s">
        <v>204</v>
      </c>
      <c r="CR46" t="s">
        <v>636</v>
      </c>
      <c r="CS46" t="s">
        <v>187</v>
      </c>
      <c r="CT46" s="4">
        <v>45880</v>
      </c>
      <c r="CU46" s="4"/>
      <c r="CV46" t="s">
        <v>161</v>
      </c>
      <c r="CW46" t="s">
        <v>20</v>
      </c>
      <c r="CY46" s="30"/>
      <c r="CZ46" s="32"/>
      <c r="DA46" s="30"/>
      <c r="DB46" s="32"/>
      <c r="DC46" s="30"/>
      <c r="DD46" s="32"/>
      <c r="DE46" s="30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t="s">
        <v>157</v>
      </c>
      <c r="EJ46" t="s">
        <v>157</v>
      </c>
      <c r="EK46" t="s">
        <v>157</v>
      </c>
      <c r="EL46" t="s">
        <v>157</v>
      </c>
      <c r="EM46" t="s">
        <v>157</v>
      </c>
      <c r="EN46" t="s">
        <v>157</v>
      </c>
      <c r="EO46" t="s">
        <v>26</v>
      </c>
      <c r="EP46" t="s">
        <v>157</v>
      </c>
      <c r="EQ46" t="s">
        <v>157</v>
      </c>
      <c r="ER46" t="s">
        <v>157</v>
      </c>
      <c r="ES46" t="s">
        <v>157</v>
      </c>
      <c r="ET46" t="s">
        <v>157</v>
      </c>
      <c r="EU46" t="s">
        <v>157</v>
      </c>
      <c r="EV46" t="s">
        <v>157</v>
      </c>
      <c r="EW46" t="s">
        <v>157</v>
      </c>
    </row>
    <row r="47" spans="2:153" x14ac:dyDescent="0.25">
      <c r="B47" t="str">
        <f>IF(Q47="ja",XPlan_raw[[#This Row],[EKA_kode2]],"")</f>
        <v>T530044102</v>
      </c>
      <c r="C47" t="str">
        <f>XPlan_raw[[#This Row],[eka_langtnavn]]</f>
        <v>Introduktion til robotter i automation</v>
      </c>
      <c r="D47" t="str">
        <f>IF(XPlan_raw[[#This Row],[Interne-kode]]&lt;&gt;"(tom)",XPlan_raw[[#This Row],[Interne-kode]],"")</f>
        <v>RD1-ROA</v>
      </c>
      <c r="E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7" t="str">
        <f>IF(XPlan_raw[[#This Row],[Campus]]&lt;&gt;"(tom)",XPlan_raw[[#This Row],[Campus]],"")</f>
        <v>Odense</v>
      </c>
      <c r="H47" t="str">
        <f>IF(OR(XPlan_raw[[#This Row],[Prøveform]]="(tom)",XPlan_raw[[#This Row],[Prøveform]]=""),"",XPlan_raw[[#This Row],[Prøveform]])</f>
        <v>Project report</v>
      </c>
      <c r="I47" t="str">
        <f>IF(XPlan_raw[[#This Row],[Eksaminator_samlet]]&lt;&gt;"",XPlan_raw[[#This Row],[Eksaminator_samlet]],"")</f>
        <v xml:space="preserve">Simon Faarvang Mathiesen </v>
      </c>
      <c r="J47" t="str">
        <f>IF(OR(XPlan_raw[[#This Row],[Censur]]="(tom)",XPlan_raw[[#This Row],[Censur]]=""),"",XPlan_raw[[#This Row],[Censur]])</f>
        <v>Second examiner: None</v>
      </c>
      <c r="K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7" s="4" t="str">
        <f>IF(XPlan_raw[[#This Row],[Bemærk]]&lt;&gt;"",XPlan_raw[[#This Row],[Bemærk]],"")</f>
        <v/>
      </c>
      <c r="M47" s="4" t="str">
        <f>IF(XPlan_raw[[#This Row],[Prøveform]]="Skriftlig prøve",XPlan_raw[[#This Row],[DATO: Start eksamen]]+21,"")</f>
        <v/>
      </c>
      <c r="N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47" s="27" t="s">
        <v>515</v>
      </c>
      <c r="R47" s="5" t="s">
        <v>1722</v>
      </c>
      <c r="S47" s="5" t="s">
        <v>1723</v>
      </c>
      <c r="T47" t="s">
        <v>1724</v>
      </c>
      <c r="U47" s="5" t="s">
        <v>165</v>
      </c>
      <c r="V47" t="s">
        <v>157</v>
      </c>
      <c r="W47" s="45">
        <v>45800</v>
      </c>
      <c r="Y47" s="4" t="s">
        <v>805</v>
      </c>
      <c r="Z47" s="5" t="s">
        <v>1725</v>
      </c>
      <c r="AA47" s="25" t="s">
        <v>716</v>
      </c>
      <c r="AB47" s="5" t="s">
        <v>167</v>
      </c>
      <c r="AC47" s="4" t="s">
        <v>157</v>
      </c>
      <c r="AD47" s="45"/>
      <c r="AF47" t="s">
        <v>18</v>
      </c>
      <c r="AH47" s="47" t="s">
        <v>157</v>
      </c>
      <c r="AI47" s="27" t="s">
        <v>157</v>
      </c>
      <c r="AJ47" s="47" t="s">
        <v>157</v>
      </c>
      <c r="AK47" s="27" t="s">
        <v>157</v>
      </c>
      <c r="AL47" s="47" t="s">
        <v>157</v>
      </c>
      <c r="AM47" s="27" t="s">
        <v>157</v>
      </c>
      <c r="AN47" s="47" t="s">
        <v>157</v>
      </c>
      <c r="AO47" s="27" t="s">
        <v>157</v>
      </c>
      <c r="AP47" s="27" t="s">
        <v>52</v>
      </c>
      <c r="AQ47" s="27" t="s">
        <v>157</v>
      </c>
      <c r="AR47" s="27" t="s">
        <v>157</v>
      </c>
      <c r="AS47" s="27" t="s">
        <v>157</v>
      </c>
      <c r="AT47" s="27" t="s">
        <v>157</v>
      </c>
      <c r="AU47" s="27" t="s">
        <v>157</v>
      </c>
      <c r="AV47" s="27" t="s">
        <v>157</v>
      </c>
      <c r="AW47" s="27" t="s">
        <v>157</v>
      </c>
      <c r="AX47" s="27" t="s">
        <v>157</v>
      </c>
      <c r="AY47" s="27" t="s">
        <v>157</v>
      </c>
      <c r="AZ47" s="27" t="s">
        <v>157</v>
      </c>
      <c r="BA47" s="27" t="s">
        <v>157</v>
      </c>
      <c r="BB47" s="27" t="s">
        <v>157</v>
      </c>
      <c r="BC47" s="27" t="s">
        <v>157</v>
      </c>
      <c r="BD47" s="27" t="s">
        <v>157</v>
      </c>
      <c r="BE47" s="27" t="s">
        <v>157</v>
      </c>
      <c r="BF47" s="27" t="s">
        <v>157</v>
      </c>
      <c r="BG47" s="27" t="s">
        <v>157</v>
      </c>
      <c r="BH47" s="27" t="s">
        <v>157</v>
      </c>
      <c r="BI47" s="27" t="s">
        <v>157</v>
      </c>
      <c r="BJ47" s="27" t="s">
        <v>157</v>
      </c>
      <c r="BK47" s="27" t="s">
        <v>157</v>
      </c>
      <c r="BL47" s="27" t="s">
        <v>157</v>
      </c>
      <c r="BM47" s="27" t="s">
        <v>157</v>
      </c>
      <c r="BN47" s="27" t="s">
        <v>157</v>
      </c>
      <c r="BO47" s="27" t="s">
        <v>157</v>
      </c>
      <c r="BP47" s="27" t="s">
        <v>157</v>
      </c>
      <c r="BQ47" s="27" t="s">
        <v>157</v>
      </c>
      <c r="CI47" t="s">
        <v>288</v>
      </c>
      <c r="CJ47" t="s">
        <v>289</v>
      </c>
      <c r="CK47" t="s">
        <v>290</v>
      </c>
      <c r="CL47" t="s">
        <v>156</v>
      </c>
      <c r="CM47" t="s">
        <v>157</v>
      </c>
      <c r="CN47" s="4">
        <v>45810</v>
      </c>
      <c r="CO47" s="4"/>
      <c r="CP47" s="4" t="s">
        <v>630</v>
      </c>
      <c r="CQ47" t="s">
        <v>287</v>
      </c>
      <c r="CR47" t="s">
        <v>636</v>
      </c>
      <c r="CS47" t="s">
        <v>160</v>
      </c>
      <c r="CT47" s="4">
        <v>45880</v>
      </c>
      <c r="CU47" s="4"/>
      <c r="CV47" t="s">
        <v>161</v>
      </c>
      <c r="CW47" t="s">
        <v>20</v>
      </c>
      <c r="CY47" s="30"/>
      <c r="CZ47" s="32"/>
      <c r="DA47" s="30"/>
      <c r="DB47" s="32"/>
      <c r="DC47" s="30"/>
      <c r="DD47" s="32"/>
      <c r="DE47" s="30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t="s">
        <v>157</v>
      </c>
      <c r="EJ47" t="s">
        <v>21</v>
      </c>
      <c r="EK47" t="s">
        <v>157</v>
      </c>
      <c r="EL47" t="s">
        <v>157</v>
      </c>
      <c r="EM47" t="s">
        <v>157</v>
      </c>
      <c r="EN47" t="s">
        <v>157</v>
      </c>
      <c r="EO47" t="s">
        <v>157</v>
      </c>
      <c r="EP47" t="s">
        <v>157</v>
      </c>
      <c r="EQ47" t="s">
        <v>157</v>
      </c>
      <c r="ER47" t="s">
        <v>157</v>
      </c>
      <c r="ES47" t="s">
        <v>157</v>
      </c>
      <c r="ET47" t="s">
        <v>157</v>
      </c>
      <c r="EU47" t="s">
        <v>157</v>
      </c>
      <c r="EV47" t="s">
        <v>157</v>
      </c>
      <c r="EW47" t="s">
        <v>157</v>
      </c>
    </row>
    <row r="48" spans="2:153" x14ac:dyDescent="0.25">
      <c r="B48" t="str">
        <f>IF(Q48="ja",XPlan_raw[[#This Row],[EKA_kode2]],"")</f>
        <v>T420048102</v>
      </c>
      <c r="C48" t="str">
        <f>XPlan_raw[[#This Row],[eka_langtnavn]]</f>
        <v>Projekt i dynamiske systemer</v>
      </c>
      <c r="D48" t="str">
        <f>IF(XPlan_raw[[#This Row],[Interne-kode]]&lt;&gt;"(tom)",XPlan_raw[[#This Row],[Interne-kode]],"")</f>
        <v>E-PDS</v>
      </c>
      <c r="E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8" t="str">
        <f>IF(XPlan_raw[[#This Row],[Campus]]&lt;&gt;"(tom)",XPlan_raw[[#This Row],[Campus]],"")</f>
        <v>Odense</v>
      </c>
      <c r="H48" t="str">
        <f>IF(OR(XPlan_raw[[#This Row],[Prøveform]]="(tom)",XPlan_raw[[#This Row],[Prøveform]]=""),"",XPlan_raw[[#This Row],[Prøveform]])</f>
        <v>Oral examination</v>
      </c>
      <c r="I48" t="str">
        <f>IF(XPlan_raw[[#This Row],[Eksaminator_samlet]]&lt;&gt;"",XPlan_raw[[#This Row],[Eksaminator_samlet]],"")</f>
        <v/>
      </c>
      <c r="J48" t="str">
        <f>IF(OR(XPlan_raw[[#This Row],[Censur]]="(tom)",XPlan_raw[[#This Row],[Censur]]=""),"",XPlan_raw[[#This Row],[Censur]])</f>
        <v>Second examiner: Internal</v>
      </c>
      <c r="K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8" s="4" t="str">
        <f>IF(XPlan_raw[[#This Row],[Bemærk]]&lt;&gt;"",XPlan_raw[[#This Row],[Bemærk]],"")</f>
        <v/>
      </c>
      <c r="M48" s="4" t="str">
        <f>IF(XPlan_raw[[#This Row],[Prøveform]]="Skriftlig prøve",XPlan_raw[[#This Row],[DATO: Start eksamen]]+21,"")</f>
        <v/>
      </c>
      <c r="N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(BEng),(tom),(tom),(tom),(tom),(tom),(tom),(tom),(tom),(tom),(tom),(tom),(tom),(tom),(tom),(tom),(tom),(tom),(tom),(tom),(tom),(tom),(tom),(tom),(tom),(tom),(tom),(tom),(tom),(tom),(tom),(tom),(tom),(tom),,,,,,,,,,,,,,,</v>
      </c>
      <c r="Q48" s="27" t="s">
        <v>515</v>
      </c>
      <c r="R48" t="s">
        <v>1498</v>
      </c>
      <c r="S48" t="s">
        <v>1499</v>
      </c>
      <c r="T48" t="s">
        <v>1500</v>
      </c>
      <c r="U48" t="s">
        <v>165</v>
      </c>
      <c r="V48" t="s">
        <v>157</v>
      </c>
      <c r="W48" s="4">
        <v>45800</v>
      </c>
      <c r="Y48" s="4" t="s">
        <v>805</v>
      </c>
      <c r="AA48" t="s">
        <v>186</v>
      </c>
      <c r="AB48" t="s">
        <v>160</v>
      </c>
      <c r="AC48" s="4" t="s">
        <v>157</v>
      </c>
      <c r="AF48" t="s">
        <v>18</v>
      </c>
      <c r="AH48" s="47" t="s">
        <v>157</v>
      </c>
      <c r="AI48" s="27" t="s">
        <v>157</v>
      </c>
      <c r="AJ48" s="47" t="s">
        <v>46</v>
      </c>
      <c r="AK48" s="27" t="s">
        <v>157</v>
      </c>
      <c r="AL48" s="47" t="s">
        <v>157</v>
      </c>
      <c r="AM48" s="27" t="s">
        <v>157</v>
      </c>
      <c r="AN48" s="47" t="s">
        <v>157</v>
      </c>
      <c r="AO48" s="27" t="s">
        <v>157</v>
      </c>
      <c r="AP48" s="27" t="s">
        <v>157</v>
      </c>
      <c r="AQ48" s="27" t="s">
        <v>157</v>
      </c>
      <c r="AR48" s="27" t="s">
        <v>157</v>
      </c>
      <c r="AS48" s="27" t="s">
        <v>157</v>
      </c>
      <c r="AT48" s="27" t="s">
        <v>157</v>
      </c>
      <c r="AU48" s="27" t="s">
        <v>157</v>
      </c>
      <c r="AV48" s="27" t="s">
        <v>157</v>
      </c>
      <c r="AW48" s="27" t="s">
        <v>157</v>
      </c>
      <c r="AX48" s="27" t="s">
        <v>157</v>
      </c>
      <c r="AY48" s="27" t="s">
        <v>157</v>
      </c>
      <c r="AZ48" s="27" t="s">
        <v>157</v>
      </c>
      <c r="BA48" s="27" t="s">
        <v>157</v>
      </c>
      <c r="BB48" s="27" t="s">
        <v>157</v>
      </c>
      <c r="BC48" s="27" t="s">
        <v>157</v>
      </c>
      <c r="BD48" s="27" t="s">
        <v>157</v>
      </c>
      <c r="BE48" s="27" t="s">
        <v>157</v>
      </c>
      <c r="BF48" s="27" t="s">
        <v>157</v>
      </c>
      <c r="BG48" s="27" t="s">
        <v>157</v>
      </c>
      <c r="BH48" s="27" t="s">
        <v>157</v>
      </c>
      <c r="BI48" s="27" t="s">
        <v>157</v>
      </c>
      <c r="BJ48" s="27" t="s">
        <v>157</v>
      </c>
      <c r="BK48" s="27" t="s">
        <v>157</v>
      </c>
      <c r="BL48" s="27" t="s">
        <v>157</v>
      </c>
      <c r="BM48" s="27" t="s">
        <v>157</v>
      </c>
      <c r="BN48" s="27" t="s">
        <v>157</v>
      </c>
      <c r="BO48" s="27" t="s">
        <v>157</v>
      </c>
      <c r="BP48" s="27" t="s">
        <v>157</v>
      </c>
      <c r="BQ48" s="27" t="s">
        <v>157</v>
      </c>
      <c r="CI48" t="s">
        <v>200</v>
      </c>
      <c r="CJ48" t="s">
        <v>201</v>
      </c>
      <c r="CK48" t="s">
        <v>202</v>
      </c>
      <c r="CL48" t="s">
        <v>203</v>
      </c>
      <c r="CM48" t="s">
        <v>157</v>
      </c>
      <c r="CN48" s="4">
        <v>45810</v>
      </c>
      <c r="CO48" s="4"/>
      <c r="CP48" s="4" t="s">
        <v>630</v>
      </c>
      <c r="CQ48" t="s">
        <v>204</v>
      </c>
      <c r="CR48" t="s">
        <v>636</v>
      </c>
      <c r="CS48" t="s">
        <v>187</v>
      </c>
      <c r="CT48" s="4">
        <v>45880</v>
      </c>
      <c r="CU48" s="4"/>
      <c r="CV48" t="s">
        <v>161</v>
      </c>
      <c r="CW48" t="s">
        <v>20</v>
      </c>
      <c r="CY48" s="30"/>
      <c r="CZ48" s="32"/>
      <c r="DA48" s="30"/>
      <c r="DB48" s="32"/>
      <c r="DC48" s="30"/>
      <c r="DD48" s="32"/>
      <c r="DE48" s="30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t="s">
        <v>157</v>
      </c>
      <c r="EJ48" t="s">
        <v>21</v>
      </c>
      <c r="EK48" t="s">
        <v>157</v>
      </c>
      <c r="EL48" t="s">
        <v>157</v>
      </c>
      <c r="EM48" t="s">
        <v>157</v>
      </c>
      <c r="EN48" t="s">
        <v>157</v>
      </c>
      <c r="EO48" t="s">
        <v>157</v>
      </c>
      <c r="EP48" t="s">
        <v>157</v>
      </c>
      <c r="EQ48" t="s">
        <v>157</v>
      </c>
      <c r="ER48" t="s">
        <v>157</v>
      </c>
      <c r="ES48" t="s">
        <v>157</v>
      </c>
      <c r="ET48" t="s">
        <v>157</v>
      </c>
      <c r="EU48" t="s">
        <v>157</v>
      </c>
      <c r="EV48" t="s">
        <v>157</v>
      </c>
      <c r="EW48" t="s">
        <v>80</v>
      </c>
    </row>
    <row r="49" spans="2:153" x14ac:dyDescent="0.25">
      <c r="B49" t="str">
        <f>IF(Q49="ja",XPlan_raw[[#This Row],[EKA_kode2]],"")</f>
        <v>T390004102</v>
      </c>
      <c r="C49" t="str">
        <f>XPlan_raw[[#This Row],[eka_langtnavn]]</f>
        <v>Projekt i modellering, simulering og design af dynamiske systemer</v>
      </c>
      <c r="D49" t="str">
        <f>IF(XPlan_raw[[#This Row],[Interne-kode]]&lt;&gt;"(tom)",XPlan_raw[[#This Row],[Interne-kode]],"")</f>
        <v>EB-PMSD</v>
      </c>
      <c r="E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9" t="str">
        <f>IF(XPlan_raw[[#This Row],[Campus]]&lt;&gt;"(tom)",XPlan_raw[[#This Row],[Campus]],"")</f>
        <v>Odense</v>
      </c>
      <c r="H49" t="str">
        <f>IF(OR(XPlan_raw[[#This Row],[Prøveform]]="(tom)",XPlan_raw[[#This Row],[Prøveform]]=""),"",XPlan_raw[[#This Row],[Prøveform]])</f>
        <v>Oral examination</v>
      </c>
      <c r="I49" t="str">
        <f>IF(XPlan_raw[[#This Row],[Eksaminator_samlet]]&lt;&gt;"",XPlan_raw[[#This Row],[Eksaminator_samlet]],"")</f>
        <v>Jørgen Jeppe Madsen</v>
      </c>
      <c r="J49" t="str">
        <f>IF(OR(XPlan_raw[[#This Row],[Censur]]="(tom)",XPlan_raw[[#This Row],[Censur]]=""),"",XPlan_raw[[#This Row],[Censur]])</f>
        <v>Second examiner: Internal</v>
      </c>
      <c r="K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9" s="4" t="str">
        <f>IF(XPlan_raw[[#This Row],[Bemærk]]&lt;&gt;"",XPlan_raw[[#This Row],[Bemærk]],"")</f>
        <v/>
      </c>
      <c r="M49" s="4" t="str">
        <f>IF(XPlan_raw[[#This Row],[Prøveform]]="Skriftlig prøve",XPlan_raw[[#This Row],[DATO: Start eksamen]]+21,"")</f>
        <v/>
      </c>
      <c r="N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(BSc),(tom),(tom),(tom),(tom),(tom),(tom),(tom),(tom),(tom),(tom),(tom),(tom),(tom),(tom),(tom),(tom),(tom),(tom),(tom),(tom),(tom),(tom),(tom),(tom),,,,,,,,,,,,,,,</v>
      </c>
      <c r="Q49" s="27" t="s">
        <v>515</v>
      </c>
      <c r="R49" t="s">
        <v>1441</v>
      </c>
      <c r="S49" t="s">
        <v>1442</v>
      </c>
      <c r="T49" t="s">
        <v>1443</v>
      </c>
      <c r="U49" t="s">
        <v>165</v>
      </c>
      <c r="V49" t="s">
        <v>157</v>
      </c>
      <c r="W49" s="4">
        <v>45800</v>
      </c>
      <c r="Y49" s="4" t="s">
        <v>805</v>
      </c>
      <c r="Z49" t="s">
        <v>1444</v>
      </c>
      <c r="AA49" t="s">
        <v>186</v>
      </c>
      <c r="AB49" t="s">
        <v>160</v>
      </c>
      <c r="AC49" s="4" t="s">
        <v>157</v>
      </c>
      <c r="AF49" t="s">
        <v>18</v>
      </c>
      <c r="AH49" s="47" t="s">
        <v>157</v>
      </c>
      <c r="AI49" s="27" t="s">
        <v>157</v>
      </c>
      <c r="AJ49" s="47" t="s">
        <v>157</v>
      </c>
      <c r="AK49" s="27" t="s">
        <v>157</v>
      </c>
      <c r="AL49" s="47" t="s">
        <v>157</v>
      </c>
      <c r="AM49" s="27" t="s">
        <v>157</v>
      </c>
      <c r="AN49" s="47" t="s">
        <v>157</v>
      </c>
      <c r="AO49" s="27" t="s">
        <v>157</v>
      </c>
      <c r="AP49" s="27" t="s">
        <v>157</v>
      </c>
      <c r="AQ49" s="27" t="s">
        <v>157</v>
      </c>
      <c r="AR49" s="27" t="s">
        <v>157</v>
      </c>
      <c r="AS49" s="27" t="s">
        <v>55</v>
      </c>
      <c r="AT49" s="27" t="s">
        <v>157</v>
      </c>
      <c r="AU49" s="27" t="s">
        <v>157</v>
      </c>
      <c r="AV49" s="27" t="s">
        <v>157</v>
      </c>
      <c r="AW49" s="27" t="s">
        <v>157</v>
      </c>
      <c r="AX49" s="27" t="s">
        <v>157</v>
      </c>
      <c r="AY49" s="27" t="s">
        <v>157</v>
      </c>
      <c r="AZ49" s="27" t="s">
        <v>157</v>
      </c>
      <c r="BA49" s="27" t="s">
        <v>157</v>
      </c>
      <c r="BB49" s="27" t="s">
        <v>157</v>
      </c>
      <c r="BC49" s="27" t="s">
        <v>157</v>
      </c>
      <c r="BD49" s="27" t="s">
        <v>157</v>
      </c>
      <c r="BE49" s="27" t="s">
        <v>157</v>
      </c>
      <c r="BF49" s="27" t="s">
        <v>157</v>
      </c>
      <c r="BG49" s="27" t="s">
        <v>157</v>
      </c>
      <c r="BH49" s="27" t="s">
        <v>157</v>
      </c>
      <c r="BI49" s="27" t="s">
        <v>157</v>
      </c>
      <c r="BJ49" s="27" t="s">
        <v>157</v>
      </c>
      <c r="BK49" s="27" t="s">
        <v>157</v>
      </c>
      <c r="BL49" s="27" t="s">
        <v>157</v>
      </c>
      <c r="BM49" s="27" t="s">
        <v>157</v>
      </c>
      <c r="BN49" s="27" t="s">
        <v>157</v>
      </c>
      <c r="BO49" s="27" t="s">
        <v>157</v>
      </c>
      <c r="BP49" s="27" t="s">
        <v>157</v>
      </c>
      <c r="BQ49" s="27" t="s">
        <v>157</v>
      </c>
      <c r="CI49" t="s">
        <v>249</v>
      </c>
      <c r="CJ49" t="s">
        <v>250</v>
      </c>
      <c r="CK49" t="s">
        <v>251</v>
      </c>
      <c r="CL49" t="s">
        <v>156</v>
      </c>
      <c r="CM49" t="s">
        <v>157</v>
      </c>
      <c r="CN49" s="4">
        <v>45810</v>
      </c>
      <c r="CO49" s="4"/>
      <c r="CP49" s="4" t="s">
        <v>633</v>
      </c>
      <c r="CQ49" t="s">
        <v>252</v>
      </c>
      <c r="CR49" t="s">
        <v>636</v>
      </c>
      <c r="CS49" t="s">
        <v>187</v>
      </c>
      <c r="CT49" s="4">
        <v>45880</v>
      </c>
      <c r="CU49" s="4"/>
      <c r="CW49" t="s">
        <v>20</v>
      </c>
      <c r="CY49" s="30"/>
      <c r="CZ49" s="32"/>
      <c r="DA49" s="30"/>
      <c r="DB49" s="32"/>
      <c r="DC49" s="30"/>
      <c r="DD49" s="32"/>
      <c r="DE49" s="30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t="s">
        <v>157</v>
      </c>
      <c r="EJ49" t="s">
        <v>157</v>
      </c>
      <c r="EK49" t="s">
        <v>157</v>
      </c>
      <c r="EL49" t="s">
        <v>157</v>
      </c>
      <c r="EM49" t="s">
        <v>157</v>
      </c>
      <c r="EN49" t="s">
        <v>157</v>
      </c>
      <c r="EO49" t="s">
        <v>157</v>
      </c>
      <c r="EP49" t="s">
        <v>157</v>
      </c>
      <c r="EQ49" t="s">
        <v>157</v>
      </c>
      <c r="ER49" t="s">
        <v>157</v>
      </c>
      <c r="ES49" t="s">
        <v>157</v>
      </c>
      <c r="ET49" t="s">
        <v>157</v>
      </c>
      <c r="EU49" t="s">
        <v>32</v>
      </c>
      <c r="EV49" t="s">
        <v>157</v>
      </c>
      <c r="EW49" t="s">
        <v>157</v>
      </c>
    </row>
    <row r="50" spans="2:153" x14ac:dyDescent="0.25">
      <c r="B50" t="str">
        <f>IF(Q50="ja",XPlan_raw[[#This Row],[EKA_kode2]],"")</f>
        <v>T100042102</v>
      </c>
      <c r="C50" t="str">
        <f>XPlan_raw[[#This Row],[eka_langtnavn]]</f>
        <v>Semester tema: Globale Supply Chains</v>
      </c>
      <c r="D50" t="str">
        <f>IF(XPlan_raw[[#This Row],[Interne-kode]]&lt;&gt;"(tom)",XPlan_raw[[#This Row],[Interne-kode]],"")</f>
        <v>GX-SET1-U3</v>
      </c>
      <c r="E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50" t="str">
        <f>IF(XPlan_raw[[#This Row],[Campus]]&lt;&gt;"(tom)",XPlan_raw[[#This Row],[Campus]],"")</f>
        <v>Odense</v>
      </c>
      <c r="H50" t="str">
        <f>IF(OR(XPlan_raw[[#This Row],[Prøveform]]="(tom)",XPlan_raw[[#This Row],[Prøveform]]=""),"",XPlan_raw[[#This Row],[Prøveform]])</f>
        <v>Oral examination</v>
      </c>
      <c r="I50" t="str">
        <f>IF(XPlan_raw[[#This Row],[Eksaminator_samlet]]&lt;&gt;"",XPlan_raw[[#This Row],[Eksaminator_samlet]],"")</f>
        <v>Carl Vognæs, Carsten Dittrich, Seyed Pendar Toufigi, Wisam Suheimat</v>
      </c>
      <c r="J50" t="str">
        <f>IF(OR(XPlan_raw[[#This Row],[Censur]]="(tom)",XPlan_raw[[#This Row],[Censur]]=""),"",XPlan_raw[[#This Row],[Censur]])</f>
        <v>Second examiner: External</v>
      </c>
      <c r="K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0" s="4" t="str">
        <f>IF(XPlan_raw[[#This Row],[Bemærk]]&lt;&gt;"",XPlan_raw[[#This Row],[Bemærk]],"")</f>
        <v/>
      </c>
      <c r="M50" s="4" t="str">
        <f>IF(XPlan_raw[[#This Row],[Prøveform]]="Skriftlig prøve",XPlan_raw[[#This Row],[DATO: Start eksamen]]+21,"")</f>
        <v/>
      </c>
      <c r="N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50" s="27" t="s">
        <v>515</v>
      </c>
      <c r="R50" t="s">
        <v>1120</v>
      </c>
      <c r="S50" t="s">
        <v>1121</v>
      </c>
      <c r="T50" t="s">
        <v>1122</v>
      </c>
      <c r="U50" t="s">
        <v>165</v>
      </c>
      <c r="V50" t="s">
        <v>157</v>
      </c>
      <c r="W50" s="4">
        <v>45800</v>
      </c>
      <c r="Y50" s="4" t="s">
        <v>805</v>
      </c>
      <c r="Z50" t="s">
        <v>1123</v>
      </c>
      <c r="AA50" t="s">
        <v>186</v>
      </c>
      <c r="AB50" t="s">
        <v>187</v>
      </c>
      <c r="AC50" s="4" t="s">
        <v>157</v>
      </c>
      <c r="AF50" t="s">
        <v>18</v>
      </c>
      <c r="AH50" s="27" t="s">
        <v>157</v>
      </c>
      <c r="AI50" s="27" t="s">
        <v>157</v>
      </c>
      <c r="AJ50" s="27" t="s">
        <v>157</v>
      </c>
      <c r="AK50" s="27" t="s">
        <v>47</v>
      </c>
      <c r="AL50" s="27" t="s">
        <v>157</v>
      </c>
      <c r="AM50" s="27" t="s">
        <v>157</v>
      </c>
      <c r="AN50" s="27" t="s">
        <v>157</v>
      </c>
      <c r="AO50" s="27" t="s">
        <v>157</v>
      </c>
      <c r="AP50" s="27" t="s">
        <v>157</v>
      </c>
      <c r="AQ50" s="27" t="s">
        <v>157</v>
      </c>
      <c r="AR50" s="27" t="s">
        <v>157</v>
      </c>
      <c r="AS50" s="27" t="s">
        <v>157</v>
      </c>
      <c r="AT50" s="27" t="s">
        <v>157</v>
      </c>
      <c r="AU50" s="27" t="s">
        <v>157</v>
      </c>
      <c r="AV50" s="27" t="s">
        <v>157</v>
      </c>
      <c r="AW50" s="27" t="s">
        <v>157</v>
      </c>
      <c r="AX50" s="27" t="s">
        <v>157</v>
      </c>
      <c r="AY50" s="27" t="s">
        <v>157</v>
      </c>
      <c r="AZ50" s="27" t="s">
        <v>157</v>
      </c>
      <c r="BA50" s="27" t="s">
        <v>157</v>
      </c>
      <c r="BB50" s="27" t="s">
        <v>157</v>
      </c>
      <c r="BC50" s="27" t="s">
        <v>157</v>
      </c>
      <c r="BD50" s="27" t="s">
        <v>157</v>
      </c>
      <c r="BE50" s="27" t="s">
        <v>157</v>
      </c>
      <c r="BF50" s="27" t="s">
        <v>157</v>
      </c>
      <c r="BG50" s="27" t="s">
        <v>157</v>
      </c>
      <c r="BH50" s="27" t="s">
        <v>157</v>
      </c>
      <c r="BI50" s="27" t="s">
        <v>157</v>
      </c>
      <c r="BJ50" s="27" t="s">
        <v>157</v>
      </c>
      <c r="BK50" s="27" t="s">
        <v>157</v>
      </c>
      <c r="BL50" s="27" t="s">
        <v>157</v>
      </c>
      <c r="BM50" s="27" t="s">
        <v>157</v>
      </c>
      <c r="BN50" s="27" t="s">
        <v>157</v>
      </c>
      <c r="BO50" s="27" t="s">
        <v>157</v>
      </c>
      <c r="BP50" s="27" t="s">
        <v>157</v>
      </c>
      <c r="BQ50" s="27" t="s">
        <v>157</v>
      </c>
      <c r="CI50" t="s">
        <v>205</v>
      </c>
      <c r="CJ50" t="s">
        <v>206</v>
      </c>
      <c r="CK50" t="s">
        <v>207</v>
      </c>
      <c r="CL50" t="s">
        <v>208</v>
      </c>
      <c r="CM50" t="s">
        <v>157</v>
      </c>
      <c r="CN50" s="4">
        <v>45810</v>
      </c>
      <c r="CO50" s="4"/>
      <c r="CP50" s="4" t="s">
        <v>630</v>
      </c>
      <c r="CQ50" t="s">
        <v>209</v>
      </c>
      <c r="CR50" t="s">
        <v>636</v>
      </c>
      <c r="CS50" t="s">
        <v>187</v>
      </c>
      <c r="CT50" s="4" t="s">
        <v>157</v>
      </c>
      <c r="CU50" s="4"/>
      <c r="CV50" t="s">
        <v>161</v>
      </c>
      <c r="CW50" t="s">
        <v>20</v>
      </c>
      <c r="CY50" s="30"/>
      <c r="CZ50" s="32"/>
      <c r="DA50" s="30"/>
      <c r="DB50" s="32"/>
      <c r="DC50" s="30"/>
      <c r="DD50" s="32"/>
      <c r="DE50" s="30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t="s">
        <v>157</v>
      </c>
      <c r="EJ50" t="s">
        <v>157</v>
      </c>
      <c r="EK50" t="s">
        <v>157</v>
      </c>
      <c r="EL50" t="s">
        <v>23</v>
      </c>
      <c r="EM50" t="s">
        <v>157</v>
      </c>
      <c r="EN50" t="s">
        <v>157</v>
      </c>
      <c r="EO50" t="s">
        <v>26</v>
      </c>
      <c r="EP50" t="s">
        <v>27</v>
      </c>
      <c r="EQ50" t="s">
        <v>157</v>
      </c>
      <c r="ER50" t="s">
        <v>157</v>
      </c>
      <c r="ES50" t="s">
        <v>157</v>
      </c>
      <c r="ET50" t="s">
        <v>157</v>
      </c>
      <c r="EU50" t="s">
        <v>157</v>
      </c>
      <c r="EV50" t="s">
        <v>157</v>
      </c>
      <c r="EW50" t="s">
        <v>157</v>
      </c>
    </row>
    <row r="51" spans="2:153" x14ac:dyDescent="0.25">
      <c r="B51" t="str">
        <f>IF(Q51="ja",XPlan_raw[[#This Row],[EKA_kode2]],"")</f>
        <v>T170008102</v>
      </c>
      <c r="C51" t="str">
        <f>XPlan_raw[[#This Row],[eka_langtnavn]]</f>
        <v>Stabilitet og svingninger</v>
      </c>
      <c r="D51" t="str">
        <f>IF(XPlan_raw[[#This Row],[Interne-kode]]&lt;&gt;"(tom)",XPlan_raw[[#This Row],[Interne-kode]],"")</f>
        <v>MK-SS</v>
      </c>
      <c r="E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1" t="str">
        <f>IF(XPlan_raw[[#This Row],[Campus]]&lt;&gt;"(tom)",XPlan_raw[[#This Row],[Campus]],"")</f>
        <v>Odense</v>
      </c>
      <c r="H51" t="str">
        <f>IF(OR(XPlan_raw[[#This Row],[Prøveform]]="(tom)",XPlan_raw[[#This Row],[Prøveform]]=""),"",XPlan_raw[[#This Row],[Prøveform]])</f>
        <v>Portfolio</v>
      </c>
      <c r="I51" t="str">
        <f>IF(XPlan_raw[[#This Row],[Eksaminator_samlet]]&lt;&gt;"",XPlan_raw[[#This Row],[Eksaminator_samlet]],"")</f>
        <v>Sine Leergaard Wiggers</v>
      </c>
      <c r="J51" t="str">
        <f>IF(OR(XPlan_raw[[#This Row],[Censur]]="(tom)",XPlan_raw[[#This Row],[Censur]]=""),"",XPlan_raw[[#This Row],[Censur]])</f>
        <v>Second examiner: None</v>
      </c>
      <c r="K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51" s="4" t="str">
        <f>IF(XPlan_raw[[#This Row],[Bemærk]]&lt;&gt;"",XPlan_raw[[#This Row],[Bemærk]],"")</f>
        <v/>
      </c>
      <c r="M51" s="4" t="str">
        <f>IF(XPlan_raw[[#This Row],[Prøveform]]="Skriftlig prøve",XPlan_raw[[#This Row],[DATO: Start eksamen]]+21,"")</f>
        <v/>
      </c>
      <c r="N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51" s="27" t="s">
        <v>515</v>
      </c>
      <c r="R51" t="s">
        <v>1326</v>
      </c>
      <c r="S51" t="s">
        <v>1327</v>
      </c>
      <c r="T51" t="s">
        <v>1328</v>
      </c>
      <c r="U51" t="s">
        <v>156</v>
      </c>
      <c r="V51" t="s">
        <v>157</v>
      </c>
      <c r="W51" s="4">
        <v>45802</v>
      </c>
      <c r="Y51" s="4" t="s">
        <v>630</v>
      </c>
      <c r="Z51" t="s">
        <v>654</v>
      </c>
      <c r="AA51" t="s">
        <v>214</v>
      </c>
      <c r="AB51" t="s">
        <v>167</v>
      </c>
      <c r="AC51" s="4">
        <v>45898</v>
      </c>
      <c r="AF51" t="s">
        <v>18</v>
      </c>
      <c r="AH51" s="47" t="s">
        <v>157</v>
      </c>
      <c r="AI51" s="27" t="s">
        <v>157</v>
      </c>
      <c r="AJ51" s="47" t="s">
        <v>157</v>
      </c>
      <c r="AK51" s="27" t="s">
        <v>157</v>
      </c>
      <c r="AL51" s="47" t="s">
        <v>157</v>
      </c>
      <c r="AM51" s="27" t="s">
        <v>157</v>
      </c>
      <c r="AN51" s="47" t="s">
        <v>157</v>
      </c>
      <c r="AO51" s="27" t="s">
        <v>157</v>
      </c>
      <c r="AP51" s="27" t="s">
        <v>157</v>
      </c>
      <c r="AQ51" s="27" t="s">
        <v>157</v>
      </c>
      <c r="AR51" s="27" t="s">
        <v>157</v>
      </c>
      <c r="AS51" s="27" t="s">
        <v>157</v>
      </c>
      <c r="AT51" s="27" t="s">
        <v>157</v>
      </c>
      <c r="AU51" s="27" t="s">
        <v>157</v>
      </c>
      <c r="AV51" s="27"/>
      <c r="AW51" s="27" t="s">
        <v>157</v>
      </c>
      <c r="AX51" s="27" t="s">
        <v>157</v>
      </c>
      <c r="AY51" s="27" t="s">
        <v>157</v>
      </c>
      <c r="AZ51" s="27" t="s">
        <v>157</v>
      </c>
      <c r="BA51" s="27" t="s">
        <v>157</v>
      </c>
      <c r="BB51" s="27" t="s">
        <v>157</v>
      </c>
      <c r="BC51" s="27" t="s">
        <v>157</v>
      </c>
      <c r="BD51" s="27" t="s">
        <v>157</v>
      </c>
      <c r="BE51" s="27" t="s">
        <v>157</v>
      </c>
      <c r="BF51" s="27" t="s">
        <v>157</v>
      </c>
      <c r="BG51" s="27" t="s">
        <v>157</v>
      </c>
      <c r="BH51" s="27" t="s">
        <v>157</v>
      </c>
      <c r="BI51" s="27" t="s">
        <v>157</v>
      </c>
      <c r="BJ51" s="27" t="s">
        <v>157</v>
      </c>
      <c r="BK51" s="27" t="s">
        <v>157</v>
      </c>
      <c r="BL51" s="27" t="s">
        <v>157</v>
      </c>
      <c r="BM51" s="27" t="s">
        <v>157</v>
      </c>
      <c r="BN51" s="27" t="s">
        <v>157</v>
      </c>
      <c r="BO51" s="27" t="s">
        <v>157</v>
      </c>
      <c r="BP51" s="27" t="s">
        <v>78</v>
      </c>
      <c r="BQ51" s="27" t="s">
        <v>157</v>
      </c>
      <c r="CI51" t="s">
        <v>259</v>
      </c>
      <c r="CJ51" t="s">
        <v>260</v>
      </c>
      <c r="CK51" t="s">
        <v>261</v>
      </c>
      <c r="CL51" t="s">
        <v>262</v>
      </c>
      <c r="CM51" t="s">
        <v>157</v>
      </c>
      <c r="CN51" s="4">
        <v>45810</v>
      </c>
      <c r="CO51" s="4"/>
      <c r="CP51" s="4" t="s">
        <v>630</v>
      </c>
      <c r="CQ51" t="s">
        <v>209</v>
      </c>
      <c r="CR51" t="s">
        <v>636</v>
      </c>
      <c r="CS51" t="s">
        <v>187</v>
      </c>
      <c r="CT51" s="4" t="s">
        <v>157</v>
      </c>
      <c r="CU51" s="4"/>
      <c r="CV51" t="s">
        <v>161</v>
      </c>
      <c r="CW51" t="s">
        <v>20</v>
      </c>
      <c r="CY51" s="30"/>
      <c r="CZ51" s="32"/>
      <c r="DA51" s="30"/>
      <c r="DB51" s="32"/>
      <c r="DC51" s="30"/>
      <c r="DD51" s="32"/>
      <c r="DE51" s="30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t="s">
        <v>19</v>
      </c>
      <c r="EJ51" t="s">
        <v>21</v>
      </c>
      <c r="EK51" t="s">
        <v>22</v>
      </c>
      <c r="EL51" t="s">
        <v>157</v>
      </c>
      <c r="EM51" t="s">
        <v>157</v>
      </c>
      <c r="EN51" t="s">
        <v>157</v>
      </c>
      <c r="EO51" t="s">
        <v>157</v>
      </c>
      <c r="EP51" t="s">
        <v>157</v>
      </c>
      <c r="EQ51" t="s">
        <v>157</v>
      </c>
      <c r="ER51" t="s">
        <v>157</v>
      </c>
      <c r="ES51" t="s">
        <v>157</v>
      </c>
      <c r="ET51" t="s">
        <v>157</v>
      </c>
      <c r="EU51" t="s">
        <v>157</v>
      </c>
      <c r="EV51" t="s">
        <v>157</v>
      </c>
      <c r="EW51" t="s">
        <v>157</v>
      </c>
    </row>
    <row r="52" spans="2:153" x14ac:dyDescent="0.25">
      <c r="B52" t="str">
        <f>IF(Q52="ja",XPlan_raw[[#This Row],[EKA_kode2]],"")</f>
        <v>T080029102</v>
      </c>
      <c r="C52" t="str">
        <f>XPlan_raw[[#This Row],[eka_langtnavn]]</f>
        <v>Sustainable Materials in Product Creation</v>
      </c>
      <c r="D52" t="str">
        <f>IF(XPlan_raw[[#This Row],[Interne-kode]]&lt;&gt;"(tom)",XPlan_raw[[#This Row],[Interne-kode]],"")</f>
        <v>PDCSMPC</v>
      </c>
      <c r="E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2" t="str">
        <f>IF(XPlan_raw[[#This Row],[Campus]]&lt;&gt;"(tom)",XPlan_raw[[#This Row],[Campus]],"")</f>
        <v>Odense</v>
      </c>
      <c r="H52" t="str">
        <f>IF(OR(XPlan_raw[[#This Row],[Prøveform]]="(tom)",XPlan_raw[[#This Row],[Prøveform]]=""),"",XPlan_raw[[#This Row],[Prøveform]])</f>
        <v>Project report</v>
      </c>
      <c r="I52" t="str">
        <f>IF(XPlan_raw[[#This Row],[Eksaminator_samlet]]&lt;&gt;"",XPlan_raw[[#This Row],[Eksaminator_samlet]],"")</f>
        <v>Lykke Margot Ricard, Xenia Mikkelsen, Daniel Damgaard Hansen</v>
      </c>
      <c r="J52" t="str">
        <f>IF(OR(XPlan_raw[[#This Row],[Censur]]="(tom)",XPlan_raw[[#This Row],[Censur]]=""),"",XPlan_raw[[#This Row],[Censur]])</f>
        <v>Second examiner: Internal</v>
      </c>
      <c r="K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52" s="4" t="str">
        <f>IF(XPlan_raw[[#This Row],[Bemærk]]&lt;&gt;"",XPlan_raw[[#This Row],[Bemærk]],"")</f>
        <v/>
      </c>
      <c r="M52" s="4" t="str">
        <f>IF(XPlan_raw[[#This Row],[Prøveform]]="Skriftlig prøve",XPlan_raw[[#This Row],[DATO: Start eksamen]]+21,"")</f>
        <v/>
      </c>
      <c r="N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52" s="27" t="s">
        <v>515</v>
      </c>
      <c r="R52" t="s">
        <v>1043</v>
      </c>
      <c r="S52" t="s">
        <v>1044</v>
      </c>
      <c r="T52" t="s">
        <v>1045</v>
      </c>
      <c r="U52" t="s">
        <v>156</v>
      </c>
      <c r="V52" t="s">
        <v>157</v>
      </c>
      <c r="W52" s="4">
        <v>45802</v>
      </c>
      <c r="Y52" s="4" t="s">
        <v>630</v>
      </c>
      <c r="Z52" t="s">
        <v>1046</v>
      </c>
      <c r="AA52" t="s">
        <v>716</v>
      </c>
      <c r="AB52" t="s">
        <v>160</v>
      </c>
      <c r="AC52" s="4">
        <v>45894</v>
      </c>
      <c r="AF52" t="s">
        <v>18</v>
      </c>
      <c r="AH52" s="47" t="s">
        <v>157</v>
      </c>
      <c r="AI52" s="27" t="s">
        <v>157</v>
      </c>
      <c r="AJ52" s="47" t="s">
        <v>157</v>
      </c>
      <c r="AK52" s="27" t="s">
        <v>157</v>
      </c>
      <c r="AL52" s="47" t="s">
        <v>157</v>
      </c>
      <c r="AM52" s="27" t="s">
        <v>157</v>
      </c>
      <c r="AN52" s="47" t="s">
        <v>157</v>
      </c>
      <c r="AO52" s="27" t="s">
        <v>157</v>
      </c>
      <c r="AP52" s="27" t="s">
        <v>157</v>
      </c>
      <c r="AQ52" s="27" t="s">
        <v>157</v>
      </c>
      <c r="AR52" s="27" t="s">
        <v>157</v>
      </c>
      <c r="AS52" s="27" t="s">
        <v>157</v>
      </c>
      <c r="AT52" s="27" t="s">
        <v>157</v>
      </c>
      <c r="AU52" s="27" t="s">
        <v>157</v>
      </c>
      <c r="AV52" s="27"/>
      <c r="AW52" s="27" t="s">
        <v>157</v>
      </c>
      <c r="AX52" s="27" t="s">
        <v>157</v>
      </c>
      <c r="AY52" s="27" t="s">
        <v>157</v>
      </c>
      <c r="AZ52" s="27" t="s">
        <v>157</v>
      </c>
      <c r="BA52" s="27" t="s">
        <v>157</v>
      </c>
      <c r="BB52" s="27" t="s">
        <v>157</v>
      </c>
      <c r="BC52" s="27" t="s">
        <v>157</v>
      </c>
      <c r="BD52" s="27" t="s">
        <v>157</v>
      </c>
      <c r="BE52" s="27" t="s">
        <v>157</v>
      </c>
      <c r="BF52" s="27" t="s">
        <v>157</v>
      </c>
      <c r="BG52" s="27" t="s">
        <v>157</v>
      </c>
      <c r="BH52" s="27" t="s">
        <v>157</v>
      </c>
      <c r="BI52" s="27" t="s">
        <v>157</v>
      </c>
      <c r="BJ52" s="27" t="s">
        <v>157</v>
      </c>
      <c r="BK52" s="27" t="s">
        <v>157</v>
      </c>
      <c r="BL52" s="27" t="s">
        <v>157</v>
      </c>
      <c r="BM52" s="27" t="s">
        <v>157</v>
      </c>
      <c r="BN52" s="27" t="s">
        <v>76</v>
      </c>
      <c r="BO52" s="27" t="s">
        <v>157</v>
      </c>
      <c r="BP52" s="27" t="s">
        <v>157</v>
      </c>
      <c r="BQ52" s="27" t="s">
        <v>34</v>
      </c>
      <c r="CI52" t="s">
        <v>277</v>
      </c>
      <c r="CJ52" t="s">
        <v>278</v>
      </c>
      <c r="CK52" t="s">
        <v>279</v>
      </c>
      <c r="CL52" t="s">
        <v>156</v>
      </c>
      <c r="CM52" t="s">
        <v>157</v>
      </c>
      <c r="CN52" s="4">
        <v>45810</v>
      </c>
      <c r="CO52" s="4"/>
      <c r="CP52" s="4" t="s">
        <v>630</v>
      </c>
      <c r="CQ52" t="s">
        <v>280</v>
      </c>
      <c r="CR52" t="s">
        <v>636</v>
      </c>
      <c r="CS52" t="s">
        <v>160</v>
      </c>
      <c r="CT52" s="4">
        <v>45880</v>
      </c>
      <c r="CU52" s="4"/>
      <c r="CV52" t="s">
        <v>161</v>
      </c>
      <c r="CW52" t="s">
        <v>20</v>
      </c>
      <c r="CY52" s="30"/>
      <c r="CZ52" s="32"/>
      <c r="DA52" s="30"/>
      <c r="DB52" s="32"/>
      <c r="DC52" s="30"/>
      <c r="DD52" s="32"/>
      <c r="DE52" s="30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t="s">
        <v>157</v>
      </c>
      <c r="EJ52" t="s">
        <v>157</v>
      </c>
      <c r="EK52" t="s">
        <v>157</v>
      </c>
      <c r="EL52" t="s">
        <v>157</v>
      </c>
      <c r="EM52" t="s">
        <v>157</v>
      </c>
      <c r="EN52" t="s">
        <v>157</v>
      </c>
      <c r="EO52" t="s">
        <v>157</v>
      </c>
      <c r="EP52" t="s">
        <v>27</v>
      </c>
      <c r="EQ52" t="s">
        <v>157</v>
      </c>
      <c r="ER52" t="s">
        <v>157</v>
      </c>
      <c r="ES52" t="s">
        <v>157</v>
      </c>
      <c r="ET52" t="s">
        <v>157</v>
      </c>
      <c r="EU52" t="s">
        <v>157</v>
      </c>
      <c r="EV52" t="s">
        <v>157</v>
      </c>
      <c r="EW52" t="s">
        <v>157</v>
      </c>
    </row>
    <row r="53" spans="2:153" x14ac:dyDescent="0.25">
      <c r="B53" t="str">
        <f>IF(Q53="ja",XPlan_raw[[#This Row],[EKA_kode2]],"")</f>
        <v>T700078102</v>
      </c>
      <c r="C53" t="str">
        <f>XPlan_raw[[#This Row],[eka_langtnavn]]</f>
        <v>CAD</v>
      </c>
      <c r="D53" t="str">
        <f>IF(XPlan_raw[[#This Row],[Interne-kode]]&lt;&gt;"(tom)",XPlan_raw[[#This Row],[Interne-kode]],"")</f>
        <v>F-CAD</v>
      </c>
      <c r="E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3" t="str">
        <f>IF(XPlan_raw[[#This Row],[Campus]]&lt;&gt;"(tom)",XPlan_raw[[#This Row],[Campus]],"")</f>
        <v>Odense</v>
      </c>
      <c r="H53" t="str">
        <f>IF(OR(XPlan_raw[[#This Row],[Prøveform]]="(tom)",XPlan_raw[[#This Row],[Prøveform]]=""),"",XPlan_raw[[#This Row],[Prøveform]])</f>
        <v>Written examination on premises</v>
      </c>
      <c r="I53" t="str">
        <f>IF(XPlan_raw[[#This Row],[Eksaminator_samlet]]&lt;&gt;"",XPlan_raw[[#This Row],[Eksaminator_samlet]],"")</f>
        <v>Daniel Damgaard Hansen</v>
      </c>
      <c r="J53" t="str">
        <f>IF(OR(XPlan_raw[[#This Row],[Censur]]="(tom)",XPlan_raw[[#This Row],[Censur]]=""),"",XPlan_raw[[#This Row],[Censur]])</f>
        <v>Second examiner: None</v>
      </c>
      <c r="K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3" s="4" t="str">
        <f>IF(XPlan_raw[[#This Row],[Bemærk]]&lt;&gt;"",XPlan_raw[[#This Row],[Bemærk]],"")</f>
        <v/>
      </c>
      <c r="M53" s="4" t="str">
        <f>IF(XPlan_raw[[#This Row],[Prøveform]]="Skriftlig prøve",XPlan_raw[[#This Row],[DATO: Start eksamen]]+21,"")</f>
        <v/>
      </c>
      <c r="N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(BEng),(tom),Diplomingeniør i Maskinteknik (BEng),Diplomingeniør i Produktion (BEng),(tom),(tom),(tom),(tom),(tom),(tom),(tom),Bachelor i mekanik (BSc),Bachelor i produktudvikling og innovation (BSc),(tom),(tom),(tom),(tom),(tom),(tom),(tom),(tom),(tom),(tom),(tom),(tom),(tom),(tom),(tom),(tom),(tom),(tom),(tom),,,,,,,,,,,,,,,</v>
      </c>
      <c r="Q53" s="27" t="s">
        <v>515</v>
      </c>
      <c r="R53" s="5" t="s">
        <v>2054</v>
      </c>
      <c r="S53" s="5" t="s">
        <v>2055</v>
      </c>
      <c r="T53" t="s">
        <v>2056</v>
      </c>
      <c r="U53" s="5" t="s">
        <v>165</v>
      </c>
      <c r="V53" t="s">
        <v>157</v>
      </c>
      <c r="W53" s="45">
        <v>45803</v>
      </c>
      <c r="Y53" s="4" t="s">
        <v>805</v>
      </c>
      <c r="Z53" s="5" t="s">
        <v>2057</v>
      </c>
      <c r="AA53" t="s">
        <v>791</v>
      </c>
      <c r="AB53" s="5" t="s">
        <v>167</v>
      </c>
      <c r="AC53" s="4" t="s">
        <v>157</v>
      </c>
      <c r="AD53" s="45"/>
      <c r="AF53" t="s">
        <v>18</v>
      </c>
      <c r="AH53" s="47" t="s">
        <v>157</v>
      </c>
      <c r="AI53" s="27" t="s">
        <v>157</v>
      </c>
      <c r="AJ53" s="47" t="s">
        <v>157</v>
      </c>
      <c r="AK53" s="27" t="s">
        <v>157</v>
      </c>
      <c r="AL53" s="47" t="s">
        <v>48</v>
      </c>
      <c r="AM53" s="27" t="s">
        <v>157</v>
      </c>
      <c r="AN53" s="47" t="s">
        <v>50</v>
      </c>
      <c r="AO53" s="27" t="s">
        <v>51</v>
      </c>
      <c r="AP53" s="27" t="s">
        <v>157</v>
      </c>
      <c r="AQ53" s="27" t="s">
        <v>157</v>
      </c>
      <c r="AR53" s="27" t="s">
        <v>157</v>
      </c>
      <c r="AS53" s="27" t="s">
        <v>157</v>
      </c>
      <c r="AT53" s="27" t="s">
        <v>157</v>
      </c>
      <c r="AU53" s="27" t="s">
        <v>157</v>
      </c>
      <c r="AV53" s="27" t="s">
        <v>157</v>
      </c>
      <c r="AW53" s="27" t="s">
        <v>59</v>
      </c>
      <c r="AX53" s="27" t="s">
        <v>60</v>
      </c>
      <c r="AY53" s="27" t="s">
        <v>157</v>
      </c>
      <c r="AZ53" s="27" t="s">
        <v>157</v>
      </c>
      <c r="BA53" s="27" t="s">
        <v>157</v>
      </c>
      <c r="BB53" s="27" t="s">
        <v>157</v>
      </c>
      <c r="BC53" s="27" t="s">
        <v>157</v>
      </c>
      <c r="BD53" s="27" t="s">
        <v>157</v>
      </c>
      <c r="BE53" s="27" t="s">
        <v>157</v>
      </c>
      <c r="BF53" s="27" t="s">
        <v>157</v>
      </c>
      <c r="BG53" s="27" t="s">
        <v>157</v>
      </c>
      <c r="BH53" s="27" t="s">
        <v>157</v>
      </c>
      <c r="BI53" s="27" t="s">
        <v>157</v>
      </c>
      <c r="BJ53" s="27" t="s">
        <v>157</v>
      </c>
      <c r="BK53" s="27" t="s">
        <v>157</v>
      </c>
      <c r="BL53" s="27" t="s">
        <v>157</v>
      </c>
      <c r="BM53" s="27" t="s">
        <v>157</v>
      </c>
      <c r="BN53" s="27" t="s">
        <v>157</v>
      </c>
      <c r="BO53" s="27" t="s">
        <v>157</v>
      </c>
      <c r="BP53" s="27" t="s">
        <v>157</v>
      </c>
      <c r="BQ53" s="27" t="s">
        <v>157</v>
      </c>
      <c r="CI53" s="28" t="s">
        <v>295</v>
      </c>
      <c r="CJ53" s="28" t="s">
        <v>296</v>
      </c>
      <c r="CK53" s="35" t="s">
        <v>297</v>
      </c>
      <c r="CL53" s="28" t="s">
        <v>156</v>
      </c>
      <c r="CM53" s="35" t="s">
        <v>157</v>
      </c>
      <c r="CN53" s="39">
        <v>45810</v>
      </c>
      <c r="CO53" s="40"/>
      <c r="CP53" s="40" t="s">
        <v>630</v>
      </c>
      <c r="CQ53" s="28" t="s">
        <v>280</v>
      </c>
      <c r="CR53" s="35" t="s">
        <v>636</v>
      </c>
      <c r="CS53" s="28" t="s">
        <v>160</v>
      </c>
      <c r="CT53" s="40">
        <v>45880</v>
      </c>
      <c r="CU53" s="39"/>
      <c r="CV53" s="35" t="s">
        <v>161</v>
      </c>
      <c r="CW53" t="s">
        <v>20</v>
      </c>
      <c r="CY53" s="30"/>
      <c r="CZ53" s="32"/>
      <c r="DA53" s="30"/>
      <c r="DB53" s="32"/>
      <c r="DC53" s="30"/>
      <c r="DD53" s="32"/>
      <c r="DE53" s="30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5" t="s">
        <v>157</v>
      </c>
      <c r="EJ53" s="35" t="s">
        <v>157</v>
      </c>
      <c r="EK53" s="35" t="s">
        <v>22</v>
      </c>
      <c r="EL53" s="35" t="s">
        <v>157</v>
      </c>
      <c r="EM53" s="35" t="s">
        <v>157</v>
      </c>
      <c r="EN53" s="35" t="s">
        <v>157</v>
      </c>
      <c r="EO53" s="35" t="s">
        <v>157</v>
      </c>
      <c r="EP53" s="35" t="s">
        <v>157</v>
      </c>
      <c r="EQ53" s="35" t="s">
        <v>157</v>
      </c>
      <c r="ER53" s="35" t="s">
        <v>157</v>
      </c>
      <c r="ES53" s="35" t="s">
        <v>157</v>
      </c>
      <c r="ET53" s="35" t="s">
        <v>157</v>
      </c>
      <c r="EU53" s="35" t="s">
        <v>157</v>
      </c>
      <c r="EV53" s="35" t="s">
        <v>157</v>
      </c>
      <c r="EW53" s="35" t="s">
        <v>157</v>
      </c>
    </row>
    <row r="54" spans="2:153" x14ac:dyDescent="0.25">
      <c r="B54" t="str">
        <f>IF(Q54="ja",XPlan_raw[[#This Row],[EKA_kode2]],"")</f>
        <v>T510023102</v>
      </c>
      <c r="C54" t="str">
        <f>XPlan_raw[[#This Row],[eka_langtnavn]]</f>
        <v>Computersystemer</v>
      </c>
      <c r="D54" t="str">
        <f>IF(XPlan_raw[[#This Row],[Interne-kode]]&lt;&gt;"(tom)",XPlan_raw[[#This Row],[Interne-kode]],"")</f>
        <v>SE1-COS</v>
      </c>
      <c r="E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4" t="str">
        <f>IF(XPlan_raw[[#This Row],[Campus]]&lt;&gt;"(tom)",XPlan_raw[[#This Row],[Campus]],"")</f>
        <v>Odense</v>
      </c>
      <c r="H54" t="str">
        <f>IF(OR(XPlan_raw[[#This Row],[Prøveform]]="(tom)",XPlan_raw[[#This Row],[Prøveform]]=""),"",XPlan_raw[[#This Row],[Prøveform]])</f>
        <v>Written examination on premises</v>
      </c>
      <c r="I54" t="str">
        <f>IF(XPlan_raw[[#This Row],[Eksaminator_samlet]]&lt;&gt;"",XPlan_raw[[#This Row],[Eksaminator_samlet]],"")</f>
        <v>Sune Lundø Sørensen</v>
      </c>
      <c r="J54" t="str">
        <f>IF(OR(XPlan_raw[[#This Row],[Censur]]="(tom)",XPlan_raw[[#This Row],[Censur]]=""),"",XPlan_raw[[#This Row],[Censur]])</f>
        <v/>
      </c>
      <c r="K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4" s="4" t="str">
        <f>IF(XPlan_raw[[#This Row],[Bemærk]]&lt;&gt;"",XPlan_raw[[#This Row],[Bemærk]],"")</f>
        <v/>
      </c>
      <c r="M54" s="4" t="str">
        <f>IF(XPlan_raw[[#This Row],[Prøveform]]="Skriftlig prøve",XPlan_raw[[#This Row],[DATO: Start eksamen]]+21,"")</f>
        <v/>
      </c>
      <c r="N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54" s="27" t="s">
        <v>515</v>
      </c>
      <c r="R54" s="5" t="s">
        <v>1607</v>
      </c>
      <c r="S54" s="5" t="s">
        <v>1608</v>
      </c>
      <c r="T54" t="s">
        <v>1609</v>
      </c>
      <c r="U54" s="5" t="s">
        <v>165</v>
      </c>
      <c r="V54" t="s">
        <v>157</v>
      </c>
      <c r="W54" s="45">
        <v>45803</v>
      </c>
      <c r="Y54" s="4" t="s">
        <v>805</v>
      </c>
      <c r="Z54" s="5" t="s">
        <v>1580</v>
      </c>
      <c r="AA54" t="s">
        <v>791</v>
      </c>
      <c r="AB54" s="5"/>
      <c r="AC54" s="4" t="s">
        <v>157</v>
      </c>
      <c r="AD54" s="45"/>
      <c r="AF54" t="s">
        <v>18</v>
      </c>
      <c r="AH54" s="47" t="s">
        <v>157</v>
      </c>
      <c r="AI54" s="27" t="s">
        <v>157</v>
      </c>
      <c r="AJ54" s="47" t="s">
        <v>157</v>
      </c>
      <c r="AK54" s="27" t="s">
        <v>157</v>
      </c>
      <c r="AL54" s="47" t="s">
        <v>157</v>
      </c>
      <c r="AM54" s="27" t="s">
        <v>157</v>
      </c>
      <c r="AN54" s="47" t="s">
        <v>157</v>
      </c>
      <c r="AO54" s="27" t="s">
        <v>157</v>
      </c>
      <c r="AP54" s="27" t="s">
        <v>157</v>
      </c>
      <c r="AQ54" s="27" t="s">
        <v>157</v>
      </c>
      <c r="AR54" s="27" t="s">
        <v>157</v>
      </c>
      <c r="AS54" s="27" t="s">
        <v>157</v>
      </c>
      <c r="AT54" s="27" t="s">
        <v>157</v>
      </c>
      <c r="AU54" s="27" t="s">
        <v>157</v>
      </c>
      <c r="AV54" s="27" t="s">
        <v>157</v>
      </c>
      <c r="AW54" s="27" t="s">
        <v>157</v>
      </c>
      <c r="AX54" s="27" t="s">
        <v>157</v>
      </c>
      <c r="AY54" s="27" t="s">
        <v>157</v>
      </c>
      <c r="AZ54" s="27" t="s">
        <v>157</v>
      </c>
      <c r="BA54" s="27" t="s">
        <v>157</v>
      </c>
      <c r="BB54" s="27" t="s">
        <v>64</v>
      </c>
      <c r="BC54" s="27" t="s">
        <v>157</v>
      </c>
      <c r="BD54" s="27" t="s">
        <v>157</v>
      </c>
      <c r="BE54" s="27" t="s">
        <v>157</v>
      </c>
      <c r="BF54" s="27" t="s">
        <v>157</v>
      </c>
      <c r="BG54" s="27" t="s">
        <v>157</v>
      </c>
      <c r="BH54" s="27" t="s">
        <v>157</v>
      </c>
      <c r="BI54" s="27" t="s">
        <v>157</v>
      </c>
      <c r="BJ54" s="27" t="s">
        <v>157</v>
      </c>
      <c r="BK54" s="27" t="s">
        <v>157</v>
      </c>
      <c r="BL54" s="27" t="s">
        <v>157</v>
      </c>
      <c r="BM54" s="27" t="s">
        <v>157</v>
      </c>
      <c r="BN54" s="27" t="s">
        <v>157</v>
      </c>
      <c r="BO54" s="27" t="s">
        <v>157</v>
      </c>
      <c r="BP54" s="27" t="s">
        <v>157</v>
      </c>
      <c r="BQ54" s="27" t="s">
        <v>157</v>
      </c>
      <c r="CI54" s="28" t="s">
        <v>298</v>
      </c>
      <c r="CJ54" s="28" t="s">
        <v>299</v>
      </c>
      <c r="CK54" s="35" t="s">
        <v>300</v>
      </c>
      <c r="CL54" s="28" t="s">
        <v>203</v>
      </c>
      <c r="CM54" s="35" t="s">
        <v>157</v>
      </c>
      <c r="CN54" s="4">
        <v>45810</v>
      </c>
      <c r="CO54" s="40"/>
      <c r="CP54" s="40" t="s">
        <v>630</v>
      </c>
      <c r="CQ54" s="28" t="s">
        <v>276</v>
      </c>
      <c r="CR54" s="35" t="s">
        <v>636</v>
      </c>
      <c r="CS54" s="28" t="s">
        <v>187</v>
      </c>
      <c r="CT54" s="40">
        <v>45880</v>
      </c>
      <c r="CU54" s="39"/>
      <c r="CV54" s="35" t="s">
        <v>161</v>
      </c>
      <c r="CW54" t="s">
        <v>20</v>
      </c>
      <c r="CY54" s="30"/>
      <c r="CZ54" s="32"/>
      <c r="DA54" s="30"/>
      <c r="DB54" s="32"/>
      <c r="DC54" s="30"/>
      <c r="DD54" s="32"/>
      <c r="DE54" s="30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5" t="s">
        <v>157</v>
      </c>
      <c r="EJ54" s="35" t="s">
        <v>157</v>
      </c>
      <c r="EK54" s="35" t="s">
        <v>22</v>
      </c>
      <c r="EL54" s="35" t="s">
        <v>157</v>
      </c>
      <c r="EM54" s="35" t="s">
        <v>157</v>
      </c>
      <c r="EN54" s="35" t="s">
        <v>157</v>
      </c>
      <c r="EO54" s="35" t="s">
        <v>157</v>
      </c>
      <c r="EP54" s="35" t="s">
        <v>157</v>
      </c>
      <c r="EQ54" s="35" t="s">
        <v>157</v>
      </c>
      <c r="ER54" s="35" t="s">
        <v>157</v>
      </c>
      <c r="ES54" s="35" t="s">
        <v>157</v>
      </c>
      <c r="ET54" s="35" t="s">
        <v>157</v>
      </c>
      <c r="EU54" s="35" t="s">
        <v>157</v>
      </c>
      <c r="EV54" s="35" t="s">
        <v>157</v>
      </c>
      <c r="EW54" s="35" t="s">
        <v>157</v>
      </c>
    </row>
    <row r="55" spans="2:153" x14ac:dyDescent="0.25">
      <c r="B55" t="str">
        <f>IF(Q55="ja",XPlan_raw[[#This Row],[EKA_kode2]],"")</f>
        <v>T700073102</v>
      </c>
      <c r="C55" t="str">
        <f>XPlan_raw[[#This Row],[eka_langtnavn]]</f>
        <v>Dynamik</v>
      </c>
      <c r="D55" t="str">
        <f>IF(XPlan_raw[[#This Row],[Interne-kode]]&lt;&gt;"(tom)",XPlan_raw[[#This Row],[Interne-kode]],"")</f>
        <v>F-DYN1</v>
      </c>
      <c r="E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5" t="str">
        <f>IF(XPlan_raw[[#This Row],[Campus]]&lt;&gt;"(tom)",XPlan_raw[[#This Row],[Campus]],"")</f>
        <v>Odense</v>
      </c>
      <c r="H55" t="str">
        <f>IF(OR(XPlan_raw[[#This Row],[Prøveform]]="(tom)",XPlan_raw[[#This Row],[Prøveform]]=""),"",XPlan_raw[[#This Row],[Prøveform]])</f>
        <v>Oral examination</v>
      </c>
      <c r="I55" t="str">
        <f>IF(XPlan_raw[[#This Row],[Eksaminator_samlet]]&lt;&gt;"",XPlan_raw[[#This Row],[Eksaminator_samlet]],"")</f>
        <v>René Lynge Eriksen</v>
      </c>
      <c r="J55" t="str">
        <f>IF(OR(XPlan_raw[[#This Row],[Censur]]="(tom)",XPlan_raw[[#This Row],[Censur]]=""),"",XPlan_raw[[#This Row],[Censur]])</f>
        <v>Second examiner: Internal</v>
      </c>
      <c r="K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5" s="4" t="str">
        <f>IF(XPlan_raw[[#This Row],[Bemærk]]&lt;&gt;"",XPlan_raw[[#This Row],[Bemærk]],"")</f>
        <v/>
      </c>
      <c r="M55" s="4" t="str">
        <f>IF(XPlan_raw[[#This Row],[Prøveform]]="Skriftlig prøve",XPlan_raw[[#This Row],[DATO: Start eksamen]]+21,"")</f>
        <v/>
      </c>
      <c r="N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(BSc),Bachelor i Energisystemer (BSc),(tom),(tom),(tom),(tom),(tom),(tom),(tom),(tom),(tom),(tom),(tom),(tom),(tom),(tom),(tom),(tom),(tom),(tom),(tom),(tom),(tom),(tom),(tom),,,,,,,,,,,,,,,</v>
      </c>
      <c r="Q55" s="27" t="s">
        <v>515</v>
      </c>
      <c r="R55" s="5" t="s">
        <v>2048</v>
      </c>
      <c r="S55" s="5" t="s">
        <v>2049</v>
      </c>
      <c r="T55" t="s">
        <v>2050</v>
      </c>
      <c r="U55" s="5" t="s">
        <v>165</v>
      </c>
      <c r="V55" t="s">
        <v>157</v>
      </c>
      <c r="W55" s="45">
        <v>45803</v>
      </c>
      <c r="Y55" s="4" t="s">
        <v>805</v>
      </c>
      <c r="Z55" s="5" t="s">
        <v>1530</v>
      </c>
      <c r="AA55" t="s">
        <v>186</v>
      </c>
      <c r="AB55" s="5" t="s">
        <v>160</v>
      </c>
      <c r="AC55" s="4" t="s">
        <v>157</v>
      </c>
      <c r="AD55" s="45"/>
      <c r="AF55" t="s">
        <v>18</v>
      </c>
      <c r="AH55" s="47" t="s">
        <v>157</v>
      </c>
      <c r="AI55" s="27" t="s">
        <v>157</v>
      </c>
      <c r="AJ55" s="47" t="s">
        <v>46</v>
      </c>
      <c r="AK55" s="27" t="s">
        <v>157</v>
      </c>
      <c r="AL55" s="47" t="s">
        <v>157</v>
      </c>
      <c r="AM55" s="27" t="s">
        <v>157</v>
      </c>
      <c r="AN55" s="47" t="s">
        <v>157</v>
      </c>
      <c r="AO55" s="27" t="s">
        <v>157</v>
      </c>
      <c r="AP55" s="27" t="s">
        <v>157</v>
      </c>
      <c r="AQ55" s="27" t="s">
        <v>157</v>
      </c>
      <c r="AR55" s="27" t="s">
        <v>157</v>
      </c>
      <c r="AS55" s="27" t="s">
        <v>55</v>
      </c>
      <c r="AT55" s="27" t="s">
        <v>56</v>
      </c>
      <c r="AU55" s="27" t="s">
        <v>157</v>
      </c>
      <c r="AV55" s="27" t="s">
        <v>157</v>
      </c>
      <c r="AW55" s="27" t="s">
        <v>157</v>
      </c>
      <c r="AX55" s="27" t="s">
        <v>157</v>
      </c>
      <c r="AY55" s="27" t="s">
        <v>157</v>
      </c>
      <c r="AZ55" s="27" t="s">
        <v>157</v>
      </c>
      <c r="BA55" s="27" t="s">
        <v>157</v>
      </c>
      <c r="BB55" s="27" t="s">
        <v>157</v>
      </c>
      <c r="BC55" s="27" t="s">
        <v>157</v>
      </c>
      <c r="BD55" s="27" t="s">
        <v>157</v>
      </c>
      <c r="BE55" s="27" t="s">
        <v>157</v>
      </c>
      <c r="BF55" s="27" t="s">
        <v>157</v>
      </c>
      <c r="BG55" s="27" t="s">
        <v>157</v>
      </c>
      <c r="BH55" s="27" t="s">
        <v>157</v>
      </c>
      <c r="BI55" s="27" t="s">
        <v>157</v>
      </c>
      <c r="BJ55" s="27" t="s">
        <v>157</v>
      </c>
      <c r="BK55" s="27" t="s">
        <v>157</v>
      </c>
      <c r="BL55" s="27" t="s">
        <v>157</v>
      </c>
      <c r="BM55" s="27" t="s">
        <v>157</v>
      </c>
      <c r="BN55" s="27" t="s">
        <v>157</v>
      </c>
      <c r="BO55" s="27" t="s">
        <v>157</v>
      </c>
      <c r="BP55" s="27" t="s">
        <v>157</v>
      </c>
      <c r="BQ55" s="27" t="s">
        <v>157</v>
      </c>
      <c r="CI55" s="28" t="s">
        <v>273</v>
      </c>
      <c r="CJ55" s="28" t="s">
        <v>274</v>
      </c>
      <c r="CK55" s="35" t="s">
        <v>275</v>
      </c>
      <c r="CL55" s="28" t="s">
        <v>203</v>
      </c>
      <c r="CM55" s="35" t="s">
        <v>157</v>
      </c>
      <c r="CN55" s="4">
        <v>45810</v>
      </c>
      <c r="CO55" s="40"/>
      <c r="CP55" s="40" t="s">
        <v>630</v>
      </c>
      <c r="CQ55" s="28" t="s">
        <v>276</v>
      </c>
      <c r="CR55" s="35" t="s">
        <v>636</v>
      </c>
      <c r="CS55" s="28" t="s">
        <v>187</v>
      </c>
      <c r="CT55" s="40">
        <v>45880</v>
      </c>
      <c r="CU55" s="39"/>
      <c r="CV55" s="35" t="s">
        <v>161</v>
      </c>
      <c r="CW55" t="s">
        <v>20</v>
      </c>
      <c r="CY55" s="30"/>
      <c r="CZ55" s="32"/>
      <c r="DA55" s="30"/>
      <c r="DB55" s="32"/>
      <c r="DC55" s="30"/>
      <c r="DD55" s="32"/>
      <c r="DE55" s="30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5" t="s">
        <v>157</v>
      </c>
      <c r="EJ55" s="35" t="s">
        <v>157</v>
      </c>
      <c r="EK55" s="35" t="s">
        <v>157</v>
      </c>
      <c r="EL55" s="35" t="s">
        <v>157</v>
      </c>
      <c r="EM55" s="35" t="s">
        <v>157</v>
      </c>
      <c r="EN55" s="35" t="s">
        <v>157</v>
      </c>
      <c r="EO55" s="35" t="s">
        <v>157</v>
      </c>
      <c r="EP55" s="35" t="s">
        <v>27</v>
      </c>
      <c r="EQ55" s="35" t="s">
        <v>157</v>
      </c>
      <c r="ER55" s="35" t="s">
        <v>157</v>
      </c>
      <c r="ES55" s="35" t="s">
        <v>157</v>
      </c>
      <c r="ET55" s="35" t="s">
        <v>157</v>
      </c>
      <c r="EU55" s="35" t="s">
        <v>157</v>
      </c>
      <c r="EV55" s="35" t="s">
        <v>157</v>
      </c>
      <c r="EW55" s="35" t="s">
        <v>157</v>
      </c>
    </row>
    <row r="56" spans="2:153" x14ac:dyDescent="0.25">
      <c r="B56" t="str">
        <f>IF(Q56="ja",XPlan_raw[[#This Row],[EKA_kode2]],"")</f>
        <v>T420044102</v>
      </c>
      <c r="C56" t="str">
        <f>XPlan_raw[[#This Row],[eka_langtnavn]]</f>
        <v>Elektronik</v>
      </c>
      <c r="D56" t="str">
        <f>IF(XPlan_raw[[#This Row],[Interne-kode]]&lt;&gt;"(tom)",XPlan_raw[[#This Row],[Interne-kode]],"")</f>
        <v>E-ELEK</v>
      </c>
      <c r="E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6" t="str">
        <f>IF(XPlan_raw[[#This Row],[Campus]]&lt;&gt;"(tom)",XPlan_raw[[#This Row],[Campus]],"")</f>
        <v>Odense</v>
      </c>
      <c r="H56" t="str">
        <f>IF(OR(XPlan_raw[[#This Row],[Prøveform]]="(tom)",XPlan_raw[[#This Row],[Prøveform]]=""),"",XPlan_raw[[#This Row],[Prøveform]])</f>
        <v>Oral examination</v>
      </c>
      <c r="I56" t="str">
        <f>IF(XPlan_raw[[#This Row],[Eksaminator_samlet]]&lt;&gt;"",XPlan_raw[[#This Row],[Eksaminator_samlet]],"")</f>
        <v>Nicolaj Haarhøj Malle, Viet Duong Hoang</v>
      </c>
      <c r="J56" t="str">
        <f>IF(OR(XPlan_raw[[#This Row],[Censur]]="(tom)",XPlan_raw[[#This Row],[Censur]]=""),"",XPlan_raw[[#This Row],[Censur]])</f>
        <v>Second examiner: Internal</v>
      </c>
      <c r="K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6" s="4" t="str">
        <f>IF(XPlan_raw[[#This Row],[Bemærk]]&lt;&gt;"",XPlan_raw[[#This Row],[Bemærk]],"")</f>
        <v/>
      </c>
      <c r="M56" s="4" t="str">
        <f>IF(XPlan_raw[[#This Row],[Prøveform]]="Skriftlig prøve",XPlan_raw[[#This Row],[DATO: Start eksamen]]+21,"")</f>
        <v/>
      </c>
      <c r="N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(BSc),(tom),(tom),(tom),(tom),(tom),(tom),(tom),(tom),(tom),(tom),(tom),(tom),(tom),(tom),(tom),(tom),(tom),(tom),(tom),(tom),(tom),(tom),(tom),(tom),,,,,,,,,,,,,,,</v>
      </c>
      <c r="Q56" s="27" t="s">
        <v>515</v>
      </c>
      <c r="R56" t="s">
        <v>1491</v>
      </c>
      <c r="S56" t="s">
        <v>1492</v>
      </c>
      <c r="T56" t="s">
        <v>1493</v>
      </c>
      <c r="U56" t="s">
        <v>165</v>
      </c>
      <c r="V56" t="s">
        <v>157</v>
      </c>
      <c r="W56" s="4">
        <v>45803</v>
      </c>
      <c r="Y56" s="4" t="s">
        <v>805</v>
      </c>
      <c r="Z56" t="s">
        <v>1494</v>
      </c>
      <c r="AA56" t="s">
        <v>186</v>
      </c>
      <c r="AB56" t="s">
        <v>160</v>
      </c>
      <c r="AC56" s="4" t="s">
        <v>157</v>
      </c>
      <c r="AF56" t="s">
        <v>18</v>
      </c>
      <c r="AH56" s="47" t="s">
        <v>157</v>
      </c>
      <c r="AI56" s="27" t="s">
        <v>157</v>
      </c>
      <c r="AJ56" s="47" t="s">
        <v>46</v>
      </c>
      <c r="AK56" s="27" t="s">
        <v>157</v>
      </c>
      <c r="AL56" s="47" t="s">
        <v>157</v>
      </c>
      <c r="AM56" s="27" t="s">
        <v>157</v>
      </c>
      <c r="AN56" s="47" t="s">
        <v>157</v>
      </c>
      <c r="AO56" s="27" t="s">
        <v>157</v>
      </c>
      <c r="AP56" s="27" t="s">
        <v>157</v>
      </c>
      <c r="AQ56" s="27" t="s">
        <v>157</v>
      </c>
      <c r="AR56" s="27" t="s">
        <v>157</v>
      </c>
      <c r="AS56" s="27" t="s">
        <v>55</v>
      </c>
      <c r="AT56" s="27" t="s">
        <v>157</v>
      </c>
      <c r="AU56" s="27" t="s">
        <v>157</v>
      </c>
      <c r="AV56" s="27" t="s">
        <v>157</v>
      </c>
      <c r="AW56" s="27" t="s">
        <v>157</v>
      </c>
      <c r="AX56" s="27" t="s">
        <v>157</v>
      </c>
      <c r="AY56" s="27" t="s">
        <v>157</v>
      </c>
      <c r="AZ56" s="27" t="s">
        <v>157</v>
      </c>
      <c r="BA56" s="27" t="s">
        <v>157</v>
      </c>
      <c r="BB56" s="27" t="s">
        <v>157</v>
      </c>
      <c r="BC56" s="27" t="s">
        <v>157</v>
      </c>
      <c r="BD56" s="27" t="s">
        <v>157</v>
      </c>
      <c r="BE56" s="27" t="s">
        <v>157</v>
      </c>
      <c r="BF56" s="27" t="s">
        <v>157</v>
      </c>
      <c r="BG56" s="27" t="s">
        <v>157</v>
      </c>
      <c r="BH56" s="27" t="s">
        <v>157</v>
      </c>
      <c r="BI56" s="27" t="s">
        <v>157</v>
      </c>
      <c r="BJ56" s="27" t="s">
        <v>157</v>
      </c>
      <c r="BK56" s="27" t="s">
        <v>157</v>
      </c>
      <c r="BL56" s="27" t="s">
        <v>157</v>
      </c>
      <c r="BM56" s="27" t="s">
        <v>157</v>
      </c>
      <c r="BN56" s="27" t="s">
        <v>157</v>
      </c>
      <c r="BO56" s="27" t="s">
        <v>157</v>
      </c>
      <c r="BP56" s="27" t="s">
        <v>157</v>
      </c>
      <c r="BQ56" s="27" t="s">
        <v>157</v>
      </c>
      <c r="CI56" s="28" t="s">
        <v>235</v>
      </c>
      <c r="CJ56" s="28" t="s">
        <v>236</v>
      </c>
      <c r="CK56" s="35" t="s">
        <v>237</v>
      </c>
      <c r="CL56" s="28" t="s">
        <v>203</v>
      </c>
      <c r="CM56" s="35" t="s">
        <v>157</v>
      </c>
      <c r="CN56" s="39">
        <v>45810</v>
      </c>
      <c r="CO56" s="40"/>
      <c r="CP56" s="40" t="s">
        <v>630</v>
      </c>
      <c r="CQ56" s="28" t="s">
        <v>209</v>
      </c>
      <c r="CR56" s="35" t="s">
        <v>636</v>
      </c>
      <c r="CS56" s="28" t="s">
        <v>187</v>
      </c>
      <c r="CT56" s="40" t="s">
        <v>157</v>
      </c>
      <c r="CU56" s="39"/>
      <c r="CV56" s="35" t="s">
        <v>161</v>
      </c>
      <c r="CW56" t="s">
        <v>20</v>
      </c>
      <c r="CY56" s="30"/>
      <c r="CZ56" s="32"/>
      <c r="DA56" s="30"/>
      <c r="DB56" s="32"/>
      <c r="DC56" s="30"/>
      <c r="DD56" s="32"/>
      <c r="DE56" s="30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5" t="s">
        <v>157</v>
      </c>
      <c r="EJ56" s="35" t="s">
        <v>157</v>
      </c>
      <c r="EK56" s="35" t="s">
        <v>157</v>
      </c>
      <c r="EL56" s="35" t="s">
        <v>157</v>
      </c>
      <c r="EM56" s="35" t="s">
        <v>157</v>
      </c>
      <c r="EN56" s="35" t="s">
        <v>157</v>
      </c>
      <c r="EO56" s="35" t="s">
        <v>157</v>
      </c>
      <c r="EP56" s="35" t="s">
        <v>157</v>
      </c>
      <c r="EQ56" s="35" t="s">
        <v>28</v>
      </c>
      <c r="ER56" s="35" t="s">
        <v>29</v>
      </c>
      <c r="ES56" s="35" t="s">
        <v>157</v>
      </c>
      <c r="ET56" s="35" t="s">
        <v>157</v>
      </c>
      <c r="EU56" s="35" t="s">
        <v>157</v>
      </c>
      <c r="EV56" s="35" t="s">
        <v>33</v>
      </c>
      <c r="EW56" s="35" t="s">
        <v>157</v>
      </c>
    </row>
    <row r="57" spans="2:153" x14ac:dyDescent="0.25">
      <c r="B57" t="str">
        <f>IF(Q57="ja",XPlan_raw[[#This Row],[EKA_kode2]],"")</f>
        <v>T500007102</v>
      </c>
      <c r="C57" t="str">
        <f>XPlan_raw[[#This Row],[eka_langtnavn]]</f>
        <v>Introduktion til cyber-Physical systemer</v>
      </c>
      <c r="D57" t="str">
        <f>IF(XPlan_raw[[#This Row],[Interne-kode]]&lt;&gt;"(tom)",XPlan_raw[[#This Row],[Interne-kode]],"")</f>
        <v>St1-IC</v>
      </c>
      <c r="E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7" t="str">
        <f>IF(XPlan_raw[[#This Row],[Campus]]&lt;&gt;"(tom)",XPlan_raw[[#This Row],[Campus]],"")</f>
        <v>Odense</v>
      </c>
      <c r="H57" t="str">
        <f>IF(OR(XPlan_raw[[#This Row],[Prøveform]]="(tom)",XPlan_raw[[#This Row],[Prøveform]]=""),"",XPlan_raw[[#This Row],[Prøveform]])</f>
        <v>Written examination on premises</v>
      </c>
      <c r="I57" t="str">
        <f>IF(XPlan_raw[[#This Row],[Eksaminator_samlet]]&lt;&gt;"",XPlan_raw[[#This Row],[Eksaminator_samlet]],"")</f>
        <v>Sune Lundø Sørensen</v>
      </c>
      <c r="J57" t="str">
        <f>IF(OR(XPlan_raw[[#This Row],[Censur]]="(tom)",XPlan_raw[[#This Row],[Censur]]=""),"",XPlan_raw[[#This Row],[Censur]])</f>
        <v/>
      </c>
      <c r="K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7" s="4" t="str">
        <f>IF(XPlan_raw[[#This Row],[Bemærk]]&lt;&gt;"",XPlan_raw[[#This Row],[Bemærk]],"")</f>
        <v/>
      </c>
      <c r="M57" s="4" t="str">
        <f>IF(XPlan_raw[[#This Row],[Prøveform]]="Skriftlig prøve",XPlan_raw[[#This Row],[DATO: Start eksamen]]+21,"")</f>
        <v/>
      </c>
      <c r="N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(BEng),(tom),(tom),(tom),(tom),(tom),(tom),(tom),(tom),(tom),(tom),(tom),(tom),(tom),(tom),(tom),(tom),(tom),(tom),(tom),(tom),(tom),(tom),(tom),(tom),(tom),(tom),,,,,,,,,,,,,,,</v>
      </c>
      <c r="Q57" s="27" t="s">
        <v>515</v>
      </c>
      <c r="R57" s="5" t="s">
        <v>1577</v>
      </c>
      <c r="S57" s="5" t="s">
        <v>1578</v>
      </c>
      <c r="T57" t="s">
        <v>1579</v>
      </c>
      <c r="U57" s="5" t="s">
        <v>165</v>
      </c>
      <c r="V57" t="s">
        <v>157</v>
      </c>
      <c r="W57" s="45">
        <v>45803</v>
      </c>
      <c r="Y57" s="4" t="s">
        <v>805</v>
      </c>
      <c r="Z57" s="5" t="s">
        <v>1580</v>
      </c>
      <c r="AA57" t="s">
        <v>791</v>
      </c>
      <c r="AB57" s="5"/>
      <c r="AC57" s="4" t="s">
        <v>157</v>
      </c>
      <c r="AD57" s="45"/>
      <c r="AF57" t="s">
        <v>18</v>
      </c>
      <c r="AH57" s="47" t="s">
        <v>157</v>
      </c>
      <c r="AI57" s="27" t="s">
        <v>157</v>
      </c>
      <c r="AJ57" s="47" t="s">
        <v>157</v>
      </c>
      <c r="AK57" s="27" t="s">
        <v>157</v>
      </c>
      <c r="AL57" s="47" t="s">
        <v>157</v>
      </c>
      <c r="AM57" s="27" t="s">
        <v>157</v>
      </c>
      <c r="AN57" s="47" t="s">
        <v>157</v>
      </c>
      <c r="AO57" s="27" t="s">
        <v>157</v>
      </c>
      <c r="AP57" s="27" t="s">
        <v>157</v>
      </c>
      <c r="AQ57" s="27" t="s">
        <v>53</v>
      </c>
      <c r="AR57" s="27" t="s">
        <v>157</v>
      </c>
      <c r="AS57" s="27" t="s">
        <v>157</v>
      </c>
      <c r="AT57" s="27" t="s">
        <v>157</v>
      </c>
      <c r="AU57" s="27" t="s">
        <v>157</v>
      </c>
      <c r="AV57" s="27" t="s">
        <v>157</v>
      </c>
      <c r="AW57" s="27" t="s">
        <v>157</v>
      </c>
      <c r="AX57" s="27" t="s">
        <v>157</v>
      </c>
      <c r="AY57" s="27" t="s">
        <v>157</v>
      </c>
      <c r="AZ57" s="27" t="s">
        <v>157</v>
      </c>
      <c r="BA57" s="27" t="s">
        <v>157</v>
      </c>
      <c r="BB57" s="27" t="s">
        <v>157</v>
      </c>
      <c r="BC57" s="27" t="s">
        <v>157</v>
      </c>
      <c r="BD57" s="27" t="s">
        <v>157</v>
      </c>
      <c r="BE57" s="27" t="s">
        <v>157</v>
      </c>
      <c r="BF57" s="27" t="s">
        <v>157</v>
      </c>
      <c r="BG57" s="27" t="s">
        <v>157</v>
      </c>
      <c r="BH57" s="27" t="s">
        <v>157</v>
      </c>
      <c r="BI57" s="27" t="s">
        <v>157</v>
      </c>
      <c r="BJ57" s="27" t="s">
        <v>157</v>
      </c>
      <c r="BK57" s="27" t="s">
        <v>157</v>
      </c>
      <c r="BL57" s="27" t="s">
        <v>157</v>
      </c>
      <c r="BM57" s="27" t="s">
        <v>157</v>
      </c>
      <c r="BN57" s="27" t="s">
        <v>157</v>
      </c>
      <c r="BO57" s="27" t="s">
        <v>157</v>
      </c>
      <c r="BP57" s="27" t="s">
        <v>157</v>
      </c>
      <c r="BQ57" s="27" t="s">
        <v>157</v>
      </c>
      <c r="CI57" s="28" t="s">
        <v>229</v>
      </c>
      <c r="CJ57" s="28" t="s">
        <v>230</v>
      </c>
      <c r="CK57" s="35" t="s">
        <v>157</v>
      </c>
      <c r="CL57" s="28" t="s">
        <v>203</v>
      </c>
      <c r="CM57" s="35" t="s">
        <v>157</v>
      </c>
      <c r="CN57" s="39">
        <v>45810</v>
      </c>
      <c r="CO57" s="40"/>
      <c r="CP57" s="40" t="s">
        <v>630</v>
      </c>
      <c r="CQ57" s="28" t="s">
        <v>209</v>
      </c>
      <c r="CR57" s="35" t="s">
        <v>636</v>
      </c>
      <c r="CS57" s="28" t="s">
        <v>187</v>
      </c>
      <c r="CT57" s="40" t="s">
        <v>157</v>
      </c>
      <c r="CU57" s="39"/>
      <c r="CV57" s="35" t="s">
        <v>161</v>
      </c>
      <c r="CW57" t="s">
        <v>20</v>
      </c>
      <c r="CY57" s="30"/>
      <c r="CZ57" s="32"/>
      <c r="DA57" s="30"/>
      <c r="DB57" s="32"/>
      <c r="DC57" s="30"/>
      <c r="DD57" s="32"/>
      <c r="DE57" s="30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5" t="s">
        <v>157</v>
      </c>
      <c r="EJ57" s="35" t="s">
        <v>157</v>
      </c>
      <c r="EK57" s="35" t="s">
        <v>157</v>
      </c>
      <c r="EL57" s="35" t="s">
        <v>157</v>
      </c>
      <c r="EM57" s="35" t="s">
        <v>157</v>
      </c>
      <c r="EN57" s="35" t="s">
        <v>157</v>
      </c>
      <c r="EO57" s="35" t="s">
        <v>157</v>
      </c>
      <c r="EP57" s="35" t="s">
        <v>157</v>
      </c>
      <c r="EQ57" s="35" t="s">
        <v>28</v>
      </c>
      <c r="ER57" s="35" t="s">
        <v>29</v>
      </c>
      <c r="ES57" s="35" t="s">
        <v>157</v>
      </c>
      <c r="ET57" s="35" t="s">
        <v>157</v>
      </c>
      <c r="EU57" s="35" t="s">
        <v>157</v>
      </c>
      <c r="EV57" s="35" t="s">
        <v>33</v>
      </c>
      <c r="EW57" s="35" t="s">
        <v>157</v>
      </c>
    </row>
    <row r="58" spans="2:153" x14ac:dyDescent="0.25">
      <c r="B58" t="str">
        <f>IF(Q58="ja",XPlan_raw[[#This Row],[EKA_kode2]],"")</f>
        <v>T530035102</v>
      </c>
      <c r="C58" t="str">
        <f>XPlan_raw[[#This Row],[eka_langtnavn]]</f>
        <v>Objektorienteret programmering</v>
      </c>
      <c r="D58" t="str">
        <f>IF(XPlan_raw[[#This Row],[Interne-kode]]&lt;&gt;"(tom)",XPlan_raw[[#This Row],[Interne-kode]],"")</f>
        <v xml:space="preserve">RD1-OOP </v>
      </c>
      <c r="E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8" t="str">
        <f>IF(XPlan_raw[[#This Row],[Campus]]&lt;&gt;"(tom)",XPlan_raw[[#This Row],[Campus]],"")</f>
        <v>Odense</v>
      </c>
      <c r="H58" t="str">
        <f>IF(OR(XPlan_raw[[#This Row],[Prøveform]]="(tom)",XPlan_raw[[#This Row],[Prøveform]]=""),"",XPlan_raw[[#This Row],[Prøveform]])</f>
        <v>Oral examination</v>
      </c>
      <c r="I58" t="str">
        <f>IF(XPlan_raw[[#This Row],[Eksaminator_samlet]]&lt;&gt;"",XPlan_raw[[#This Row],[Eksaminator_samlet]],"")</f>
        <v>Frederik Hagelskjær</v>
      </c>
      <c r="J58" t="str">
        <f>IF(OR(XPlan_raw[[#This Row],[Censur]]="(tom)",XPlan_raw[[#This Row],[Censur]]=""),"",XPlan_raw[[#This Row],[Censur]])</f>
        <v>Second examiner: Internal</v>
      </c>
      <c r="K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8" s="4" t="str">
        <f>IF(XPlan_raw[[#This Row],[Bemærk]]&lt;&gt;"",XPlan_raw[[#This Row],[Bemærk]],"")</f>
        <v/>
      </c>
      <c r="M58" s="4" t="str">
        <f>IF(XPlan_raw[[#This Row],[Prøveform]]="Skriftlig prøve",XPlan_raw[[#This Row],[DATO: Start eksamen]]+21,"")</f>
        <v/>
      </c>
      <c r="N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58" s="27" t="s">
        <v>515</v>
      </c>
      <c r="R58" s="5" t="s">
        <v>1700</v>
      </c>
      <c r="S58" s="5" t="s">
        <v>1701</v>
      </c>
      <c r="T58" t="s">
        <v>1702</v>
      </c>
      <c r="U58" s="5" t="s">
        <v>165</v>
      </c>
      <c r="V58" t="s">
        <v>157</v>
      </c>
      <c r="W58" s="45">
        <v>45803</v>
      </c>
      <c r="Y58" s="4" t="s">
        <v>805</v>
      </c>
      <c r="Z58" s="5" t="s">
        <v>1703</v>
      </c>
      <c r="AA58" t="s">
        <v>186</v>
      </c>
      <c r="AB58" s="5" t="s">
        <v>160</v>
      </c>
      <c r="AC58" s="4" t="s">
        <v>157</v>
      </c>
      <c r="AD58" s="45"/>
      <c r="AF58" t="s">
        <v>18</v>
      </c>
      <c r="AH58" s="47" t="s">
        <v>157</v>
      </c>
      <c r="AI58" s="27" t="s">
        <v>157</v>
      </c>
      <c r="AJ58" s="47" t="s">
        <v>157</v>
      </c>
      <c r="AK58" s="27" t="s">
        <v>157</v>
      </c>
      <c r="AL58" s="47" t="s">
        <v>157</v>
      </c>
      <c r="AM58" s="27" t="s">
        <v>157</v>
      </c>
      <c r="AN58" s="47" t="s">
        <v>157</v>
      </c>
      <c r="AO58" s="27" t="s">
        <v>157</v>
      </c>
      <c r="AP58" s="27" t="s">
        <v>52</v>
      </c>
      <c r="AQ58" s="27" t="s">
        <v>157</v>
      </c>
      <c r="AR58" s="27" t="s">
        <v>157</v>
      </c>
      <c r="AS58" s="27" t="s">
        <v>157</v>
      </c>
      <c r="AT58" s="27" t="s">
        <v>157</v>
      </c>
      <c r="AU58" s="27" t="s">
        <v>157</v>
      </c>
      <c r="AV58" s="27" t="s">
        <v>157</v>
      </c>
      <c r="AW58" s="27" t="s">
        <v>157</v>
      </c>
      <c r="AX58" s="27" t="s">
        <v>157</v>
      </c>
      <c r="AY58" s="27" t="s">
        <v>157</v>
      </c>
      <c r="AZ58" s="27" t="s">
        <v>157</v>
      </c>
      <c r="BA58" s="27" t="s">
        <v>157</v>
      </c>
      <c r="BB58" s="27" t="s">
        <v>157</v>
      </c>
      <c r="BC58" s="27" t="s">
        <v>157</v>
      </c>
      <c r="BD58" s="27" t="s">
        <v>157</v>
      </c>
      <c r="BE58" s="27" t="s">
        <v>157</v>
      </c>
      <c r="BF58" s="27" t="s">
        <v>157</v>
      </c>
      <c r="BG58" s="27" t="s">
        <v>157</v>
      </c>
      <c r="BH58" s="27" t="s">
        <v>157</v>
      </c>
      <c r="BI58" s="27" t="s">
        <v>157</v>
      </c>
      <c r="BJ58" s="27" t="s">
        <v>157</v>
      </c>
      <c r="BK58" s="27" t="s">
        <v>157</v>
      </c>
      <c r="BL58" s="27" t="s">
        <v>157</v>
      </c>
      <c r="BM58" s="27" t="s">
        <v>157</v>
      </c>
      <c r="BN58" s="27" t="s">
        <v>157</v>
      </c>
      <c r="BO58" s="27" t="s">
        <v>157</v>
      </c>
      <c r="BP58" s="27" t="s">
        <v>157</v>
      </c>
      <c r="BQ58" s="27" t="s">
        <v>157</v>
      </c>
      <c r="CI58" s="28" t="s">
        <v>242</v>
      </c>
      <c r="CJ58" s="28" t="s">
        <v>243</v>
      </c>
      <c r="CK58" s="35" t="s">
        <v>244</v>
      </c>
      <c r="CL58" s="28" t="s">
        <v>156</v>
      </c>
      <c r="CM58" s="35" t="s">
        <v>157</v>
      </c>
      <c r="CN58" s="39">
        <v>45810</v>
      </c>
      <c r="CO58" s="40"/>
      <c r="CP58" s="40" t="s">
        <v>633</v>
      </c>
      <c r="CQ58" s="28" t="s">
        <v>245</v>
      </c>
      <c r="CR58" s="35" t="s">
        <v>636</v>
      </c>
      <c r="CS58" s="28" t="s">
        <v>160</v>
      </c>
      <c r="CT58" s="40">
        <v>45880</v>
      </c>
      <c r="CU58" s="39"/>
      <c r="CV58" s="35"/>
      <c r="CW58" t="s">
        <v>20</v>
      </c>
      <c r="CY58" s="30"/>
      <c r="CZ58" s="32"/>
      <c r="DA58" s="30"/>
      <c r="DB58" s="32"/>
      <c r="DC58" s="30"/>
      <c r="DD58" s="32"/>
      <c r="DE58" s="30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5" t="s">
        <v>157</v>
      </c>
      <c r="EJ58" s="35" t="s">
        <v>157</v>
      </c>
      <c r="EK58" s="35" t="s">
        <v>157</v>
      </c>
      <c r="EL58" s="35" t="s">
        <v>157</v>
      </c>
      <c r="EM58" s="35" t="s">
        <v>157</v>
      </c>
      <c r="EN58" s="35" t="s">
        <v>157</v>
      </c>
      <c r="EO58" s="35" t="s">
        <v>157</v>
      </c>
      <c r="EP58" s="35" t="s">
        <v>157</v>
      </c>
      <c r="EQ58" s="35" t="s">
        <v>157</v>
      </c>
      <c r="ER58" s="35" t="s">
        <v>157</v>
      </c>
      <c r="ES58" s="35" t="s">
        <v>157</v>
      </c>
      <c r="ET58" s="35" t="s">
        <v>157</v>
      </c>
      <c r="EU58" s="35" t="s">
        <v>157</v>
      </c>
      <c r="EV58" s="35" t="s">
        <v>33</v>
      </c>
      <c r="EW58" s="35" t="s">
        <v>157</v>
      </c>
    </row>
    <row r="59" spans="2:153" x14ac:dyDescent="0.25">
      <c r="B59" t="str">
        <f>IF(Q59="ja",XPlan_raw[[#This Row],[EKA_kode2]],"")</f>
        <v>T540058102</v>
      </c>
      <c r="C59" t="str">
        <f>XPlan_raw[[#This Row],[eka_langtnavn]]</f>
        <v>Programmering af mobile robotter</v>
      </c>
      <c r="D59" t="str">
        <f>IF(XPlan_raw[[#This Row],[Interne-kode]]&lt;&gt;"(tom)",XPlan_raw[[#This Row],[Interne-kode]],"")</f>
        <v>RB1-PMR</v>
      </c>
      <c r="E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9" t="str">
        <f>IF(XPlan_raw[[#This Row],[Campus]]&lt;&gt;"(tom)",XPlan_raw[[#This Row],[Campus]],"")</f>
        <v>Odense</v>
      </c>
      <c r="H59" t="str">
        <f>IF(OR(XPlan_raw[[#This Row],[Prøveform]]="(tom)",XPlan_raw[[#This Row],[Prøveform]]=""),"",XPlan_raw[[#This Row],[Prøveform]])</f>
        <v>Oral examination</v>
      </c>
      <c r="I59" t="str">
        <f>IF(XPlan_raw[[#This Row],[Eksaminator_samlet]]&lt;&gt;"",XPlan_raw[[#This Row],[Eksaminator_samlet]],"")</f>
        <v>Jes Hundevadt Jepsen</v>
      </c>
      <c r="J59" t="str">
        <f>IF(OR(XPlan_raw[[#This Row],[Censur]]="(tom)",XPlan_raw[[#This Row],[Censur]]=""),"",XPlan_raw[[#This Row],[Censur]])</f>
        <v>Second examiner: Internal</v>
      </c>
      <c r="K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9" s="4" t="str">
        <f>IF(XPlan_raw[[#This Row],[Bemærk]]&lt;&gt;"",XPlan_raw[[#This Row],[Bemærk]],"")</f>
        <v/>
      </c>
      <c r="M59" s="4" t="str">
        <f>IF(XPlan_raw[[#This Row],[Prøveform]]="Skriftlig prøve",XPlan_raw[[#This Row],[DATO: Start eksamen]]+21,"")</f>
        <v/>
      </c>
      <c r="N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59" s="27" t="s">
        <v>515</v>
      </c>
      <c r="R59" s="5" t="s">
        <v>1774</v>
      </c>
      <c r="S59" s="5" t="s">
        <v>1775</v>
      </c>
      <c r="T59" t="s">
        <v>1776</v>
      </c>
      <c r="U59" s="5" t="s">
        <v>165</v>
      </c>
      <c r="V59" t="s">
        <v>157</v>
      </c>
      <c r="W59" s="45">
        <v>45803</v>
      </c>
      <c r="Y59" s="4" t="s">
        <v>805</v>
      </c>
      <c r="Z59" s="5" t="s">
        <v>1777</v>
      </c>
      <c r="AA59" t="s">
        <v>186</v>
      </c>
      <c r="AB59" s="5" t="s">
        <v>160</v>
      </c>
      <c r="AC59" s="4" t="s">
        <v>157</v>
      </c>
      <c r="AD59" s="45"/>
      <c r="AF59" t="s">
        <v>18</v>
      </c>
      <c r="AH59" s="47" t="s">
        <v>157</v>
      </c>
      <c r="AI59" s="27" t="s">
        <v>157</v>
      </c>
      <c r="AJ59" s="47" t="s">
        <v>157</v>
      </c>
      <c r="AK59" s="27" t="s">
        <v>157</v>
      </c>
      <c r="AL59" s="47" t="s">
        <v>157</v>
      </c>
      <c r="AM59" s="27" t="s">
        <v>157</v>
      </c>
      <c r="AN59" s="47" t="s">
        <v>157</v>
      </c>
      <c r="AO59" s="27" t="s">
        <v>157</v>
      </c>
      <c r="AP59" s="27" t="s">
        <v>157</v>
      </c>
      <c r="AQ59" s="27" t="s">
        <v>157</v>
      </c>
      <c r="AR59" s="27" t="s">
        <v>157</v>
      </c>
      <c r="AS59" s="27" t="s">
        <v>157</v>
      </c>
      <c r="AT59" s="27" t="s">
        <v>157</v>
      </c>
      <c r="AU59" s="27" t="s">
        <v>157</v>
      </c>
      <c r="AV59" s="27" t="s">
        <v>157</v>
      </c>
      <c r="AW59" s="27" t="s">
        <v>157</v>
      </c>
      <c r="AX59" s="27" t="s">
        <v>157</v>
      </c>
      <c r="AY59" s="27" t="s">
        <v>61</v>
      </c>
      <c r="AZ59" s="27" t="s">
        <v>157</v>
      </c>
      <c r="BA59" s="27" t="s">
        <v>157</v>
      </c>
      <c r="BB59" s="27" t="s">
        <v>157</v>
      </c>
      <c r="BC59" s="27" t="s">
        <v>157</v>
      </c>
      <c r="BD59" s="27" t="s">
        <v>157</v>
      </c>
      <c r="BE59" s="27" t="s">
        <v>157</v>
      </c>
      <c r="BF59" s="27" t="s">
        <v>157</v>
      </c>
      <c r="BG59" s="27" t="s">
        <v>157</v>
      </c>
      <c r="BH59" s="27" t="s">
        <v>157</v>
      </c>
      <c r="BI59" s="27" t="s">
        <v>157</v>
      </c>
      <c r="BJ59" s="27" t="s">
        <v>157</v>
      </c>
      <c r="BK59" s="27" t="s">
        <v>157</v>
      </c>
      <c r="BL59" s="27" t="s">
        <v>157</v>
      </c>
      <c r="BM59" s="27" t="s">
        <v>157</v>
      </c>
      <c r="BN59" s="27" t="s">
        <v>157</v>
      </c>
      <c r="BO59" s="27" t="s">
        <v>157</v>
      </c>
      <c r="BP59" s="27" t="s">
        <v>157</v>
      </c>
      <c r="BQ59" s="27" t="s">
        <v>157</v>
      </c>
      <c r="CI59" t="s">
        <v>256</v>
      </c>
      <c r="CJ59" t="s">
        <v>257</v>
      </c>
      <c r="CK59" t="s">
        <v>258</v>
      </c>
      <c r="CL59" t="s">
        <v>203</v>
      </c>
      <c r="CM59" t="s">
        <v>157</v>
      </c>
      <c r="CN59" s="4">
        <v>45810</v>
      </c>
      <c r="CO59" s="4"/>
      <c r="CP59" s="4" t="s">
        <v>630</v>
      </c>
      <c r="CQ59" t="s">
        <v>224</v>
      </c>
      <c r="CR59" t="s">
        <v>636</v>
      </c>
      <c r="CS59" t="s">
        <v>187</v>
      </c>
      <c r="CT59" s="4">
        <v>45880</v>
      </c>
      <c r="CU59" s="4"/>
      <c r="CW59" t="s">
        <v>20</v>
      </c>
      <c r="CY59" s="30"/>
      <c r="CZ59" s="32"/>
      <c r="DA59" s="30"/>
      <c r="DB59" s="32"/>
      <c r="DC59" s="30"/>
      <c r="DD59" s="32"/>
      <c r="DE59" s="30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t="s">
        <v>19</v>
      </c>
      <c r="EJ59" t="s">
        <v>157</v>
      </c>
      <c r="EK59" t="s">
        <v>157</v>
      </c>
      <c r="EL59" t="s">
        <v>157</v>
      </c>
      <c r="EM59" t="s">
        <v>157</v>
      </c>
      <c r="EN59" t="s">
        <v>157</v>
      </c>
      <c r="EO59" t="s">
        <v>157</v>
      </c>
      <c r="EP59" t="s">
        <v>157</v>
      </c>
      <c r="EQ59" t="s">
        <v>157</v>
      </c>
      <c r="ER59" t="s">
        <v>157</v>
      </c>
      <c r="ES59" t="s">
        <v>157</v>
      </c>
      <c r="ET59" t="s">
        <v>157</v>
      </c>
      <c r="EU59" t="s">
        <v>157</v>
      </c>
      <c r="EV59" t="s">
        <v>157</v>
      </c>
      <c r="EW59" t="s">
        <v>157</v>
      </c>
    </row>
    <row r="60" spans="2:153" x14ac:dyDescent="0.25">
      <c r="B60" t="str">
        <f>IF(Q60="ja",XPlan_raw[[#This Row],[EKA_kode2]],"")</f>
        <v>T080015102</v>
      </c>
      <c r="C60" t="str">
        <f>XPlan_raw[[#This Row],[eka_langtnavn]]</f>
        <v>Advanced Product Modelling</v>
      </c>
      <c r="D60" t="str">
        <f>IF(XPlan_raw[[#This Row],[Interne-kode]]&lt;&gt;"(tom)",XPlan_raw[[#This Row],[Interne-kode]],"")</f>
        <v>PDCAPM</v>
      </c>
      <c r="E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0" t="str">
        <f>IF(XPlan_raw[[#This Row],[Campus]]&lt;&gt;"(tom)",XPlan_raw[[#This Row],[Campus]],"")</f>
        <v>Odense</v>
      </c>
      <c r="H60" t="str">
        <f>IF(OR(XPlan_raw[[#This Row],[Prøveform]]="(tom)",XPlan_raw[[#This Row],[Prøveform]]=""),"",XPlan_raw[[#This Row],[Prøveform]])</f>
        <v>Portfolio</v>
      </c>
      <c r="I60" t="str">
        <f>IF(XPlan_raw[[#This Row],[Eksaminator_samlet]]&lt;&gt;"",XPlan_raw[[#This Row],[Eksaminator_samlet]],"")</f>
        <v>Mads Hindhede Svanegaard</v>
      </c>
      <c r="J60" t="str">
        <f>IF(OR(XPlan_raw[[#This Row],[Censur]]="(tom)",XPlan_raw[[#This Row],[Censur]]=""),"",XPlan_raw[[#This Row],[Censur]])</f>
        <v>Second examiner: None</v>
      </c>
      <c r="K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60" s="4" t="str">
        <f>IF(XPlan_raw[[#This Row],[Bemærk]]&lt;&gt;"",XPlan_raw[[#This Row],[Bemærk]],"")</f>
        <v/>
      </c>
      <c r="M60" s="4" t="str">
        <f>IF(XPlan_raw[[#This Row],[Prøveform]]="Skriftlig prøve",XPlan_raw[[#This Row],[DATO: Start eksamen]]+21,"")</f>
        <v/>
      </c>
      <c r="N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60" s="27" t="s">
        <v>515</v>
      </c>
      <c r="R60" t="s">
        <v>1023</v>
      </c>
      <c r="S60" t="s">
        <v>1024</v>
      </c>
      <c r="T60" t="s">
        <v>1025</v>
      </c>
      <c r="U60" t="s">
        <v>156</v>
      </c>
      <c r="V60" t="s">
        <v>157</v>
      </c>
      <c r="W60" s="4">
        <v>45805</v>
      </c>
      <c r="Y60" s="4" t="s">
        <v>630</v>
      </c>
      <c r="Z60" t="s">
        <v>1026</v>
      </c>
      <c r="AA60" t="s">
        <v>214</v>
      </c>
      <c r="AB60" t="s">
        <v>167</v>
      </c>
      <c r="AC60" s="4">
        <v>45883</v>
      </c>
      <c r="AF60" t="s">
        <v>18</v>
      </c>
      <c r="AH60" s="27" t="s">
        <v>157</v>
      </c>
      <c r="AI60" s="27" t="s">
        <v>157</v>
      </c>
      <c r="AJ60" s="27" t="s">
        <v>157</v>
      </c>
      <c r="AK60" s="27" t="s">
        <v>157</v>
      </c>
      <c r="AL60" s="27" t="s">
        <v>157</v>
      </c>
      <c r="AM60" s="27" t="s">
        <v>157</v>
      </c>
      <c r="AN60" s="27" t="s">
        <v>157</v>
      </c>
      <c r="AO60" s="27" t="s">
        <v>157</v>
      </c>
      <c r="AP60" s="27" t="s">
        <v>157</v>
      </c>
      <c r="AQ60" s="27" t="s">
        <v>157</v>
      </c>
      <c r="AR60" s="27" t="s">
        <v>157</v>
      </c>
      <c r="AS60" s="27" t="s">
        <v>157</v>
      </c>
      <c r="AT60" s="27" t="s">
        <v>157</v>
      </c>
      <c r="AU60" s="27" t="s">
        <v>157</v>
      </c>
      <c r="AV60" s="27"/>
      <c r="AW60" s="27" t="s">
        <v>157</v>
      </c>
      <c r="AX60" s="27" t="s">
        <v>157</v>
      </c>
      <c r="AY60" s="27" t="s">
        <v>157</v>
      </c>
      <c r="AZ60" s="27" t="s">
        <v>157</v>
      </c>
      <c r="BA60" s="27" t="s">
        <v>157</v>
      </c>
      <c r="BB60" s="27" t="s">
        <v>157</v>
      </c>
      <c r="BC60" s="27" t="s">
        <v>157</v>
      </c>
      <c r="BD60" s="27" t="s">
        <v>157</v>
      </c>
      <c r="BE60" s="27" t="s">
        <v>157</v>
      </c>
      <c r="BF60" s="27" t="s">
        <v>157</v>
      </c>
      <c r="BG60" s="27" t="s">
        <v>157</v>
      </c>
      <c r="BH60" s="27" t="s">
        <v>157</v>
      </c>
      <c r="BI60" s="27" t="s">
        <v>157</v>
      </c>
      <c r="BJ60" s="27" t="s">
        <v>157</v>
      </c>
      <c r="BK60" s="27" t="s">
        <v>157</v>
      </c>
      <c r="BL60" s="27" t="s">
        <v>157</v>
      </c>
      <c r="BM60" s="27" t="s">
        <v>157</v>
      </c>
      <c r="BN60" s="27" t="s">
        <v>76</v>
      </c>
      <c r="BO60" s="27" t="s">
        <v>157</v>
      </c>
      <c r="BP60" s="27" t="s">
        <v>157</v>
      </c>
      <c r="BQ60" s="27" t="s">
        <v>34</v>
      </c>
      <c r="CI60" s="28" t="s">
        <v>221</v>
      </c>
      <c r="CJ60" s="28" t="s">
        <v>222</v>
      </c>
      <c r="CK60" s="35" t="s">
        <v>223</v>
      </c>
      <c r="CL60" s="28" t="s">
        <v>203</v>
      </c>
      <c r="CM60" s="35" t="s">
        <v>157</v>
      </c>
      <c r="CN60" s="39">
        <v>45810</v>
      </c>
      <c r="CO60" s="40"/>
      <c r="CP60" s="40" t="s">
        <v>630</v>
      </c>
      <c r="CQ60" s="28" t="s">
        <v>224</v>
      </c>
      <c r="CR60" s="35" t="s">
        <v>636</v>
      </c>
      <c r="CS60" s="28" t="s">
        <v>187</v>
      </c>
      <c r="CT60" s="40">
        <v>45880</v>
      </c>
      <c r="CU60" s="39"/>
      <c r="CV60" s="35"/>
      <c r="CW60" t="s">
        <v>20</v>
      </c>
      <c r="CY60" s="30"/>
      <c r="CZ60" s="32"/>
      <c r="DA60" s="30"/>
      <c r="DB60" s="32"/>
      <c r="DC60" s="30"/>
      <c r="DD60" s="32"/>
      <c r="DE60" s="30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5" t="s">
        <v>157</v>
      </c>
      <c r="EJ60" s="35" t="s">
        <v>157</v>
      </c>
      <c r="EK60" s="35" t="s">
        <v>157</v>
      </c>
      <c r="EL60" s="35" t="s">
        <v>23</v>
      </c>
      <c r="EM60" s="35" t="s">
        <v>157</v>
      </c>
      <c r="EN60" s="35" t="s">
        <v>157</v>
      </c>
      <c r="EO60" s="35" t="s">
        <v>157</v>
      </c>
      <c r="EP60" s="35" t="s">
        <v>157</v>
      </c>
      <c r="EQ60" s="35" t="s">
        <v>157</v>
      </c>
      <c r="ER60" s="35" t="s">
        <v>157</v>
      </c>
      <c r="ES60" s="35" t="s">
        <v>157</v>
      </c>
      <c r="ET60" s="35" t="s">
        <v>157</v>
      </c>
      <c r="EU60" s="35" t="s">
        <v>157</v>
      </c>
      <c r="EV60" s="35" t="s">
        <v>157</v>
      </c>
      <c r="EW60" s="35" t="s">
        <v>80</v>
      </c>
    </row>
    <row r="61" spans="2:153" x14ac:dyDescent="0.25">
      <c r="B61" t="str">
        <f>IF(Q61="ja",XPlan_raw[[#This Row],[EKA_kode2]],"")</f>
        <v>T050055112</v>
      </c>
      <c r="C61" t="str">
        <f>XPlan_raw[[#This Row],[eka_langtnavn]]</f>
        <v>Bæredygtig Produktion - Produktionsteknologi, Operations Management 1 og Projekt</v>
      </c>
      <c r="D61" t="str">
        <f>IF(XPlan_raw[[#This Row],[Interne-kode]]&lt;&gt;"(tom)",XPlan_raw[[#This Row],[Interne-kode]],"")</f>
        <v>P-PTE1</v>
      </c>
      <c r="E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1" t="str">
        <f>IF(XPlan_raw[[#This Row],[Campus]]&lt;&gt;"(tom)",XPlan_raw[[#This Row],[Campus]],"")</f>
        <v>Odense</v>
      </c>
      <c r="H61" t="str">
        <f>IF(OR(XPlan_raw[[#This Row],[Prøveform]]="(tom)",XPlan_raw[[#This Row],[Prøveform]]=""),"",XPlan_raw[[#This Row],[Prøveform]])</f>
        <v>Oral examination</v>
      </c>
      <c r="I61" t="str">
        <f>IF(XPlan_raw[[#This Row],[Eksaminator_samlet]]&lt;&gt;"",XPlan_raw[[#This Row],[Eksaminator_samlet]],"")</f>
        <v>Karen Kjær Larsen, Jan Pedersen</v>
      </c>
      <c r="J61" t="str">
        <f>IF(OR(XPlan_raw[[#This Row],[Censur]]="(tom)",XPlan_raw[[#This Row],[Censur]]=""),"",XPlan_raw[[#This Row],[Censur]])</f>
        <v>Second examiner: Internal</v>
      </c>
      <c r="K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1" s="4" t="str">
        <f>IF(XPlan_raw[[#This Row],[Bemærk]]&lt;&gt;"",XPlan_raw[[#This Row],[Bemærk]],"")</f>
        <v/>
      </c>
      <c r="M61" s="4" t="str">
        <f>IF(XPlan_raw[[#This Row],[Prøveform]]="Skriftlig prøve",XPlan_raw[[#This Row],[DATO: Start eksamen]]+21,"")</f>
        <v/>
      </c>
      <c r="N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61" s="27" t="s">
        <v>515</v>
      </c>
      <c r="R61" s="5" t="s">
        <v>958</v>
      </c>
      <c r="S61" s="5" t="s">
        <v>959</v>
      </c>
      <c r="T61" t="s">
        <v>960</v>
      </c>
      <c r="U61" s="5" t="s">
        <v>165</v>
      </c>
      <c r="V61" t="s">
        <v>157</v>
      </c>
      <c r="W61" s="45">
        <v>45805</v>
      </c>
      <c r="Y61" s="4" t="s">
        <v>805</v>
      </c>
      <c r="Z61" s="5" t="s">
        <v>951</v>
      </c>
      <c r="AA61" t="s">
        <v>186</v>
      </c>
      <c r="AB61" s="5" t="s">
        <v>160</v>
      </c>
      <c r="AC61" s="4" t="s">
        <v>157</v>
      </c>
      <c r="AD61" s="45"/>
      <c r="AF61" t="s">
        <v>18</v>
      </c>
      <c r="AH61" s="47" t="s">
        <v>157</v>
      </c>
      <c r="AI61" s="27" t="s">
        <v>157</v>
      </c>
      <c r="AJ61" s="47" t="s">
        <v>157</v>
      </c>
      <c r="AK61" s="27" t="s">
        <v>157</v>
      </c>
      <c r="AL61" s="47" t="s">
        <v>157</v>
      </c>
      <c r="AM61" s="27" t="s">
        <v>157</v>
      </c>
      <c r="AN61" s="47" t="s">
        <v>157</v>
      </c>
      <c r="AO61" s="27" t="s">
        <v>51</v>
      </c>
      <c r="AP61" s="27" t="s">
        <v>157</v>
      </c>
      <c r="AQ61" s="27" t="s">
        <v>157</v>
      </c>
      <c r="AR61" s="27" t="s">
        <v>157</v>
      </c>
      <c r="AS61" s="27" t="s">
        <v>157</v>
      </c>
      <c r="AT61" s="27" t="s">
        <v>157</v>
      </c>
      <c r="AU61" s="27" t="s">
        <v>157</v>
      </c>
      <c r="AV61" s="27" t="s">
        <v>157</v>
      </c>
      <c r="AW61" s="27" t="s">
        <v>157</v>
      </c>
      <c r="AX61" s="27" t="s">
        <v>157</v>
      </c>
      <c r="AY61" s="27" t="s">
        <v>157</v>
      </c>
      <c r="AZ61" s="27" t="s">
        <v>157</v>
      </c>
      <c r="BA61" s="27" t="s">
        <v>157</v>
      </c>
      <c r="BB61" s="27" t="s">
        <v>157</v>
      </c>
      <c r="BC61" s="27" t="s">
        <v>157</v>
      </c>
      <c r="BD61" s="27" t="s">
        <v>157</v>
      </c>
      <c r="BE61" s="27" t="s">
        <v>157</v>
      </c>
      <c r="BF61" s="27" t="s">
        <v>157</v>
      </c>
      <c r="BG61" s="27" t="s">
        <v>157</v>
      </c>
      <c r="BH61" s="27" t="s">
        <v>157</v>
      </c>
      <c r="BI61" s="27" t="s">
        <v>157</v>
      </c>
      <c r="BJ61" s="27" t="s">
        <v>157</v>
      </c>
      <c r="BK61" s="27" t="s">
        <v>157</v>
      </c>
      <c r="BL61" s="27" t="s">
        <v>157</v>
      </c>
      <c r="BM61" s="27" t="s">
        <v>157</v>
      </c>
      <c r="BN61" s="27" t="s">
        <v>157</v>
      </c>
      <c r="BO61" s="27" t="s">
        <v>157</v>
      </c>
      <c r="BP61" s="27" t="s">
        <v>157</v>
      </c>
      <c r="BQ61" s="27" t="s">
        <v>157</v>
      </c>
      <c r="CI61" s="28" t="s">
        <v>246</v>
      </c>
      <c r="CJ61" s="28" t="s">
        <v>247</v>
      </c>
      <c r="CK61" s="35" t="s">
        <v>248</v>
      </c>
      <c r="CL61" s="28" t="s">
        <v>156</v>
      </c>
      <c r="CM61" s="35" t="s">
        <v>157</v>
      </c>
      <c r="CN61" s="39">
        <v>45810</v>
      </c>
      <c r="CO61" s="40"/>
      <c r="CP61" s="40" t="s">
        <v>630</v>
      </c>
      <c r="CQ61" s="28" t="s">
        <v>241</v>
      </c>
      <c r="CR61" s="35" t="s">
        <v>636</v>
      </c>
      <c r="CS61" s="28" t="s">
        <v>160</v>
      </c>
      <c r="CT61" s="40">
        <v>45880</v>
      </c>
      <c r="CU61" s="39"/>
      <c r="CV61" s="35" t="s">
        <v>161</v>
      </c>
      <c r="CW61" t="s">
        <v>20</v>
      </c>
      <c r="CY61" s="30"/>
      <c r="CZ61" s="32"/>
      <c r="DA61" s="30"/>
      <c r="DB61" s="32"/>
      <c r="DC61" s="30"/>
      <c r="DD61" s="32"/>
      <c r="DE61" s="30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5" t="s">
        <v>19</v>
      </c>
      <c r="EJ61" s="35" t="s">
        <v>157</v>
      </c>
      <c r="EK61" s="35" t="s">
        <v>157</v>
      </c>
      <c r="EL61" s="35" t="s">
        <v>157</v>
      </c>
      <c r="EM61" s="35" t="s">
        <v>157</v>
      </c>
      <c r="EN61" s="35" t="s">
        <v>157</v>
      </c>
      <c r="EO61" s="35" t="s">
        <v>157</v>
      </c>
      <c r="EP61" s="35" t="s">
        <v>157</v>
      </c>
      <c r="EQ61" s="35" t="s">
        <v>157</v>
      </c>
      <c r="ER61" s="35" t="s">
        <v>157</v>
      </c>
      <c r="ES61" s="35" t="s">
        <v>157</v>
      </c>
      <c r="ET61" s="35" t="s">
        <v>157</v>
      </c>
      <c r="EU61" s="35" t="s">
        <v>157</v>
      </c>
      <c r="EV61" s="35" t="s">
        <v>157</v>
      </c>
      <c r="EW61" s="35" t="s">
        <v>157</v>
      </c>
    </row>
    <row r="62" spans="2:153" x14ac:dyDescent="0.25">
      <c r="B62" t="str">
        <f>IF(Q62="ja",XPlan_raw[[#This Row],[EKA_kode2]],"")</f>
        <v>T600031102</v>
      </c>
      <c r="C62" t="str">
        <f>XPlan_raw[[#This Row],[eka_langtnavn]]</f>
        <v>Energisystemer</v>
      </c>
      <c r="D62" t="str">
        <f>IF(XPlan_raw[[#This Row],[Interne-kode]]&lt;&gt;"(tom)",XPlan_raw[[#This Row],[Interne-kode]],"")</f>
        <v>ET1-ESY10</v>
      </c>
      <c r="E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2" t="str">
        <f>IF(XPlan_raw[[#This Row],[Campus]]&lt;&gt;"(tom)",XPlan_raw[[#This Row],[Campus]],"")</f>
        <v>Odense</v>
      </c>
      <c r="H62" t="str">
        <f>IF(OR(XPlan_raw[[#This Row],[Prøveform]]="(tom)",XPlan_raw[[#This Row],[Prøveform]]=""),"",XPlan_raw[[#This Row],[Prøveform]])</f>
        <v>Project report with oral defence</v>
      </c>
      <c r="I62" t="str">
        <f>IF(XPlan_raw[[#This Row],[Eksaminator_samlet]]&lt;&gt;"",XPlan_raw[[#This Row],[Eksaminator_samlet]],"")</f>
        <v>Jakob Bjørnskov</v>
      </c>
      <c r="J62" t="str">
        <f>IF(OR(XPlan_raw[[#This Row],[Censur]]="(tom)",XPlan_raw[[#This Row],[Censur]]=""),"",XPlan_raw[[#This Row],[Censur]])</f>
        <v>Second examiner: Internal</v>
      </c>
      <c r="K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2" s="4" t="str">
        <f>IF(XPlan_raw[[#This Row],[Bemærk]]&lt;&gt;"",XPlan_raw[[#This Row],[Bemærk]],"")</f>
        <v/>
      </c>
      <c r="M62" s="4" t="str">
        <f>IF(XPlan_raw[[#This Row],[Prøveform]]="Skriftlig prøve",XPlan_raw[[#This Row],[DATO: Start eksamen]]+21,"")</f>
        <v/>
      </c>
      <c r="N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62" s="27" t="s">
        <v>515</v>
      </c>
      <c r="R62" s="5" t="s">
        <v>1997</v>
      </c>
      <c r="S62" s="5" t="s">
        <v>1998</v>
      </c>
      <c r="T62" t="s">
        <v>1999</v>
      </c>
      <c r="U62" s="5" t="s">
        <v>165</v>
      </c>
      <c r="V62" t="s">
        <v>157</v>
      </c>
      <c r="W62" s="45">
        <v>45805</v>
      </c>
      <c r="Y62" s="4" t="s">
        <v>805</v>
      </c>
      <c r="Z62" s="5" t="s">
        <v>743</v>
      </c>
      <c r="AA62" t="s">
        <v>441</v>
      </c>
      <c r="AB62" s="5" t="s">
        <v>160</v>
      </c>
      <c r="AC62" s="4" t="s">
        <v>157</v>
      </c>
      <c r="AD62" s="45"/>
      <c r="AF62" t="s">
        <v>18</v>
      </c>
      <c r="AH62" s="47" t="s">
        <v>157</v>
      </c>
      <c r="AI62" s="27" t="s">
        <v>157</v>
      </c>
      <c r="AJ62" s="47" t="s">
        <v>157</v>
      </c>
      <c r="AK62" s="27" t="s">
        <v>157</v>
      </c>
      <c r="AL62" s="47" t="s">
        <v>157</v>
      </c>
      <c r="AM62" s="27" t="s">
        <v>157</v>
      </c>
      <c r="AN62" s="47" t="s">
        <v>157</v>
      </c>
      <c r="AO62" s="27" t="s">
        <v>157</v>
      </c>
      <c r="AP62" s="27" t="s">
        <v>157</v>
      </c>
      <c r="AQ62" s="27" t="s">
        <v>157</v>
      </c>
      <c r="AR62" s="27" t="s">
        <v>157</v>
      </c>
      <c r="AS62" s="27" t="s">
        <v>157</v>
      </c>
      <c r="AT62" s="27" t="s">
        <v>56</v>
      </c>
      <c r="AU62" s="27" t="s">
        <v>157</v>
      </c>
      <c r="AV62" s="27" t="s">
        <v>157</v>
      </c>
      <c r="AW62" s="27" t="s">
        <v>157</v>
      </c>
      <c r="AX62" s="27" t="s">
        <v>157</v>
      </c>
      <c r="AY62" s="27" t="s">
        <v>157</v>
      </c>
      <c r="AZ62" s="27" t="s">
        <v>157</v>
      </c>
      <c r="BA62" s="27" t="s">
        <v>157</v>
      </c>
      <c r="BB62" s="27" t="s">
        <v>157</v>
      </c>
      <c r="BC62" s="27" t="s">
        <v>157</v>
      </c>
      <c r="BD62" s="27" t="s">
        <v>157</v>
      </c>
      <c r="BE62" s="27" t="s">
        <v>157</v>
      </c>
      <c r="BF62" s="27" t="s">
        <v>157</v>
      </c>
      <c r="BG62" s="27" t="s">
        <v>157</v>
      </c>
      <c r="BH62" s="27" t="s">
        <v>157</v>
      </c>
      <c r="BI62" s="27" t="s">
        <v>157</v>
      </c>
      <c r="BJ62" s="27" t="s">
        <v>157</v>
      </c>
      <c r="BK62" s="27" t="s">
        <v>157</v>
      </c>
      <c r="BL62" s="27" t="s">
        <v>157</v>
      </c>
      <c r="BM62" s="27" t="s">
        <v>157</v>
      </c>
      <c r="BN62" s="27" t="s">
        <v>157</v>
      </c>
      <c r="BO62" s="27" t="s">
        <v>157</v>
      </c>
      <c r="BP62" s="27" t="s">
        <v>157</v>
      </c>
      <c r="BQ62" s="27" t="s">
        <v>157</v>
      </c>
      <c r="CI62" t="s">
        <v>238</v>
      </c>
      <c r="CJ62" t="s">
        <v>239</v>
      </c>
      <c r="CK62" t="s">
        <v>240</v>
      </c>
      <c r="CL62" t="s">
        <v>156</v>
      </c>
      <c r="CM62" t="s">
        <v>157</v>
      </c>
      <c r="CN62" s="4">
        <v>45810</v>
      </c>
      <c r="CO62" s="4"/>
      <c r="CP62" s="4" t="s">
        <v>630</v>
      </c>
      <c r="CQ62" t="s">
        <v>241</v>
      </c>
      <c r="CR62" t="s">
        <v>636</v>
      </c>
      <c r="CS62" t="s">
        <v>160</v>
      </c>
      <c r="CT62" s="4">
        <v>45880</v>
      </c>
      <c r="CU62" s="4"/>
      <c r="CV62" t="s">
        <v>161</v>
      </c>
      <c r="CW62" t="s">
        <v>20</v>
      </c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t="s">
        <v>157</v>
      </c>
      <c r="EJ62" t="s">
        <v>157</v>
      </c>
      <c r="EK62" t="s">
        <v>157</v>
      </c>
      <c r="EL62" t="s">
        <v>23</v>
      </c>
      <c r="EM62" t="s">
        <v>157</v>
      </c>
      <c r="EN62" t="s">
        <v>157</v>
      </c>
      <c r="EO62" t="s">
        <v>157</v>
      </c>
      <c r="EP62" t="s">
        <v>157</v>
      </c>
      <c r="EQ62" t="s">
        <v>157</v>
      </c>
      <c r="ER62" t="s">
        <v>157</v>
      </c>
      <c r="ES62" t="s">
        <v>157</v>
      </c>
      <c r="ET62" t="s">
        <v>157</v>
      </c>
      <c r="EU62" t="s">
        <v>157</v>
      </c>
      <c r="EV62" t="s">
        <v>157</v>
      </c>
      <c r="EW62" t="s">
        <v>157</v>
      </c>
    </row>
    <row r="63" spans="2:153" x14ac:dyDescent="0.25">
      <c r="B63" t="str">
        <f>IF(Q63="ja",XPlan_raw[[#This Row],[EKA_kode2]],"")</f>
        <v>T000061102</v>
      </c>
      <c r="C63" t="str">
        <f>XPlan_raw[[#This Row],[eka_langtnavn]]</f>
        <v>Fagligt selvstudie - individuel studieaktivitet</v>
      </c>
      <c r="D63" t="str">
        <f>IF(XPlan_raw[[#This Row],[Interne-kode]]&lt;&gt;"(tom)",XPlan_raw[[#This Row],[Interne-kode]],"")</f>
        <v>B-FSS</v>
      </c>
      <c r="E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3" t="str">
        <f>IF(XPlan_raw[[#This Row],[Campus]]&lt;&gt;"(tom)",XPlan_raw[[#This Row],[Campus]],"")</f>
        <v>Odense</v>
      </c>
      <c r="H63" t="str">
        <f>IF(OR(XPlan_raw[[#This Row],[Prøveform]]="(tom)",XPlan_raw[[#This Row],[Prøveform]]=""),"",XPlan_raw[[#This Row],[Prøveform]])</f>
        <v>Project report</v>
      </c>
      <c r="I63" t="str">
        <f>IF(XPlan_raw[[#This Row],[Eksaminator_samlet]]&lt;&gt;"",XPlan_raw[[#This Row],[Eksaminator_samlet]],"")</f>
        <v>Thomas Asmus Pedersen, Hans Ole Lund Christiansen, Gry Green Linell</v>
      </c>
      <c r="J63" t="str">
        <f>IF(OR(XPlan_raw[[#This Row],[Censur]]="(tom)",XPlan_raw[[#This Row],[Censur]]=""),"",XPlan_raw[[#This Row],[Censur]])</f>
        <v>Second examiner: None</v>
      </c>
      <c r="K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3" s="4" t="str">
        <f>IF(XPlan_raw[[#This Row],[Bemærk]]&lt;&gt;"",XPlan_raw[[#This Row],[Bemærk]],"")</f>
        <v/>
      </c>
      <c r="M63" s="4" t="str">
        <f>IF(XPlan_raw[[#This Row],[Prøveform]]="Skriftlig prøve",XPlan_raw[[#This Row],[DATO: Start eksamen]]+21,"")</f>
        <v/>
      </c>
      <c r="N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63" s="27" t="s">
        <v>515</v>
      </c>
      <c r="R63" s="5" t="s">
        <v>877</v>
      </c>
      <c r="S63" s="5" t="s">
        <v>878</v>
      </c>
      <c r="T63" t="s">
        <v>879</v>
      </c>
      <c r="U63" s="5" t="s">
        <v>203</v>
      </c>
      <c r="V63" t="s">
        <v>157</v>
      </c>
      <c r="W63" s="4">
        <v>45805</v>
      </c>
      <c r="Y63" s="4" t="s">
        <v>631</v>
      </c>
      <c r="Z63" s="5" t="s">
        <v>880</v>
      </c>
      <c r="AA63" t="s">
        <v>716</v>
      </c>
      <c r="AB63" s="5" t="s">
        <v>167</v>
      </c>
      <c r="AC63" s="4">
        <v>45880</v>
      </c>
      <c r="AD63" s="45"/>
      <c r="AF63" t="s">
        <v>18</v>
      </c>
      <c r="AH63" s="47" t="s">
        <v>44</v>
      </c>
      <c r="AI63" s="27" t="s">
        <v>157</v>
      </c>
      <c r="AJ63" s="47" t="s">
        <v>157</v>
      </c>
      <c r="AK63" s="27" t="s">
        <v>157</v>
      </c>
      <c r="AL63" s="47" t="s">
        <v>157</v>
      </c>
      <c r="AM63" s="27" t="s">
        <v>157</v>
      </c>
      <c r="AN63" s="47" t="s">
        <v>157</v>
      </c>
      <c r="AO63" s="27" t="s">
        <v>157</v>
      </c>
      <c r="AP63" s="27" t="s">
        <v>157</v>
      </c>
      <c r="AQ63" s="27" t="s">
        <v>157</v>
      </c>
      <c r="AR63" s="27" t="s">
        <v>157</v>
      </c>
      <c r="AS63" s="27" t="s">
        <v>157</v>
      </c>
      <c r="AT63" s="27" t="s">
        <v>157</v>
      </c>
      <c r="AU63" s="27" t="s">
        <v>157</v>
      </c>
      <c r="AV63" s="27"/>
      <c r="AW63" s="27" t="s">
        <v>157</v>
      </c>
      <c r="AX63" s="27" t="s">
        <v>157</v>
      </c>
      <c r="AY63" s="27" t="s">
        <v>157</v>
      </c>
      <c r="AZ63" s="27" t="s">
        <v>157</v>
      </c>
      <c r="BA63" s="27" t="s">
        <v>157</v>
      </c>
      <c r="BB63" s="27" t="s">
        <v>157</v>
      </c>
      <c r="BC63" s="27" t="s">
        <v>157</v>
      </c>
      <c r="BD63" s="27" t="s">
        <v>157</v>
      </c>
      <c r="BE63" s="27" t="s">
        <v>157</v>
      </c>
      <c r="BF63" s="27" t="s">
        <v>157</v>
      </c>
      <c r="BG63" s="27" t="s">
        <v>157</v>
      </c>
      <c r="BH63" s="27" t="s">
        <v>157</v>
      </c>
      <c r="BI63" s="27" t="s">
        <v>157</v>
      </c>
      <c r="BJ63" s="27" t="s">
        <v>157</v>
      </c>
      <c r="BK63" s="27" t="s">
        <v>157</v>
      </c>
      <c r="BL63" s="27" t="s">
        <v>157</v>
      </c>
      <c r="BM63" s="27" t="s">
        <v>157</v>
      </c>
      <c r="BN63" s="27" t="s">
        <v>157</v>
      </c>
      <c r="BO63" s="27" t="s">
        <v>157</v>
      </c>
      <c r="BP63" s="27" t="s">
        <v>157</v>
      </c>
      <c r="BQ63" s="27" t="s">
        <v>157</v>
      </c>
      <c r="CI63" t="s">
        <v>231</v>
      </c>
      <c r="CJ63" t="s">
        <v>232</v>
      </c>
      <c r="CK63" t="s">
        <v>233</v>
      </c>
      <c r="CL63" t="s">
        <v>156</v>
      </c>
      <c r="CM63" t="s">
        <v>157</v>
      </c>
      <c r="CN63" s="4">
        <v>45810</v>
      </c>
      <c r="CO63" s="4"/>
      <c r="CP63" s="4" t="s">
        <v>633</v>
      </c>
      <c r="CQ63" t="s">
        <v>234</v>
      </c>
      <c r="CR63" t="s">
        <v>636</v>
      </c>
      <c r="CS63" t="s">
        <v>187</v>
      </c>
      <c r="CT63" s="4">
        <v>45880</v>
      </c>
      <c r="CU63" s="4"/>
      <c r="CW63" t="s">
        <v>20</v>
      </c>
      <c r="CY63" s="30"/>
      <c r="CZ63" s="32"/>
      <c r="DA63" s="30"/>
      <c r="DB63" s="32"/>
      <c r="DC63" s="30"/>
      <c r="DD63" s="32"/>
      <c r="DE63" s="30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t="s">
        <v>157</v>
      </c>
      <c r="EJ63" t="s">
        <v>157</v>
      </c>
      <c r="EK63" t="s">
        <v>157</v>
      </c>
      <c r="EL63" t="s">
        <v>157</v>
      </c>
      <c r="EM63" t="s">
        <v>157</v>
      </c>
      <c r="EN63" t="s">
        <v>157</v>
      </c>
      <c r="EO63" t="s">
        <v>157</v>
      </c>
      <c r="EP63" t="s">
        <v>157</v>
      </c>
      <c r="EQ63" t="s">
        <v>28</v>
      </c>
      <c r="ER63" t="s">
        <v>157</v>
      </c>
      <c r="ES63" t="s">
        <v>157</v>
      </c>
      <c r="ET63" t="s">
        <v>157</v>
      </c>
      <c r="EU63" t="s">
        <v>157</v>
      </c>
      <c r="EV63" t="s">
        <v>157</v>
      </c>
      <c r="EW63" t="s">
        <v>157</v>
      </c>
    </row>
    <row r="64" spans="2:153" x14ac:dyDescent="0.25">
      <c r="B64" t="str">
        <f>IF(Q64="ja",XPlan_raw[[#This Row],[EKA_kode2]],"")</f>
        <v>T100059101</v>
      </c>
      <c r="C64" t="str">
        <f>XPlan_raw[[#This Row],[eka_langtnavn]]</f>
        <v>Ingeniørfagligt Grundlag 1</v>
      </c>
      <c r="D64" t="str">
        <f>IF(XPlan_raw[[#This Row],[Interne-kode]]&lt;&gt;"(tom)",XPlan_raw[[#This Row],[Interne-kode]],"")</f>
        <v>GX-IFG1</v>
      </c>
      <c r="E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4" t="str">
        <f>IF(XPlan_raw[[#This Row],[Campus]]&lt;&gt;"(tom)",XPlan_raw[[#This Row],[Campus]],"")</f>
        <v>Odense</v>
      </c>
      <c r="H64" t="str">
        <f>IF(OR(XPlan_raw[[#This Row],[Prøveform]]="(tom)",XPlan_raw[[#This Row],[Prøveform]]=""),"",XPlan_raw[[#This Row],[Prøveform]])</f>
        <v>Oral examination</v>
      </c>
      <c r="I64" t="str">
        <f>IF(XPlan_raw[[#This Row],[Eksaminator_samlet]]&lt;&gt;"",XPlan_raw[[#This Row],[Eksaminator_samlet]],"")</f>
        <v>Seyed Pendar Toufigi, Smith Khare, Vinay Chakravarthi Gogineni</v>
      </c>
      <c r="J64" t="str">
        <f>IF(OR(XPlan_raw[[#This Row],[Censur]]="(tom)",XPlan_raw[[#This Row],[Censur]]=""),"",XPlan_raw[[#This Row],[Censur]])</f>
        <v>Second examiner: Internal</v>
      </c>
      <c r="K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4" s="4" t="str">
        <f>IF(XPlan_raw[[#This Row],[Bemærk]]&lt;&gt;"",XPlan_raw[[#This Row],[Bemærk]],"")</f>
        <v/>
      </c>
      <c r="M64" s="4" t="str">
        <f>IF(XPlan_raw[[#This Row],[Prøveform]]="Skriftlig prøve",XPlan_raw[[#This Row],[DATO: Start eksamen]]+21,"")</f>
        <v/>
      </c>
      <c r="N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64" s="27" t="s">
        <v>515</v>
      </c>
      <c r="R64" s="5" t="s">
        <v>1155</v>
      </c>
      <c r="S64" s="5" t="s">
        <v>1156</v>
      </c>
      <c r="T64" t="s">
        <v>1157</v>
      </c>
      <c r="U64" s="5" t="s">
        <v>165</v>
      </c>
      <c r="V64" t="s">
        <v>157</v>
      </c>
      <c r="W64" s="45">
        <v>45805</v>
      </c>
      <c r="Y64" s="4" t="s">
        <v>805</v>
      </c>
      <c r="Z64" s="5" t="s">
        <v>1158</v>
      </c>
      <c r="AA64" t="s">
        <v>186</v>
      </c>
      <c r="AB64" s="5" t="s">
        <v>160</v>
      </c>
      <c r="AC64" s="4" t="s">
        <v>157</v>
      </c>
      <c r="AD64" s="45"/>
      <c r="AF64" t="s">
        <v>18</v>
      </c>
      <c r="AH64" s="47" t="s">
        <v>157</v>
      </c>
      <c r="AI64" s="27" t="s">
        <v>157</v>
      </c>
      <c r="AJ64" s="47" t="s">
        <v>157</v>
      </c>
      <c r="AK64" s="27" t="s">
        <v>47</v>
      </c>
      <c r="AL64" s="47" t="s">
        <v>157</v>
      </c>
      <c r="AM64" s="27" t="s">
        <v>157</v>
      </c>
      <c r="AN64" s="47" t="s">
        <v>157</v>
      </c>
      <c r="AO64" s="27" t="s">
        <v>157</v>
      </c>
      <c r="AP64" s="27" t="s">
        <v>157</v>
      </c>
      <c r="AQ64" s="27" t="s">
        <v>157</v>
      </c>
      <c r="AR64" s="27" t="s">
        <v>157</v>
      </c>
      <c r="AS64" s="27" t="s">
        <v>157</v>
      </c>
      <c r="AT64" s="27" t="s">
        <v>157</v>
      </c>
      <c r="AU64" s="27" t="s">
        <v>157</v>
      </c>
      <c r="AV64" s="27" t="s">
        <v>157</v>
      </c>
      <c r="AW64" s="27" t="s">
        <v>157</v>
      </c>
      <c r="AX64" s="27" t="s">
        <v>157</v>
      </c>
      <c r="AY64" s="27" t="s">
        <v>157</v>
      </c>
      <c r="AZ64" s="27" t="s">
        <v>157</v>
      </c>
      <c r="BA64" s="27" t="s">
        <v>157</v>
      </c>
      <c r="BB64" s="27" t="s">
        <v>157</v>
      </c>
      <c r="BC64" s="27" t="s">
        <v>157</v>
      </c>
      <c r="BD64" s="27" t="s">
        <v>157</v>
      </c>
      <c r="BE64" s="27" t="s">
        <v>157</v>
      </c>
      <c r="BF64" s="27" t="s">
        <v>157</v>
      </c>
      <c r="BG64" s="27" t="s">
        <v>157</v>
      </c>
      <c r="BH64" s="27" t="s">
        <v>157</v>
      </c>
      <c r="BI64" s="27" t="s">
        <v>157</v>
      </c>
      <c r="BJ64" s="27" t="s">
        <v>157</v>
      </c>
      <c r="BK64" s="27" t="s">
        <v>157</v>
      </c>
      <c r="BL64" s="27" t="s">
        <v>157</v>
      </c>
      <c r="BM64" s="27" t="s">
        <v>157</v>
      </c>
      <c r="BN64" s="27" t="s">
        <v>157</v>
      </c>
      <c r="BO64" s="27" t="s">
        <v>157</v>
      </c>
      <c r="BP64" s="27" t="s">
        <v>157</v>
      </c>
      <c r="BQ64" s="27" t="s">
        <v>157</v>
      </c>
      <c r="CI64" t="s">
        <v>210</v>
      </c>
      <c r="CJ64" t="s">
        <v>211</v>
      </c>
      <c r="CK64" t="s">
        <v>212</v>
      </c>
      <c r="CL64" t="s">
        <v>157</v>
      </c>
      <c r="CM64" t="s">
        <v>157</v>
      </c>
      <c r="CN64" s="4">
        <v>45810</v>
      </c>
      <c r="CO64" s="4"/>
      <c r="CP64" s="4" t="s">
        <v>157</v>
      </c>
      <c r="CQ64" t="s">
        <v>213</v>
      </c>
      <c r="CR64" t="s">
        <v>214</v>
      </c>
      <c r="CS64" t="s">
        <v>160</v>
      </c>
      <c r="CT64" s="4">
        <v>45880</v>
      </c>
      <c r="CU64" s="4"/>
      <c r="CW64" t="s">
        <v>20</v>
      </c>
      <c r="CY64" s="30"/>
      <c r="CZ64" s="32"/>
      <c r="DA64" s="30"/>
      <c r="DB64" s="32"/>
      <c r="DC64" s="30"/>
      <c r="DD64" s="32"/>
      <c r="DE64" s="30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t="s">
        <v>157</v>
      </c>
      <c r="EJ64" t="s">
        <v>157</v>
      </c>
      <c r="EK64" t="s">
        <v>157</v>
      </c>
      <c r="EL64" t="s">
        <v>157</v>
      </c>
      <c r="EM64" t="s">
        <v>157</v>
      </c>
      <c r="EN64" t="s">
        <v>157</v>
      </c>
      <c r="EO64" t="s">
        <v>157</v>
      </c>
      <c r="EP64" t="s">
        <v>157</v>
      </c>
      <c r="EQ64" t="s">
        <v>157</v>
      </c>
      <c r="ER64" t="s">
        <v>157</v>
      </c>
      <c r="ES64" t="s">
        <v>157</v>
      </c>
      <c r="ET64" t="s">
        <v>157</v>
      </c>
      <c r="EU64" t="s">
        <v>157</v>
      </c>
      <c r="EV64" t="s">
        <v>157</v>
      </c>
      <c r="EW64" t="s">
        <v>80</v>
      </c>
    </row>
    <row r="65" spans="2:153" x14ac:dyDescent="0.25">
      <c r="B65" t="str">
        <f>IF(Q65="ja",XPlan_raw[[#This Row],[EKA_kode2]],"")</f>
        <v>T530029102</v>
      </c>
      <c r="C65" t="str">
        <f>XPlan_raw[[#This Row],[eka_langtnavn]]</f>
        <v>Semesterprojekt i programmering og automation</v>
      </c>
      <c r="D65" t="str">
        <f>IF(XPlan_raw[[#This Row],[Interne-kode]]&lt;&gt;"(tom)",XPlan_raw[[#This Row],[Interne-kode]],"")</f>
        <v>RD1-PRO</v>
      </c>
      <c r="E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5" t="str">
        <f>IF(XPlan_raw[[#This Row],[Campus]]&lt;&gt;"(tom)",XPlan_raw[[#This Row],[Campus]],"")</f>
        <v>Odense</v>
      </c>
      <c r="H65" t="str">
        <f>IF(OR(XPlan_raw[[#This Row],[Prøveform]]="(tom)",XPlan_raw[[#This Row],[Prøveform]]=""),"",XPlan_raw[[#This Row],[Prøveform]])</f>
        <v>Oral examination</v>
      </c>
      <c r="I65" t="str">
        <f>IF(XPlan_raw[[#This Row],[Eksaminator_samlet]]&lt;&gt;"",XPlan_raw[[#This Row],[Eksaminator_samlet]],"")</f>
        <v xml:space="preserve">Frederik Hagelskjær, Iñigo Iturrate San Juan </v>
      </c>
      <c r="J65" t="str">
        <f>IF(OR(XPlan_raw[[#This Row],[Censur]]="(tom)",XPlan_raw[[#This Row],[Censur]]=""),"",XPlan_raw[[#This Row],[Censur]])</f>
        <v>Second examiner: External</v>
      </c>
      <c r="K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5" s="4" t="str">
        <f>IF(XPlan_raw[[#This Row],[Bemærk]]&lt;&gt;"",XPlan_raw[[#This Row],[Bemærk]],"")</f>
        <v/>
      </c>
      <c r="M65" s="4" t="str">
        <f>IF(XPlan_raw[[#This Row],[Prøveform]]="Skriftlig prøve",XPlan_raw[[#This Row],[DATO: Start eksamen]]+21,"")</f>
        <v/>
      </c>
      <c r="N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65" s="27" t="s">
        <v>515</v>
      </c>
      <c r="R65" s="5" t="s">
        <v>1692</v>
      </c>
      <c r="S65" s="5" t="s">
        <v>1693</v>
      </c>
      <c r="T65" t="s">
        <v>1694</v>
      </c>
      <c r="U65" s="5" t="s">
        <v>165</v>
      </c>
      <c r="V65" t="s">
        <v>157</v>
      </c>
      <c r="W65" s="45">
        <v>45805</v>
      </c>
      <c r="Y65" s="4" t="s">
        <v>805</v>
      </c>
      <c r="Z65" s="5" t="s">
        <v>1695</v>
      </c>
      <c r="AA65" t="s">
        <v>186</v>
      </c>
      <c r="AB65" s="5" t="s">
        <v>187</v>
      </c>
      <c r="AC65" s="4" t="s">
        <v>157</v>
      </c>
      <c r="AD65" s="45"/>
      <c r="AF65" t="s">
        <v>18</v>
      </c>
      <c r="AH65" s="47" t="s">
        <v>157</v>
      </c>
      <c r="AI65" s="27" t="s">
        <v>157</v>
      </c>
      <c r="AJ65" s="47" t="s">
        <v>157</v>
      </c>
      <c r="AK65" s="27" t="s">
        <v>157</v>
      </c>
      <c r="AL65" s="47" t="s">
        <v>157</v>
      </c>
      <c r="AM65" s="27" t="s">
        <v>157</v>
      </c>
      <c r="AN65" s="47" t="s">
        <v>157</v>
      </c>
      <c r="AO65" s="27" t="s">
        <v>157</v>
      </c>
      <c r="AP65" s="27" t="s">
        <v>52</v>
      </c>
      <c r="AQ65" s="27" t="s">
        <v>157</v>
      </c>
      <c r="AR65" s="27" t="s">
        <v>157</v>
      </c>
      <c r="AS65" s="27" t="s">
        <v>157</v>
      </c>
      <c r="AT65" s="27" t="s">
        <v>157</v>
      </c>
      <c r="AU65" s="27" t="s">
        <v>157</v>
      </c>
      <c r="AV65" s="27" t="s">
        <v>157</v>
      </c>
      <c r="AW65" s="27" t="s">
        <v>157</v>
      </c>
      <c r="AX65" s="27" t="s">
        <v>157</v>
      </c>
      <c r="AY65" s="27" t="s">
        <v>157</v>
      </c>
      <c r="AZ65" s="27" t="s">
        <v>157</v>
      </c>
      <c r="BA65" s="27" t="s">
        <v>157</v>
      </c>
      <c r="BB65" s="27" t="s">
        <v>157</v>
      </c>
      <c r="BC65" s="27" t="s">
        <v>157</v>
      </c>
      <c r="BD65" s="27" t="s">
        <v>157</v>
      </c>
      <c r="BE65" s="27" t="s">
        <v>157</v>
      </c>
      <c r="BF65" s="27" t="s">
        <v>157</v>
      </c>
      <c r="BG65" s="27" t="s">
        <v>157</v>
      </c>
      <c r="BH65" s="27" t="s">
        <v>157</v>
      </c>
      <c r="BI65" s="27" t="s">
        <v>157</v>
      </c>
      <c r="BJ65" s="27" t="s">
        <v>157</v>
      </c>
      <c r="BK65" s="27" t="s">
        <v>157</v>
      </c>
      <c r="BL65" s="27" t="s">
        <v>157</v>
      </c>
      <c r="BM65" s="27" t="s">
        <v>157</v>
      </c>
      <c r="BN65" s="27" t="s">
        <v>157</v>
      </c>
      <c r="BO65" s="27" t="s">
        <v>157</v>
      </c>
      <c r="BP65" s="27" t="s">
        <v>157</v>
      </c>
      <c r="BQ65" s="27" t="s">
        <v>157</v>
      </c>
      <c r="CI65" t="s">
        <v>210</v>
      </c>
      <c r="CJ65" t="s">
        <v>211</v>
      </c>
      <c r="CK65" t="s">
        <v>212</v>
      </c>
      <c r="CL65" t="s">
        <v>157</v>
      </c>
      <c r="CM65" t="s">
        <v>157</v>
      </c>
      <c r="CN65" s="4">
        <v>45810</v>
      </c>
      <c r="CO65" s="4"/>
      <c r="CP65" s="4" t="s">
        <v>157</v>
      </c>
      <c r="CQ65" t="s">
        <v>213</v>
      </c>
      <c r="CR65" t="s">
        <v>636</v>
      </c>
      <c r="CS65" t="s">
        <v>160</v>
      </c>
      <c r="CT65" s="4" t="s">
        <v>157</v>
      </c>
      <c r="CU65" s="4"/>
      <c r="CW65" t="s">
        <v>20</v>
      </c>
      <c r="CY65" s="30"/>
      <c r="CZ65" s="32"/>
      <c r="DA65" s="30"/>
      <c r="DB65" s="32"/>
      <c r="DC65" s="30"/>
      <c r="DD65" s="32"/>
      <c r="DE65" s="30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t="s">
        <v>157</v>
      </c>
      <c r="EJ65" t="s">
        <v>157</v>
      </c>
      <c r="EK65" t="s">
        <v>157</v>
      </c>
      <c r="EL65" t="s">
        <v>157</v>
      </c>
      <c r="EM65" t="s">
        <v>157</v>
      </c>
      <c r="EN65" t="s">
        <v>157</v>
      </c>
      <c r="EO65" t="s">
        <v>157</v>
      </c>
      <c r="EP65" t="s">
        <v>157</v>
      </c>
      <c r="EQ65" t="s">
        <v>157</v>
      </c>
      <c r="ER65" t="s">
        <v>157</v>
      </c>
      <c r="ES65" t="s">
        <v>157</v>
      </c>
      <c r="ET65" t="s">
        <v>157</v>
      </c>
      <c r="EU65" t="s">
        <v>157</v>
      </c>
      <c r="EV65" t="s">
        <v>157</v>
      </c>
      <c r="EW65" t="s">
        <v>80</v>
      </c>
    </row>
    <row r="66" spans="2:153" x14ac:dyDescent="0.25">
      <c r="B66" t="str">
        <f>IF(Q66="ja",XPlan_raw[[#This Row],[EKA_kode2]],"")</f>
        <v>T120034102</v>
      </c>
      <c r="C66" t="str">
        <f>XPlan_raw[[#This Row],[eka_langtnavn]]</f>
        <v>Statik</v>
      </c>
      <c r="D66" t="str">
        <f>IF(XPlan_raw[[#This Row],[Interne-kode]]&lt;&gt;"(tom)",XPlan_raw[[#This Row],[Interne-kode]],"")</f>
        <v>D-STA</v>
      </c>
      <c r="E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6" t="str">
        <f>IF(XPlan_raw[[#This Row],[Campus]]&lt;&gt;"(tom)",XPlan_raw[[#This Row],[Campus]],"")</f>
        <v>Odense</v>
      </c>
      <c r="H66" t="str">
        <f>IF(OR(XPlan_raw[[#This Row],[Prøveform]]="(tom)",XPlan_raw[[#This Row],[Prøveform]]=""),"",XPlan_raw[[#This Row],[Prøveform]])</f>
        <v>Oral examination</v>
      </c>
      <c r="I66" t="str">
        <f>IF(XPlan_raw[[#This Row],[Eksaminator_samlet]]&lt;&gt;"",XPlan_raw[[#This Row],[Eksaminator_samlet]],"")</f>
        <v>Knud Bjørnholt</v>
      </c>
      <c r="J66" t="str">
        <f>IF(OR(XPlan_raw[[#This Row],[Censur]]="(tom)",XPlan_raw[[#This Row],[Censur]]=""),"",XPlan_raw[[#This Row],[Censur]])</f>
        <v>Second examiner: None</v>
      </c>
      <c r="K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6" s="4" t="str">
        <f>IF(XPlan_raw[[#This Row],[Bemærk]]&lt;&gt;"",XPlan_raw[[#This Row],[Bemærk]],"")</f>
        <v/>
      </c>
      <c r="M66" s="4" t="str">
        <f>IF(XPlan_raw[[#This Row],[Prøveform]]="Skriftlig prøve",XPlan_raw[[#This Row],[DATO: Start eksamen]]+21,"")</f>
        <v/>
      </c>
      <c r="N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66" s="27" t="s">
        <v>515</v>
      </c>
      <c r="R66" t="s">
        <v>1171</v>
      </c>
      <c r="S66" t="s">
        <v>1172</v>
      </c>
      <c r="T66" t="s">
        <v>1173</v>
      </c>
      <c r="U66" t="s">
        <v>165</v>
      </c>
      <c r="V66" t="s">
        <v>157</v>
      </c>
      <c r="W66" s="4">
        <v>45805</v>
      </c>
      <c r="Y66" s="4" t="s">
        <v>805</v>
      </c>
      <c r="Z66" t="s">
        <v>995</v>
      </c>
      <c r="AA66" t="s">
        <v>186</v>
      </c>
      <c r="AB66" t="s">
        <v>167</v>
      </c>
      <c r="AC66" s="4" t="s">
        <v>157</v>
      </c>
      <c r="AF66" t="s">
        <v>18</v>
      </c>
      <c r="AH66" s="47" t="s">
        <v>157</v>
      </c>
      <c r="AI66" s="27" t="s">
        <v>157</v>
      </c>
      <c r="AJ66" s="47" t="s">
        <v>157</v>
      </c>
      <c r="AK66" s="27" t="s">
        <v>157</v>
      </c>
      <c r="AL66" s="47" t="s">
        <v>48</v>
      </c>
      <c r="AM66" s="27" t="s">
        <v>157</v>
      </c>
      <c r="AN66" s="47" t="s">
        <v>157</v>
      </c>
      <c r="AO66" s="27" t="s">
        <v>157</v>
      </c>
      <c r="AP66" s="27" t="s">
        <v>157</v>
      </c>
      <c r="AQ66" s="27" t="s">
        <v>157</v>
      </c>
      <c r="AR66" s="27" t="s">
        <v>157</v>
      </c>
      <c r="AS66" s="27" t="s">
        <v>157</v>
      </c>
      <c r="AT66" s="27" t="s">
        <v>157</v>
      </c>
      <c r="AU66" s="27" t="s">
        <v>157</v>
      </c>
      <c r="AV66" s="27" t="s">
        <v>157</v>
      </c>
      <c r="AW66" s="27" t="s">
        <v>157</v>
      </c>
      <c r="AX66" s="27" t="s">
        <v>60</v>
      </c>
      <c r="AY66" s="27" t="s">
        <v>157</v>
      </c>
      <c r="AZ66" s="27" t="s">
        <v>157</v>
      </c>
      <c r="BA66" s="27" t="s">
        <v>157</v>
      </c>
      <c r="BB66" s="27" t="s">
        <v>157</v>
      </c>
      <c r="BC66" s="27" t="s">
        <v>157</v>
      </c>
      <c r="BD66" s="27" t="s">
        <v>157</v>
      </c>
      <c r="BE66" s="27" t="s">
        <v>157</v>
      </c>
      <c r="BF66" s="27" t="s">
        <v>157</v>
      </c>
      <c r="BG66" s="27" t="s">
        <v>157</v>
      </c>
      <c r="BH66" s="27" t="s">
        <v>157</v>
      </c>
      <c r="BI66" s="27" t="s">
        <v>157</v>
      </c>
      <c r="BJ66" s="27" t="s">
        <v>157</v>
      </c>
      <c r="BK66" s="27" t="s">
        <v>157</v>
      </c>
      <c r="BL66" s="27" t="s">
        <v>157</v>
      </c>
      <c r="BM66" s="27" t="s">
        <v>157</v>
      </c>
      <c r="BN66" s="27" t="s">
        <v>157</v>
      </c>
      <c r="BO66" s="27" t="s">
        <v>157</v>
      </c>
      <c r="BP66" s="27" t="s">
        <v>157</v>
      </c>
      <c r="BQ66" s="27" t="s">
        <v>157</v>
      </c>
      <c r="CI66" t="s">
        <v>291</v>
      </c>
      <c r="CJ66" t="s">
        <v>292</v>
      </c>
      <c r="CK66" t="s">
        <v>293</v>
      </c>
      <c r="CL66" t="s">
        <v>203</v>
      </c>
      <c r="CM66" t="s">
        <v>157</v>
      </c>
      <c r="CN66" s="4">
        <v>45810</v>
      </c>
      <c r="CO66" s="4"/>
      <c r="CP66" s="4" t="s">
        <v>630</v>
      </c>
      <c r="CQ66" t="s">
        <v>294</v>
      </c>
      <c r="CR66" t="s">
        <v>636</v>
      </c>
      <c r="CS66" t="s">
        <v>187</v>
      </c>
      <c r="CT66" s="4">
        <v>45880</v>
      </c>
      <c r="CU66" s="4">
        <v>45894</v>
      </c>
      <c r="CV66" t="s">
        <v>161</v>
      </c>
      <c r="CW66" t="s">
        <v>20</v>
      </c>
      <c r="CY66" s="30"/>
      <c r="CZ66" s="32"/>
      <c r="DA66" s="30"/>
      <c r="DB66" s="32"/>
      <c r="DC66" s="30"/>
      <c r="DD66" s="32"/>
      <c r="DE66" s="30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t="s">
        <v>157</v>
      </c>
      <c r="EJ66" t="s">
        <v>157</v>
      </c>
      <c r="EK66" t="s">
        <v>157</v>
      </c>
      <c r="EL66" t="s">
        <v>157</v>
      </c>
      <c r="EM66" t="s">
        <v>157</v>
      </c>
      <c r="EN66" t="s">
        <v>25</v>
      </c>
      <c r="EO66" t="s">
        <v>157</v>
      </c>
      <c r="EP66" t="s">
        <v>157</v>
      </c>
      <c r="EQ66" t="s">
        <v>157</v>
      </c>
      <c r="ER66" t="s">
        <v>157</v>
      </c>
      <c r="ES66" t="s">
        <v>157</v>
      </c>
      <c r="ET66" t="s">
        <v>157</v>
      </c>
      <c r="EU66" t="s">
        <v>157</v>
      </c>
      <c r="EV66" t="s">
        <v>157</v>
      </c>
      <c r="EW66" t="s">
        <v>157</v>
      </c>
    </row>
    <row r="67" spans="2:153" x14ac:dyDescent="0.25">
      <c r="B67" t="str">
        <f>IF(Q67="ja",XPlan_raw[[#This Row],[EKA_kode2]],"")</f>
        <v>T550021102</v>
      </c>
      <c r="C67" t="str">
        <f>XPlan_raw[[#This Row],[eka_langtnavn]]</f>
        <v xml:space="preserve">Tools of Artificial intelligence </v>
      </c>
      <c r="D67" t="str">
        <f>IF(XPlan_raw[[#This Row],[Interne-kode]]&lt;&gt;"(tom)",XPlan_raw[[#This Row],[Interne-kode]],"")</f>
        <v>RMAI2</v>
      </c>
      <c r="E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7" t="str">
        <f>IF(XPlan_raw[[#This Row],[Campus]]&lt;&gt;"(tom)",XPlan_raw[[#This Row],[Campus]],"")</f>
        <v>Odense</v>
      </c>
      <c r="H67" t="str">
        <f>IF(OR(XPlan_raw[[#This Row],[Prøveform]]="(tom)",XPlan_raw[[#This Row],[Prøveform]]=""),"",XPlan_raw[[#This Row],[Prøveform]])</f>
        <v>Compulsory assignment</v>
      </c>
      <c r="I67" t="str">
        <f>IF(XPlan_raw[[#This Row],[Eksaminator_samlet]]&lt;&gt;"",XPlan_raw[[#This Row],[Eksaminator_samlet]],"")</f>
        <v>Smith Khare, Vinay Chakravarthi Gogineni</v>
      </c>
      <c r="J67" t="str">
        <f>IF(OR(XPlan_raw[[#This Row],[Censur]]="(tom)",XPlan_raw[[#This Row],[Censur]]=""),"",XPlan_raw[[#This Row],[Censur]])</f>
        <v>Second examiner: External</v>
      </c>
      <c r="K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67" s="4" t="str">
        <f>IF(XPlan_raw[[#This Row],[Bemærk]]&lt;&gt;"",XPlan_raw[[#This Row],[Bemærk]],"")</f>
        <v/>
      </c>
      <c r="M67" s="4" t="str">
        <f>IF(XPlan_raw[[#This Row],[Prøveform]]="Skriftlig prøve",XPlan_raw[[#This Row],[DATO: Start eksamen]]+21,"")</f>
        <v/>
      </c>
      <c r="N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(BSc),(tom),(tom),(tom),Kandidat i Electronics (MSc),(tom),Kandidat i Fysik og Teknologi (MSc),(tom),(tom),(tom),Kandidat i Robotteknologi (MSc),(tom),(tom),(tom),(tom),(tom),(tom),Exchange students,,,,,,,,,,,,,,,</v>
      </c>
      <c r="Q67" s="27" t="s">
        <v>515</v>
      </c>
      <c r="R67" s="5" t="s">
        <v>1791</v>
      </c>
      <c r="S67" s="5" t="s">
        <v>1792</v>
      </c>
      <c r="T67" t="s">
        <v>1793</v>
      </c>
      <c r="U67" s="5" t="s">
        <v>156</v>
      </c>
      <c r="V67" t="s">
        <v>208</v>
      </c>
      <c r="W67" s="45">
        <v>45805</v>
      </c>
      <c r="Y67" s="4" t="s">
        <v>630</v>
      </c>
      <c r="Z67" s="5" t="s">
        <v>1794</v>
      </c>
      <c r="AA67" t="s">
        <v>420</v>
      </c>
      <c r="AB67" s="5" t="s">
        <v>187</v>
      </c>
      <c r="AC67" s="4">
        <v>45884</v>
      </c>
      <c r="AD67" s="45"/>
      <c r="AF67" t="s">
        <v>18</v>
      </c>
      <c r="AH67" s="47" t="s">
        <v>157</v>
      </c>
      <c r="AI67" s="27" t="s">
        <v>157</v>
      </c>
      <c r="AJ67" s="47" t="s">
        <v>157</v>
      </c>
      <c r="AK67" s="27" t="s">
        <v>157</v>
      </c>
      <c r="AL67" s="47" t="s">
        <v>157</v>
      </c>
      <c r="AM67" s="27" t="s">
        <v>157</v>
      </c>
      <c r="AN67" s="47" t="s">
        <v>157</v>
      </c>
      <c r="AO67" s="27" t="s">
        <v>157</v>
      </c>
      <c r="AP67" s="27" t="s">
        <v>157</v>
      </c>
      <c r="AQ67" s="27" t="s">
        <v>157</v>
      </c>
      <c r="AR67" s="27" t="s">
        <v>157</v>
      </c>
      <c r="AS67" s="27" t="s">
        <v>157</v>
      </c>
      <c r="AT67" t="s">
        <v>157</v>
      </c>
      <c r="AU67" s="27" t="s">
        <v>157</v>
      </c>
      <c r="AV67" s="27"/>
      <c r="AW67" s="27" t="s">
        <v>157</v>
      </c>
      <c r="AX67" s="27" t="s">
        <v>157</v>
      </c>
      <c r="AY67" s="27" t="s">
        <v>157</v>
      </c>
      <c r="AZ67" s="27" t="s">
        <v>62</v>
      </c>
      <c r="BA67" s="27" t="s">
        <v>157</v>
      </c>
      <c r="BB67" s="27" t="s">
        <v>157</v>
      </c>
      <c r="BC67" s="27" t="s">
        <v>157</v>
      </c>
      <c r="BD67" s="27" t="s">
        <v>66</v>
      </c>
      <c r="BE67" s="27" t="s">
        <v>157</v>
      </c>
      <c r="BF67" s="27" t="s">
        <v>68</v>
      </c>
      <c r="BG67" s="27" t="s">
        <v>157</v>
      </c>
      <c r="BH67" s="27" t="s">
        <v>157</v>
      </c>
      <c r="BI67" s="27" t="s">
        <v>157</v>
      </c>
      <c r="BJ67" s="27" t="s">
        <v>72</v>
      </c>
      <c r="BK67" s="27" t="s">
        <v>157</v>
      </c>
      <c r="BL67" s="27" t="s">
        <v>157</v>
      </c>
      <c r="BM67" s="27" t="s">
        <v>157</v>
      </c>
      <c r="BN67" s="27" t="s">
        <v>157</v>
      </c>
      <c r="BO67" s="27" t="s">
        <v>157</v>
      </c>
      <c r="BP67" s="27" t="s">
        <v>157</v>
      </c>
      <c r="BQ67" s="27" t="s">
        <v>34</v>
      </c>
      <c r="CI67" t="s">
        <v>196</v>
      </c>
      <c r="CJ67" t="s">
        <v>197</v>
      </c>
      <c r="CK67" t="s">
        <v>198</v>
      </c>
      <c r="CL67" t="s">
        <v>156</v>
      </c>
      <c r="CM67" t="s">
        <v>157</v>
      </c>
      <c r="CN67" s="4">
        <v>45810</v>
      </c>
      <c r="CO67" s="4"/>
      <c r="CP67" s="4" t="s">
        <v>630</v>
      </c>
      <c r="CQ67" t="s">
        <v>199</v>
      </c>
      <c r="CR67" t="s">
        <v>636</v>
      </c>
      <c r="CS67" t="s">
        <v>160</v>
      </c>
      <c r="CT67" s="4">
        <v>45880</v>
      </c>
      <c r="CU67" s="4"/>
      <c r="CW67" t="s">
        <v>20</v>
      </c>
      <c r="CY67" s="30"/>
      <c r="CZ67" s="32"/>
      <c r="DA67" s="30"/>
      <c r="DB67" s="32"/>
      <c r="DC67" s="30"/>
      <c r="DD67" s="32"/>
      <c r="DE67" s="30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t="s">
        <v>157</v>
      </c>
      <c r="EJ67" t="s">
        <v>157</v>
      </c>
      <c r="EK67" t="s">
        <v>157</v>
      </c>
      <c r="EL67" t="s">
        <v>157</v>
      </c>
      <c r="EM67" t="s">
        <v>157</v>
      </c>
      <c r="EN67" t="s">
        <v>157</v>
      </c>
      <c r="EO67" t="s">
        <v>157</v>
      </c>
      <c r="EP67" t="s">
        <v>157</v>
      </c>
      <c r="EQ67" t="s">
        <v>157</v>
      </c>
      <c r="ER67" t="s">
        <v>157</v>
      </c>
      <c r="ES67" t="s">
        <v>30</v>
      </c>
      <c r="ET67" t="s">
        <v>157</v>
      </c>
      <c r="EU67" t="s">
        <v>157</v>
      </c>
      <c r="EV67" t="s">
        <v>157</v>
      </c>
      <c r="EW67" t="s">
        <v>157</v>
      </c>
    </row>
    <row r="68" spans="2:153" x14ac:dyDescent="0.25">
      <c r="B68" t="str">
        <f>IF(Q68="ja",XPlan_raw[[#This Row],[EKA_kode2]],"")</f>
        <v>T150005102</v>
      </c>
      <c r="C68" t="str">
        <f>XPlan_raw[[#This Row],[eka_langtnavn]]</f>
        <v>Videregående trækonstruktioner</v>
      </c>
      <c r="D68" t="str">
        <f>IF(XPlan_raw[[#This Row],[Interne-kode]]&lt;&gt;"(tom)",XPlan_raw[[#This Row],[Interne-kode]],"")</f>
        <v>15-TSA</v>
      </c>
      <c r="E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8" t="str">
        <f>IF(XPlan_raw[[#This Row],[Campus]]&lt;&gt;"(tom)",XPlan_raw[[#This Row],[Campus]],"")</f>
        <v>Odense</v>
      </c>
      <c r="H68" t="str">
        <f>IF(OR(XPlan_raw[[#This Row],[Prøveform]]="(tom)",XPlan_raw[[#This Row],[Prøveform]]=""),"",XPlan_raw[[#This Row],[Prøveform]])</f>
        <v>Portfolio</v>
      </c>
      <c r="I68" t="str">
        <f>IF(XPlan_raw[[#This Row],[Eksaminator_samlet]]&lt;&gt;"",XPlan_raw[[#This Row],[Eksaminator_samlet]],"")</f>
        <v>David Hoffmeyer</v>
      </c>
      <c r="J68" t="str">
        <f>IF(OR(XPlan_raw[[#This Row],[Censur]]="(tom)",XPlan_raw[[#This Row],[Censur]]=""),"",XPlan_raw[[#This Row],[Censur]])</f>
        <v>Second examiner: External</v>
      </c>
      <c r="K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8" s="4" t="str">
        <f>IF(XPlan_raw[[#This Row],[Bemærk]]&lt;&gt;"",XPlan_raw[[#This Row],[Bemærk]],"")</f>
        <v/>
      </c>
      <c r="M68" s="4" t="str">
        <f>IF(XPlan_raw[[#This Row],[Prøveform]]="Skriftlig prøve",XPlan_raw[[#This Row],[DATO: Start eksamen]]+21,"")</f>
        <v/>
      </c>
      <c r="N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68" s="27" t="s">
        <v>515</v>
      </c>
      <c r="R68" t="s">
        <v>1244</v>
      </c>
      <c r="S68" t="s">
        <v>1245</v>
      </c>
      <c r="T68" t="s">
        <v>1246</v>
      </c>
      <c r="U68" t="s">
        <v>165</v>
      </c>
      <c r="V68" t="s">
        <v>157</v>
      </c>
      <c r="W68" s="4">
        <v>45805</v>
      </c>
      <c r="Y68" s="4" t="s">
        <v>630</v>
      </c>
      <c r="Z68" t="s">
        <v>1218</v>
      </c>
      <c r="AA68" t="s">
        <v>214</v>
      </c>
      <c r="AB68" t="s">
        <v>187</v>
      </c>
      <c r="AC68" s="4">
        <v>45880</v>
      </c>
      <c r="AF68" t="s">
        <v>18</v>
      </c>
      <c r="AH68" s="46" t="s">
        <v>157</v>
      </c>
      <c r="AI68" s="25" t="s">
        <v>157</v>
      </c>
      <c r="AJ68" s="46" t="s">
        <v>157</v>
      </c>
      <c r="AK68" s="25" t="s">
        <v>157</v>
      </c>
      <c r="AL68" s="46" t="s">
        <v>157</v>
      </c>
      <c r="AM68" s="25" t="s">
        <v>157</v>
      </c>
      <c r="AN68" s="46" t="s">
        <v>157</v>
      </c>
      <c r="AO68" s="25" t="s">
        <v>157</v>
      </c>
      <c r="AP68" s="25" t="s">
        <v>157</v>
      </c>
      <c r="AQ68" s="25" t="s">
        <v>157</v>
      </c>
      <c r="AR68" s="25" t="s">
        <v>157</v>
      </c>
      <c r="AS68" s="25" t="s">
        <v>157</v>
      </c>
      <c r="AT68" s="25" t="s">
        <v>157</v>
      </c>
      <c r="AU68" s="25" t="s">
        <v>157</v>
      </c>
      <c r="AV68" s="25"/>
      <c r="AW68" s="25" t="s">
        <v>157</v>
      </c>
      <c r="AX68" s="25" t="s">
        <v>157</v>
      </c>
      <c r="AY68" s="25" t="s">
        <v>157</v>
      </c>
      <c r="AZ68" s="25" t="s">
        <v>157</v>
      </c>
      <c r="BA68" s="25" t="s">
        <v>157</v>
      </c>
      <c r="BB68" s="25" t="s">
        <v>157</v>
      </c>
      <c r="BC68" s="25" t="s">
        <v>65</v>
      </c>
      <c r="BD68" s="25" t="s">
        <v>157</v>
      </c>
      <c r="BE68" s="25" t="s">
        <v>157</v>
      </c>
      <c r="BF68" s="25" t="s">
        <v>157</v>
      </c>
      <c r="BG68" s="25" t="s">
        <v>157</v>
      </c>
      <c r="BH68" s="25" t="s">
        <v>157</v>
      </c>
      <c r="BI68" s="25" t="s">
        <v>157</v>
      </c>
      <c r="BJ68" s="25" t="s">
        <v>157</v>
      </c>
      <c r="BK68" s="25" t="s">
        <v>157</v>
      </c>
      <c r="BL68" s="25" t="s">
        <v>157</v>
      </c>
      <c r="BM68" s="25" t="s">
        <v>157</v>
      </c>
      <c r="BN68" s="25" t="s">
        <v>157</v>
      </c>
      <c r="BO68" s="25" t="s">
        <v>157</v>
      </c>
      <c r="BP68" s="25" t="s">
        <v>157</v>
      </c>
      <c r="BQ68" s="25" t="s">
        <v>157</v>
      </c>
      <c r="CI68" s="28" t="s">
        <v>263</v>
      </c>
      <c r="CJ68" s="28" t="s">
        <v>264</v>
      </c>
      <c r="CK68" s="35" t="s">
        <v>265</v>
      </c>
      <c r="CL68" s="28" t="s">
        <v>156</v>
      </c>
      <c r="CM68" s="35" t="s">
        <v>157</v>
      </c>
      <c r="CN68" s="39">
        <v>45810</v>
      </c>
      <c r="CO68" s="40"/>
      <c r="CP68" s="40" t="s">
        <v>630</v>
      </c>
      <c r="CQ68" s="28" t="s">
        <v>266</v>
      </c>
      <c r="CR68" s="35" t="s">
        <v>636</v>
      </c>
      <c r="CS68" s="28" t="s">
        <v>187</v>
      </c>
      <c r="CT68" s="40">
        <v>45880</v>
      </c>
      <c r="CU68" s="39"/>
      <c r="CV68" s="35"/>
      <c r="CW68" t="s">
        <v>20</v>
      </c>
      <c r="CY68" s="29"/>
      <c r="CZ68" s="31"/>
      <c r="DA68" s="29"/>
      <c r="DB68" s="31"/>
      <c r="DC68" s="29"/>
      <c r="DD68" s="31"/>
      <c r="DE68" s="29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5" t="s">
        <v>157</v>
      </c>
      <c r="EJ68" s="35" t="s">
        <v>157</v>
      </c>
      <c r="EK68" s="35" t="s">
        <v>157</v>
      </c>
      <c r="EL68" s="35" t="s">
        <v>157</v>
      </c>
      <c r="EM68" s="35" t="s">
        <v>157</v>
      </c>
      <c r="EN68" s="35" t="s">
        <v>157</v>
      </c>
      <c r="EO68" s="35" t="s">
        <v>157</v>
      </c>
      <c r="EP68" s="35" t="s">
        <v>157</v>
      </c>
      <c r="EQ68" s="35" t="s">
        <v>157</v>
      </c>
      <c r="ER68" s="35" t="s">
        <v>157</v>
      </c>
      <c r="ES68" s="35" t="s">
        <v>30</v>
      </c>
      <c r="ET68" s="35" t="s">
        <v>157</v>
      </c>
      <c r="EU68" s="35" t="s">
        <v>157</v>
      </c>
      <c r="EV68" s="35" t="s">
        <v>157</v>
      </c>
      <c r="EW68" s="35" t="s">
        <v>157</v>
      </c>
    </row>
    <row r="69" spans="2:153" x14ac:dyDescent="0.25">
      <c r="B69" t="str">
        <f>IF(Q69="ja",XPlan_raw[[#This Row],[EKA_kode2]],"")</f>
        <v>T600027102</v>
      </c>
      <c r="C69" t="str">
        <f>XPlan_raw[[#This Row],[eka_langtnavn]]</f>
        <v>Energy Management</v>
      </c>
      <c r="D69" t="str">
        <f>IF(XPlan_raw[[#This Row],[Interne-kode]]&lt;&gt;"(tom)",XPlan_raw[[#This Row],[Interne-kode]],"")</f>
        <v>ET6-EM</v>
      </c>
      <c r="E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69" t="str">
        <f>IF(XPlan_raw[[#This Row],[Campus]]&lt;&gt;"(tom)",XPlan_raw[[#This Row],[Campus]],"")</f>
        <v>Odense</v>
      </c>
      <c r="H69" t="str">
        <f>IF(OR(XPlan_raw[[#This Row],[Prøveform]]="(tom)",XPlan_raw[[#This Row],[Prøveform]]=""),"",XPlan_raw[[#This Row],[Prøveform]])</f>
        <v>Project report</v>
      </c>
      <c r="I69" t="str">
        <f>IF(XPlan_raw[[#This Row],[Eksaminator_samlet]]&lt;&gt;"",XPlan_raw[[#This Row],[Eksaminator_samlet]],"")</f>
        <v>Daniel Anthony Howard</v>
      </c>
      <c r="J69" t="str">
        <f>IF(OR(XPlan_raw[[#This Row],[Censur]]="(tom)",XPlan_raw[[#This Row],[Censur]]=""),"",XPlan_raw[[#This Row],[Censur]])</f>
        <v>Second examiner: None</v>
      </c>
      <c r="K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69" s="4" t="str">
        <f>IF(XPlan_raw[[#This Row],[Bemærk]]&lt;&gt;"",XPlan_raw[[#This Row],[Bemærk]],"")</f>
        <v/>
      </c>
      <c r="M69" s="4" t="str">
        <f>IF(XPlan_raw[[#This Row],[Prøveform]]="Skriftlig prøve",XPlan_raw[[#This Row],[DATO: Start eksamen]]+21,"")</f>
        <v/>
      </c>
      <c r="N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69" s="27" t="s">
        <v>515</v>
      </c>
      <c r="R69" s="5" t="s">
        <v>1993</v>
      </c>
      <c r="S69" s="5" t="s">
        <v>1994</v>
      </c>
      <c r="T69" t="s">
        <v>1995</v>
      </c>
      <c r="U69" s="5" t="s">
        <v>208</v>
      </c>
      <c r="V69" t="s">
        <v>157</v>
      </c>
      <c r="W69" s="45">
        <v>45807</v>
      </c>
      <c r="Y69" s="4" t="s">
        <v>631</v>
      </c>
      <c r="Z69" s="5" t="s">
        <v>1996</v>
      </c>
      <c r="AA69" t="s">
        <v>716</v>
      </c>
      <c r="AB69" s="5" t="s">
        <v>167</v>
      </c>
      <c r="AC69" s="4">
        <v>45890</v>
      </c>
      <c r="AD69" s="45"/>
      <c r="AF69" t="s">
        <v>18</v>
      </c>
      <c r="AH69" s="47" t="s">
        <v>157</v>
      </c>
      <c r="AI69" s="27" t="s">
        <v>45</v>
      </c>
      <c r="AJ69" s="47" t="s">
        <v>157</v>
      </c>
      <c r="AK69" s="27" t="s">
        <v>157</v>
      </c>
      <c r="AL69" s="47" t="s">
        <v>157</v>
      </c>
      <c r="AM69" s="27" t="s">
        <v>157</v>
      </c>
      <c r="AN69" s="47" t="s">
        <v>157</v>
      </c>
      <c r="AO69" s="27" t="s">
        <v>157</v>
      </c>
      <c r="AP69" s="27" t="s">
        <v>157</v>
      </c>
      <c r="AQ69" s="27" t="s">
        <v>157</v>
      </c>
      <c r="AR69" s="27" t="s">
        <v>157</v>
      </c>
      <c r="AS69" s="27" t="s">
        <v>157</v>
      </c>
      <c r="AT69" s="27" t="s">
        <v>56</v>
      </c>
      <c r="AU69" s="27" t="s">
        <v>157</v>
      </c>
      <c r="AV69" s="27"/>
      <c r="AW69" s="27" t="s">
        <v>157</v>
      </c>
      <c r="AX69" s="27" t="s">
        <v>157</v>
      </c>
      <c r="AY69" s="27" t="s">
        <v>157</v>
      </c>
      <c r="AZ69" s="27" t="s">
        <v>157</v>
      </c>
      <c r="BA69" s="27" t="s">
        <v>157</v>
      </c>
      <c r="BB69" s="27" t="s">
        <v>157</v>
      </c>
      <c r="BC69" s="27" t="s">
        <v>157</v>
      </c>
      <c r="BD69" s="27" t="s">
        <v>157</v>
      </c>
      <c r="BE69" s="27" t="s">
        <v>157</v>
      </c>
      <c r="BF69" s="27" t="s">
        <v>157</v>
      </c>
      <c r="BG69" s="27" t="s">
        <v>157</v>
      </c>
      <c r="BH69" s="27" t="s">
        <v>157</v>
      </c>
      <c r="BI69" s="27" t="s">
        <v>157</v>
      </c>
      <c r="BJ69" s="27" t="s">
        <v>157</v>
      </c>
      <c r="BK69" s="27" t="s">
        <v>157</v>
      </c>
      <c r="BL69" s="27" t="s">
        <v>157</v>
      </c>
      <c r="BM69" s="27" t="s">
        <v>157</v>
      </c>
      <c r="BN69" s="27" t="s">
        <v>157</v>
      </c>
      <c r="BO69" s="27" t="s">
        <v>157</v>
      </c>
      <c r="BP69" s="27" t="s">
        <v>157</v>
      </c>
      <c r="BQ69" s="27" t="s">
        <v>34</v>
      </c>
      <c r="CI69" t="s">
        <v>271</v>
      </c>
      <c r="CJ69" t="s">
        <v>254</v>
      </c>
      <c r="CK69" t="s">
        <v>157</v>
      </c>
      <c r="CL69" t="s">
        <v>203</v>
      </c>
      <c r="CM69" t="s">
        <v>157</v>
      </c>
      <c r="CN69" s="4">
        <v>45810</v>
      </c>
      <c r="CO69" s="4"/>
      <c r="CP69" s="4" t="s">
        <v>157</v>
      </c>
      <c r="CQ69" t="s">
        <v>209</v>
      </c>
      <c r="CR69" t="s">
        <v>255</v>
      </c>
      <c r="CS69" t="s">
        <v>167</v>
      </c>
      <c r="CT69" s="4">
        <v>45880</v>
      </c>
      <c r="CU69" s="4"/>
      <c r="CW69" t="s">
        <v>20</v>
      </c>
      <c r="CY69" s="30"/>
      <c r="CZ69" s="32"/>
      <c r="DA69" s="30"/>
      <c r="DB69" s="32"/>
      <c r="DC69" s="30"/>
      <c r="DD69" s="32"/>
      <c r="DE69" s="30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t="s">
        <v>157</v>
      </c>
      <c r="EJ69" t="s">
        <v>157</v>
      </c>
      <c r="EK69" t="s">
        <v>157</v>
      </c>
      <c r="EL69" t="s">
        <v>157</v>
      </c>
      <c r="EM69" t="s">
        <v>157</v>
      </c>
      <c r="EN69" t="s">
        <v>157</v>
      </c>
      <c r="EO69" t="s">
        <v>157</v>
      </c>
      <c r="EP69" t="s">
        <v>157</v>
      </c>
      <c r="EQ69" t="s">
        <v>157</v>
      </c>
      <c r="ER69" t="s">
        <v>29</v>
      </c>
      <c r="ES69" t="s">
        <v>157</v>
      </c>
      <c r="ET69" t="s">
        <v>157</v>
      </c>
      <c r="EU69" t="s">
        <v>157</v>
      </c>
      <c r="EV69" t="s">
        <v>157</v>
      </c>
      <c r="EW69" t="s">
        <v>157</v>
      </c>
    </row>
    <row r="70" spans="2:153" x14ac:dyDescent="0.25">
      <c r="B70" t="str">
        <f>IF(Q70="ja",XPlan_raw[[#This Row],[EKA_kode2]],"")</f>
        <v xml:space="preserve">T050055122 </v>
      </c>
      <c r="C70" t="str">
        <f>XPlan_raw[[#This Row],[eka_langtnavn]]</f>
        <v>Introduktionsforløb om verdensmålene for bæredygtig udvikling</v>
      </c>
      <c r="D70" t="str">
        <f>IF(XPlan_raw[[#This Row],[Interne-kode]]&lt;&gt;"(tom)",XPlan_raw[[#This Row],[Interne-kode]],"")</f>
        <v>P-PTE1</v>
      </c>
      <c r="E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0" t="str">
        <f>IF(XPlan_raw[[#This Row],[Campus]]&lt;&gt;"(tom)",XPlan_raw[[#This Row],[Campus]],"")</f>
        <v>Odense</v>
      </c>
      <c r="H70" t="str">
        <f>IF(OR(XPlan_raw[[#This Row],[Prøveform]]="(tom)",XPlan_raw[[#This Row],[Prøveform]]=""),"",XPlan_raw[[#This Row],[Prøveform]])</f>
        <v>Compulsory assignment</v>
      </c>
      <c r="I70" t="str">
        <f>IF(XPlan_raw[[#This Row],[Eksaminator_samlet]]&lt;&gt;"",XPlan_raw[[#This Row],[Eksaminator_samlet]],"")</f>
        <v>Karen Kjær Larsen</v>
      </c>
      <c r="J70" t="str">
        <f>IF(OR(XPlan_raw[[#This Row],[Censur]]="(tom)",XPlan_raw[[#This Row],[Censur]]=""),"",XPlan_raw[[#This Row],[Censur]])</f>
        <v>Second examiner: None</v>
      </c>
      <c r="K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0" s="4" t="str">
        <f>IF(XPlan_raw[[#This Row],[Bemærk]]&lt;&gt;"",XPlan_raw[[#This Row],[Bemærk]],"")</f>
        <v/>
      </c>
      <c r="M70" s="4" t="str">
        <f>IF(XPlan_raw[[#This Row],[Prøveform]]="Skriftlig prøve",XPlan_raw[[#This Row],[DATO: Start eksamen]]+21,"")</f>
        <v/>
      </c>
      <c r="N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70" s="27" t="s">
        <v>515</v>
      </c>
      <c r="R70" s="5" t="s">
        <v>961</v>
      </c>
      <c r="S70" s="5" t="s">
        <v>711</v>
      </c>
      <c r="T70" t="s">
        <v>960</v>
      </c>
      <c r="U70" s="5" t="s">
        <v>165</v>
      </c>
      <c r="V70" t="s">
        <v>157</v>
      </c>
      <c r="W70" s="45">
        <v>45807</v>
      </c>
      <c r="Y70" s="4" t="s">
        <v>805</v>
      </c>
      <c r="Z70" s="5" t="s">
        <v>962</v>
      </c>
      <c r="AA70" t="s">
        <v>420</v>
      </c>
      <c r="AB70" s="5" t="s">
        <v>167</v>
      </c>
      <c r="AC70" s="4" t="s">
        <v>157</v>
      </c>
      <c r="AD70" s="45"/>
      <c r="AF70" t="s">
        <v>18</v>
      </c>
      <c r="AH70" s="47" t="s">
        <v>157</v>
      </c>
      <c r="AI70" s="27" t="s">
        <v>157</v>
      </c>
      <c r="AJ70" s="47" t="s">
        <v>157</v>
      </c>
      <c r="AK70" s="27" t="s">
        <v>157</v>
      </c>
      <c r="AL70" s="47" t="s">
        <v>157</v>
      </c>
      <c r="AM70" s="27" t="s">
        <v>157</v>
      </c>
      <c r="AN70" s="47" t="s">
        <v>157</v>
      </c>
      <c r="AO70" s="27" t="s">
        <v>51</v>
      </c>
      <c r="AP70" s="27" t="s">
        <v>157</v>
      </c>
      <c r="AQ70" s="27" t="s">
        <v>157</v>
      </c>
      <c r="AR70" s="27" t="s">
        <v>157</v>
      </c>
      <c r="AS70" s="27" t="s">
        <v>157</v>
      </c>
      <c r="AT70" s="27" t="s">
        <v>157</v>
      </c>
      <c r="AU70" s="27" t="s">
        <v>157</v>
      </c>
      <c r="AV70" s="27" t="s">
        <v>157</v>
      </c>
      <c r="AW70" s="27" t="s">
        <v>157</v>
      </c>
      <c r="AX70" s="27" t="s">
        <v>157</v>
      </c>
      <c r="AY70" s="27" t="s">
        <v>157</v>
      </c>
      <c r="AZ70" s="27" t="s">
        <v>157</v>
      </c>
      <c r="BA70" s="27" t="s">
        <v>157</v>
      </c>
      <c r="BB70" s="27" t="s">
        <v>157</v>
      </c>
      <c r="BC70" s="27" t="s">
        <v>157</v>
      </c>
      <c r="BD70" s="27" t="s">
        <v>157</v>
      </c>
      <c r="BE70" s="27" t="s">
        <v>157</v>
      </c>
      <c r="BF70" s="27" t="s">
        <v>157</v>
      </c>
      <c r="BG70" s="27" t="s">
        <v>157</v>
      </c>
      <c r="BH70" s="27" t="s">
        <v>157</v>
      </c>
      <c r="BI70" s="27" t="s">
        <v>157</v>
      </c>
      <c r="BJ70" s="27" t="s">
        <v>157</v>
      </c>
      <c r="BK70" s="27" t="s">
        <v>157</v>
      </c>
      <c r="BL70" s="27" t="s">
        <v>157</v>
      </c>
      <c r="BM70" s="27" t="s">
        <v>157</v>
      </c>
      <c r="BN70" s="27" t="s">
        <v>157</v>
      </c>
      <c r="BO70" s="27" t="s">
        <v>157</v>
      </c>
      <c r="BP70" s="27" t="s">
        <v>157</v>
      </c>
      <c r="BQ70" s="27" t="s">
        <v>157</v>
      </c>
      <c r="CI70" s="28" t="s">
        <v>272</v>
      </c>
      <c r="CJ70" s="28" t="s">
        <v>254</v>
      </c>
      <c r="CK70" s="35" t="s">
        <v>157</v>
      </c>
      <c r="CL70" s="28" t="s">
        <v>157</v>
      </c>
      <c r="CM70" s="35" t="s">
        <v>157</v>
      </c>
      <c r="CN70" s="39">
        <v>45810</v>
      </c>
      <c r="CO70" s="40"/>
      <c r="CP70" s="40" t="s">
        <v>157</v>
      </c>
      <c r="CQ70" s="28"/>
      <c r="CR70" s="35" t="s">
        <v>636</v>
      </c>
      <c r="CS70" s="28"/>
      <c r="CT70" s="40" t="s">
        <v>157</v>
      </c>
      <c r="CU70" s="39"/>
      <c r="CV70" s="35"/>
      <c r="CW70" t="s">
        <v>20</v>
      </c>
      <c r="CY70" s="30"/>
      <c r="CZ70" s="32"/>
      <c r="DA70" s="30"/>
      <c r="DB70" s="32"/>
      <c r="DC70" s="30"/>
      <c r="DD70" s="32"/>
      <c r="DE70" s="30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5" t="s">
        <v>157</v>
      </c>
      <c r="EJ70" s="35" t="s">
        <v>21</v>
      </c>
      <c r="EK70" s="35" t="s">
        <v>157</v>
      </c>
      <c r="EL70" s="35" t="s">
        <v>157</v>
      </c>
      <c r="EM70" s="35" t="s">
        <v>157</v>
      </c>
      <c r="EN70" s="35" t="s">
        <v>157</v>
      </c>
      <c r="EO70" s="35" t="s">
        <v>157</v>
      </c>
      <c r="EP70" s="35" t="s">
        <v>157</v>
      </c>
      <c r="EQ70" s="35" t="s">
        <v>157</v>
      </c>
      <c r="ER70" s="35" t="s">
        <v>157</v>
      </c>
      <c r="ES70" s="35" t="s">
        <v>157</v>
      </c>
      <c r="ET70" s="35" t="s">
        <v>157</v>
      </c>
      <c r="EU70" s="35" t="s">
        <v>157</v>
      </c>
      <c r="EV70" s="35" t="s">
        <v>157</v>
      </c>
      <c r="EW70" s="35" t="s">
        <v>157</v>
      </c>
    </row>
    <row r="71" spans="2:153" x14ac:dyDescent="0.25">
      <c r="B71" t="str">
        <f>IF(Q71="ja",XPlan_raw[[#This Row],[EKA_kode2]],"")</f>
        <v>T150037102</v>
      </c>
      <c r="C71" t="str">
        <f>XPlan_raw[[#This Row],[eka_langtnavn]]</f>
        <v>Non-linear Finite Element Method</v>
      </c>
      <c r="D71" t="str">
        <f>IF(XPlan_raw[[#This Row],[Interne-kode]]&lt;&gt;"(tom)",XPlan_raw[[#This Row],[Interne-kode]],"")</f>
        <v>15-NFEM</v>
      </c>
      <c r="E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1" t="str">
        <f>IF(XPlan_raw[[#This Row],[Campus]]&lt;&gt;"(tom)",XPlan_raw[[#This Row],[Campus]],"")</f>
        <v>Odense</v>
      </c>
      <c r="H71" t="str">
        <f>IF(OR(XPlan_raw[[#This Row],[Prøveform]]="(tom)",XPlan_raw[[#This Row],[Prøveform]]=""),"",XPlan_raw[[#This Row],[Prøveform]])</f>
        <v>Portfolio</v>
      </c>
      <c r="I71" t="str">
        <f>IF(XPlan_raw[[#This Row],[Eksaminator_samlet]]&lt;&gt;"",XPlan_raw[[#This Row],[Eksaminator_samlet]],"")</f>
        <v>Muhammad Usman Hanif</v>
      </c>
      <c r="J71" t="str">
        <f>IF(OR(XPlan_raw[[#This Row],[Censur]]="(tom)",XPlan_raw[[#This Row],[Censur]]=""),"",XPlan_raw[[#This Row],[Censur]])</f>
        <v>Second examiner: None</v>
      </c>
      <c r="K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71" s="4" t="str">
        <f>IF(XPlan_raw[[#This Row],[Bemærk]]&lt;&gt;"",XPlan_raw[[#This Row],[Bemærk]],"")</f>
        <v/>
      </c>
      <c r="M71" s="4" t="str">
        <f>IF(XPlan_raw[[#This Row],[Prøveform]]="Skriftlig prøve",XPlan_raw[[#This Row],[DATO: Start eksamen]]+21,"")</f>
        <v/>
      </c>
      <c r="N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71" s="27" t="s">
        <v>515</v>
      </c>
      <c r="R71" s="5" t="s">
        <v>1286</v>
      </c>
      <c r="S71" s="5" t="s">
        <v>1287</v>
      </c>
      <c r="T71" t="s">
        <v>1288</v>
      </c>
      <c r="U71" s="5" t="s">
        <v>410</v>
      </c>
      <c r="V71" t="s">
        <v>157</v>
      </c>
      <c r="W71" s="45">
        <v>45807</v>
      </c>
      <c r="Y71" s="4" t="s">
        <v>631</v>
      </c>
      <c r="Z71" s="5" t="s">
        <v>1289</v>
      </c>
      <c r="AA71" t="s">
        <v>214</v>
      </c>
      <c r="AB71" s="5" t="s">
        <v>167</v>
      </c>
      <c r="AC71" s="4">
        <v>45888</v>
      </c>
      <c r="AD71" s="45"/>
      <c r="AF71" t="s">
        <v>18</v>
      </c>
      <c r="AH71" s="47" t="s">
        <v>157</v>
      </c>
      <c r="AI71" s="27" t="s">
        <v>157</v>
      </c>
      <c r="AJ71" s="47" t="s">
        <v>157</v>
      </c>
      <c r="AK71" s="27" t="s">
        <v>157</v>
      </c>
      <c r="AL71" s="47" t="s">
        <v>157</v>
      </c>
      <c r="AM71" s="27" t="s">
        <v>157</v>
      </c>
      <c r="AN71" s="47" t="s">
        <v>157</v>
      </c>
      <c r="AO71" s="27" t="s">
        <v>157</v>
      </c>
      <c r="AP71" s="27" t="s">
        <v>157</v>
      </c>
      <c r="AQ71" s="27" t="s">
        <v>157</v>
      </c>
      <c r="AR71" s="27" t="s">
        <v>157</v>
      </c>
      <c r="AS71" s="27" t="s">
        <v>157</v>
      </c>
      <c r="AT71" s="27" t="s">
        <v>157</v>
      </c>
      <c r="AU71" s="27" t="s">
        <v>157</v>
      </c>
      <c r="AV71" s="27"/>
      <c r="AW71" s="27" t="s">
        <v>157</v>
      </c>
      <c r="AX71" s="27" t="s">
        <v>157</v>
      </c>
      <c r="AY71" s="27" t="s">
        <v>157</v>
      </c>
      <c r="AZ71" s="27" t="s">
        <v>157</v>
      </c>
      <c r="BA71" s="27" t="s">
        <v>157</v>
      </c>
      <c r="BB71" s="27" t="s">
        <v>157</v>
      </c>
      <c r="BC71" s="27" t="s">
        <v>65</v>
      </c>
      <c r="BD71" s="27" t="s">
        <v>157</v>
      </c>
      <c r="BE71" s="27" t="s">
        <v>157</v>
      </c>
      <c r="BF71" s="27" t="s">
        <v>157</v>
      </c>
      <c r="BG71" s="27" t="s">
        <v>157</v>
      </c>
      <c r="BH71" s="27" t="s">
        <v>157</v>
      </c>
      <c r="BI71" s="27" t="s">
        <v>157</v>
      </c>
      <c r="BJ71" s="27" t="s">
        <v>157</v>
      </c>
      <c r="BK71" s="27" t="s">
        <v>157</v>
      </c>
      <c r="BL71" s="27" t="s">
        <v>157</v>
      </c>
      <c r="BM71" s="27" t="s">
        <v>157</v>
      </c>
      <c r="BN71" s="27" t="s">
        <v>157</v>
      </c>
      <c r="BO71" s="27" t="s">
        <v>157</v>
      </c>
      <c r="BP71" s="27" t="s">
        <v>157</v>
      </c>
      <c r="BQ71" s="27" t="s">
        <v>157</v>
      </c>
      <c r="CI71" s="28" t="s">
        <v>253</v>
      </c>
      <c r="CJ71" s="28" t="s">
        <v>254</v>
      </c>
      <c r="CK71" s="35" t="s">
        <v>157</v>
      </c>
      <c r="CL71" s="28" t="s">
        <v>203</v>
      </c>
      <c r="CM71" s="35" t="s">
        <v>157</v>
      </c>
      <c r="CN71" s="39">
        <v>45810</v>
      </c>
      <c r="CO71" s="40"/>
      <c r="CP71" s="40" t="s">
        <v>157</v>
      </c>
      <c r="CQ71" s="28" t="s">
        <v>635</v>
      </c>
      <c r="CR71" s="35" t="s">
        <v>636</v>
      </c>
      <c r="CS71" s="28" t="s">
        <v>160</v>
      </c>
      <c r="CT71" s="40">
        <v>45880</v>
      </c>
      <c r="CU71" s="39"/>
      <c r="CV71" s="35"/>
      <c r="CW71" t="s">
        <v>20</v>
      </c>
      <c r="CY71" s="30"/>
      <c r="CZ71" s="32"/>
      <c r="DA71" s="30"/>
      <c r="DB71" s="32"/>
      <c r="DC71" s="30"/>
      <c r="DD71" s="32"/>
      <c r="DE71" s="30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5" t="s">
        <v>157</v>
      </c>
      <c r="EJ71" s="35" t="s">
        <v>157</v>
      </c>
      <c r="EK71" s="35" t="s">
        <v>157</v>
      </c>
      <c r="EL71" s="35" t="s">
        <v>157</v>
      </c>
      <c r="EM71" s="35" t="s">
        <v>157</v>
      </c>
      <c r="EN71" s="35" t="s">
        <v>157</v>
      </c>
      <c r="EO71" s="35" t="s">
        <v>157</v>
      </c>
      <c r="EP71" s="35" t="s">
        <v>157</v>
      </c>
      <c r="EQ71" s="35" t="s">
        <v>157</v>
      </c>
      <c r="ER71" s="35" t="s">
        <v>157</v>
      </c>
      <c r="ES71" s="35" t="s">
        <v>157</v>
      </c>
      <c r="ET71" s="35" t="s">
        <v>31</v>
      </c>
      <c r="EU71" s="35" t="s">
        <v>157</v>
      </c>
      <c r="EV71" s="35" t="s">
        <v>157</v>
      </c>
      <c r="EW71" s="35" t="s">
        <v>157</v>
      </c>
    </row>
    <row r="72" spans="2:153" x14ac:dyDescent="0.25">
      <c r="B72" t="str">
        <f>IF(Q72="ja",XPlan_raw[[#This Row],[EKA_kode2]],"")</f>
        <v>T580038102</v>
      </c>
      <c r="C72" t="str">
        <f>XPlan_raw[[#This Row],[eka_langtnavn]]</f>
        <v>Objektorienteret programmering i C++</v>
      </c>
      <c r="D72" t="str">
        <f>IF(XPlan_raw[[#This Row],[Interne-kode]]&lt;&gt;"(tom)",XPlan_raw[[#This Row],[Interne-kode]],"")</f>
        <v>VB-CPP</v>
      </c>
      <c r="E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2" t="str">
        <f>IF(XPlan_raw[[#This Row],[Campus]]&lt;&gt;"(tom)",XPlan_raw[[#This Row],[Campus]],"")</f>
        <v>Odense</v>
      </c>
      <c r="H72" t="str">
        <f>IF(OR(XPlan_raw[[#This Row],[Prøveform]]="(tom)",XPlan_raw[[#This Row],[Prøveform]]=""),"",XPlan_raw[[#This Row],[Prøveform]])</f>
        <v>Portfolio</v>
      </c>
      <c r="I72" t="str">
        <f>IF(XPlan_raw[[#This Row],[Eksaminator_samlet]]&lt;&gt;"",XPlan_raw[[#This Row],[Eksaminator_samlet]],"")</f>
        <v xml:space="preserve">Preben H.S. Holm </v>
      </c>
      <c r="J72" t="str">
        <f>IF(OR(XPlan_raw[[#This Row],[Censur]]="(tom)",XPlan_raw[[#This Row],[Censur]]=""),"",XPlan_raw[[#This Row],[Censur]])</f>
        <v>Second examiner: None</v>
      </c>
      <c r="K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72" s="4" t="str">
        <f>IF(XPlan_raw[[#This Row],[Bemærk]]&lt;&gt;"",XPlan_raw[[#This Row],[Bemærk]],"")</f>
        <v/>
      </c>
      <c r="M72" s="4" t="str">
        <f>IF(XPlan_raw[[#This Row],[Prøveform]]="Skriftlig prøve",XPlan_raw[[#This Row],[DATO: Start eksamen]]+21,"")</f>
        <v/>
      </c>
      <c r="N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72" s="27" t="s">
        <v>515</v>
      </c>
      <c r="R72" s="5" t="s">
        <v>1949</v>
      </c>
      <c r="S72" s="5" t="s">
        <v>1712</v>
      </c>
      <c r="T72" t="s">
        <v>1950</v>
      </c>
      <c r="U72" t="s">
        <v>208</v>
      </c>
      <c r="V72" t="s">
        <v>157</v>
      </c>
      <c r="W72" s="45">
        <v>45807</v>
      </c>
      <c r="Y72" s="4" t="s">
        <v>631</v>
      </c>
      <c r="Z72" s="5" t="s">
        <v>1714</v>
      </c>
      <c r="AA72" t="s">
        <v>214</v>
      </c>
      <c r="AB72" s="5" t="s">
        <v>167</v>
      </c>
      <c r="AC72" s="4">
        <v>45896</v>
      </c>
      <c r="AD72" s="45"/>
      <c r="AF72" t="s">
        <v>18</v>
      </c>
      <c r="AH72" s="47" t="s">
        <v>157</v>
      </c>
      <c r="AI72" s="27" t="s">
        <v>157</v>
      </c>
      <c r="AJ72" s="47" t="s">
        <v>157</v>
      </c>
      <c r="AK72" s="27" t="s">
        <v>157</v>
      </c>
      <c r="AL72" s="47" t="s">
        <v>157</v>
      </c>
      <c r="AM72" s="27" t="s">
        <v>157</v>
      </c>
      <c r="AN72" s="47" t="s">
        <v>157</v>
      </c>
      <c r="AO72" s="27" t="s">
        <v>157</v>
      </c>
      <c r="AP72" s="27" t="s">
        <v>157</v>
      </c>
      <c r="AQ72" s="27" t="s">
        <v>157</v>
      </c>
      <c r="AR72" s="27" t="s">
        <v>157</v>
      </c>
      <c r="AS72" s="27" t="s">
        <v>157</v>
      </c>
      <c r="AT72" s="27" t="s">
        <v>157</v>
      </c>
      <c r="AU72" s="27" t="s">
        <v>157</v>
      </c>
      <c r="AV72" s="27" t="s">
        <v>157</v>
      </c>
      <c r="AW72" s="27" t="s">
        <v>157</v>
      </c>
      <c r="AX72" s="27" t="s">
        <v>157</v>
      </c>
      <c r="AY72" s="27" t="s">
        <v>157</v>
      </c>
      <c r="AZ72" s="27" t="s">
        <v>157</v>
      </c>
      <c r="BA72" s="27" t="s">
        <v>63</v>
      </c>
      <c r="BB72" s="27" t="s">
        <v>157</v>
      </c>
      <c r="BC72" s="27" t="s">
        <v>157</v>
      </c>
      <c r="BD72" s="27" t="s">
        <v>157</v>
      </c>
      <c r="BE72" s="27" t="s">
        <v>157</v>
      </c>
      <c r="BF72" s="27" t="s">
        <v>157</v>
      </c>
      <c r="BG72" s="27" t="s">
        <v>157</v>
      </c>
      <c r="BH72" s="27" t="s">
        <v>157</v>
      </c>
      <c r="BI72" s="27" t="s">
        <v>157</v>
      </c>
      <c r="BJ72" s="27" t="s">
        <v>157</v>
      </c>
      <c r="BK72" s="27" t="s">
        <v>157</v>
      </c>
      <c r="BL72" s="27" t="s">
        <v>157</v>
      </c>
      <c r="BM72" s="27" t="s">
        <v>157</v>
      </c>
      <c r="BN72" s="27" t="s">
        <v>157</v>
      </c>
      <c r="BO72" s="27" t="s">
        <v>157</v>
      </c>
      <c r="BP72" s="27" t="s">
        <v>157</v>
      </c>
      <c r="BQ72" s="27" t="s">
        <v>157</v>
      </c>
      <c r="CI72" t="s">
        <v>316</v>
      </c>
      <c r="CJ72" t="s">
        <v>317</v>
      </c>
      <c r="CK72" t="s">
        <v>157</v>
      </c>
      <c r="CL72" t="s">
        <v>203</v>
      </c>
      <c r="CM72" t="s">
        <v>157</v>
      </c>
      <c r="CN72" s="4">
        <v>45811</v>
      </c>
      <c r="CO72" s="4"/>
      <c r="CP72" s="4" t="s">
        <v>631</v>
      </c>
      <c r="CQ72" t="s">
        <v>318</v>
      </c>
      <c r="CR72" t="s">
        <v>636</v>
      </c>
      <c r="CS72" t="s">
        <v>167</v>
      </c>
      <c r="CT72" s="4" t="s">
        <v>157</v>
      </c>
      <c r="CU72" s="4"/>
      <c r="CW72" t="s">
        <v>20</v>
      </c>
      <c r="CY72" s="30"/>
      <c r="CZ72" s="32"/>
      <c r="DA72" s="30"/>
      <c r="DB72" s="32"/>
      <c r="DC72" s="30"/>
      <c r="DD72" s="32"/>
      <c r="DE72" s="30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t="s">
        <v>157</v>
      </c>
      <c r="EJ72" t="s">
        <v>157</v>
      </c>
      <c r="EK72" t="s">
        <v>157</v>
      </c>
      <c r="EL72" t="s">
        <v>157</v>
      </c>
      <c r="EM72" t="s">
        <v>24</v>
      </c>
      <c r="EN72" t="s">
        <v>157</v>
      </c>
      <c r="EO72" t="s">
        <v>157</v>
      </c>
      <c r="EP72" t="s">
        <v>157</v>
      </c>
      <c r="EQ72" t="s">
        <v>157</v>
      </c>
      <c r="ER72" t="s">
        <v>157</v>
      </c>
      <c r="ES72" t="s">
        <v>157</v>
      </c>
      <c r="ET72" t="s">
        <v>157</v>
      </c>
      <c r="EU72" t="s">
        <v>157</v>
      </c>
      <c r="EV72" t="s">
        <v>157</v>
      </c>
      <c r="EW72" t="s">
        <v>157</v>
      </c>
    </row>
    <row r="73" spans="2:153" x14ac:dyDescent="0.25">
      <c r="B73" t="str">
        <f>IF(Q73="ja",XPlan_raw[[#This Row],[EKA_kode2]],"")</f>
        <v>T470042102</v>
      </c>
      <c r="C73" t="str">
        <f>XPlan_raw[[#This Row],[eka_langtnavn]]</f>
        <v>Optical System Design and Spectroscopy</v>
      </c>
      <c r="D73" t="str">
        <f>IF(XPlan_raw[[#This Row],[Interne-kode]]&lt;&gt;"(tom)",XPlan_raw[[#This Row],[Interne-kode]],"")</f>
        <v>TK-ODAS</v>
      </c>
      <c r="E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3" t="str">
        <f>IF(XPlan_raw[[#This Row],[Campus]]&lt;&gt;"(tom)",XPlan_raw[[#This Row],[Campus]],"")</f>
        <v>Odense</v>
      </c>
      <c r="H73" t="str">
        <f>IF(OR(XPlan_raw[[#This Row],[Prøveform]]="(tom)",XPlan_raw[[#This Row],[Prøveform]]=""),"",XPlan_raw[[#This Row],[Prøveform]])</f>
        <v>Portfolio</v>
      </c>
      <c r="I73" t="str">
        <f>IF(XPlan_raw[[#This Row],[Eksaminator_samlet]]&lt;&gt;"",XPlan_raw[[#This Row],[Eksaminator_samlet]],"")</f>
        <v>René Lynge Eriksen, Martin A B Hedegaard</v>
      </c>
      <c r="J73" t="str">
        <f>IF(OR(XPlan_raw[[#This Row],[Censur]]="(tom)",XPlan_raw[[#This Row],[Censur]]=""),"",XPlan_raw[[#This Row],[Censur]])</f>
        <v>Second examiner: None</v>
      </c>
      <c r="K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73" s="4" t="str">
        <f>IF(XPlan_raw[[#This Row],[Bemærk]]&lt;&gt;"",XPlan_raw[[#This Row],[Bemærk]],"")</f>
        <v/>
      </c>
      <c r="M73" s="4" t="str">
        <f>IF(XPlan_raw[[#This Row],[Prøveform]]="Skriftlig prøve",XPlan_raw[[#This Row],[DATO: Start eksamen]]+21,"")</f>
        <v/>
      </c>
      <c r="N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73" s="27" t="s">
        <v>515</v>
      </c>
      <c r="R73" s="5" t="s">
        <v>1568</v>
      </c>
      <c r="S73" s="5" t="s">
        <v>1569</v>
      </c>
      <c r="T73" t="s">
        <v>1570</v>
      </c>
      <c r="U73" s="5" t="s">
        <v>156</v>
      </c>
      <c r="V73" t="s">
        <v>157</v>
      </c>
      <c r="W73" s="45">
        <v>45807</v>
      </c>
      <c r="Y73" s="4" t="s">
        <v>630</v>
      </c>
      <c r="Z73" s="5" t="s">
        <v>1571</v>
      </c>
      <c r="AA73" t="s">
        <v>214</v>
      </c>
      <c r="AB73" s="5" t="s">
        <v>167</v>
      </c>
      <c r="AC73" s="4">
        <v>45883</v>
      </c>
      <c r="AD73" s="45"/>
      <c r="AF73" t="s">
        <v>18</v>
      </c>
      <c r="AH73" s="47" t="s">
        <v>157</v>
      </c>
      <c r="AI73" s="27" t="s">
        <v>157</v>
      </c>
      <c r="AJ73" s="47" t="s">
        <v>157</v>
      </c>
      <c r="AK73" s="27" t="s">
        <v>157</v>
      </c>
      <c r="AL73" s="47" t="s">
        <v>157</v>
      </c>
      <c r="AM73" s="27" t="s">
        <v>157</v>
      </c>
      <c r="AN73" s="47" t="s">
        <v>157</v>
      </c>
      <c r="AO73" s="27" t="s">
        <v>157</v>
      </c>
      <c r="AP73" s="27" t="s">
        <v>157</v>
      </c>
      <c r="AQ73" s="27" t="s">
        <v>157</v>
      </c>
      <c r="AR73" s="27" t="s">
        <v>157</v>
      </c>
      <c r="AS73" s="27" t="s">
        <v>157</v>
      </c>
      <c r="AT73" s="27" t="s">
        <v>157</v>
      </c>
      <c r="AU73" s="27" t="s">
        <v>157</v>
      </c>
      <c r="AV73" s="27"/>
      <c r="AW73" s="27" t="s">
        <v>157</v>
      </c>
      <c r="AX73" s="27" t="s">
        <v>157</v>
      </c>
      <c r="AY73" s="27" t="s">
        <v>157</v>
      </c>
      <c r="AZ73" s="27" t="s">
        <v>157</v>
      </c>
      <c r="BA73" s="27" t="s">
        <v>157</v>
      </c>
      <c r="BB73" s="27" t="s">
        <v>157</v>
      </c>
      <c r="BC73" s="27" t="s">
        <v>157</v>
      </c>
      <c r="BD73" s="27" t="s">
        <v>157</v>
      </c>
      <c r="BE73" s="27" t="s">
        <v>157</v>
      </c>
      <c r="BF73" s="27" t="s">
        <v>68</v>
      </c>
      <c r="BG73" s="27" t="s">
        <v>157</v>
      </c>
      <c r="BH73" s="27" t="s">
        <v>157</v>
      </c>
      <c r="BI73" s="27" t="s">
        <v>157</v>
      </c>
      <c r="BJ73" s="27" t="s">
        <v>157</v>
      </c>
      <c r="BK73" s="27" t="s">
        <v>157</v>
      </c>
      <c r="BL73" s="27" t="s">
        <v>157</v>
      </c>
      <c r="BM73" s="27" t="s">
        <v>157</v>
      </c>
      <c r="BN73" s="27" t="s">
        <v>157</v>
      </c>
      <c r="BO73" s="27" t="s">
        <v>157</v>
      </c>
      <c r="BP73" s="27" t="s">
        <v>157</v>
      </c>
      <c r="BQ73" s="27" t="s">
        <v>157</v>
      </c>
      <c r="CI73" t="s">
        <v>323</v>
      </c>
      <c r="CJ73" t="s">
        <v>324</v>
      </c>
      <c r="CK73" t="s">
        <v>157</v>
      </c>
      <c r="CL73" t="s">
        <v>203</v>
      </c>
      <c r="CM73" t="s">
        <v>157</v>
      </c>
      <c r="CN73" s="4">
        <v>45811</v>
      </c>
      <c r="CO73" s="4"/>
      <c r="CP73" s="4" t="s">
        <v>631</v>
      </c>
      <c r="CQ73" t="s">
        <v>325</v>
      </c>
      <c r="CR73" t="s">
        <v>255</v>
      </c>
      <c r="CS73" t="s">
        <v>167</v>
      </c>
      <c r="CT73" s="4">
        <v>45898</v>
      </c>
      <c r="CU73" s="4"/>
      <c r="CW73" t="s">
        <v>20</v>
      </c>
      <c r="CY73" s="30"/>
      <c r="CZ73" s="32"/>
      <c r="DA73" s="30"/>
      <c r="DB73" s="32"/>
      <c r="DC73" s="30"/>
      <c r="DD73" s="32"/>
      <c r="DE73" s="30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t="s">
        <v>157</v>
      </c>
      <c r="EJ73" t="s">
        <v>157</v>
      </c>
      <c r="EK73" t="s">
        <v>157</v>
      </c>
      <c r="EL73" t="s">
        <v>157</v>
      </c>
      <c r="EM73" t="s">
        <v>24</v>
      </c>
      <c r="EN73" t="s">
        <v>157</v>
      </c>
      <c r="EO73" t="s">
        <v>157</v>
      </c>
      <c r="EP73" t="s">
        <v>157</v>
      </c>
      <c r="EQ73" t="s">
        <v>157</v>
      </c>
      <c r="ER73" t="s">
        <v>157</v>
      </c>
      <c r="ES73" t="s">
        <v>157</v>
      </c>
      <c r="ET73" t="s">
        <v>157</v>
      </c>
      <c r="EU73" t="s">
        <v>157</v>
      </c>
      <c r="EV73" t="s">
        <v>157</v>
      </c>
      <c r="EW73" t="s">
        <v>157</v>
      </c>
    </row>
    <row r="74" spans="2:153" x14ac:dyDescent="0.25">
      <c r="B74" t="str">
        <f>IF(Q74="ja",XPlan_raw[[#This Row],[EKA_kode2]],"")</f>
        <v>T090011102</v>
      </c>
      <c r="C74" t="str">
        <f>XPlan_raw[[#This Row],[eka_langtnavn]]</f>
        <v xml:space="preserve">Seminar in Operations Management </v>
      </c>
      <c r="D74" t="str">
        <f>IF(XPlan_raw[[#This Row],[Interne-kode]]&lt;&gt;"(tom)",XPlan_raw[[#This Row],[Interne-kode]],"")</f>
        <v>OM-SOM</v>
      </c>
      <c r="E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4" t="str">
        <f>IF(XPlan_raw[[#This Row],[Campus]]&lt;&gt;"(tom)",XPlan_raw[[#This Row],[Campus]],"")</f>
        <v>Odense</v>
      </c>
      <c r="H74" t="str">
        <f>IF(OR(XPlan_raw[[#This Row],[Prøveform]]="(tom)",XPlan_raw[[#This Row],[Prøveform]]=""),"",XPlan_raw[[#This Row],[Prøveform]])</f>
        <v>Take-home assignment</v>
      </c>
      <c r="I74" t="str">
        <f>IF(XPlan_raw[[#This Row],[Eksaminator_samlet]]&lt;&gt;"",XPlan_raw[[#This Row],[Eksaminator_samlet]],"")</f>
        <v>Vejleder/Supervisor</v>
      </c>
      <c r="J74" t="str">
        <f>IF(OR(XPlan_raw[[#This Row],[Censur]]="(tom)",XPlan_raw[[#This Row],[Censur]]=""),"",XPlan_raw[[#This Row],[Censur]])</f>
        <v>Second examiner: Internal</v>
      </c>
      <c r="K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74" s="4" t="str">
        <f>IF(XPlan_raw[[#This Row],[Bemærk]]&lt;&gt;"",XPlan_raw[[#This Row],[Bemærk]],"")</f>
        <v/>
      </c>
      <c r="M74" s="4" t="str">
        <f>IF(XPlan_raw[[#This Row],[Prøveform]]="Skriftlig prøve",XPlan_raw[[#This Row],[DATO: Start eksamen]]+21,"")</f>
        <v/>
      </c>
      <c r="N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74" s="27" t="s">
        <v>515</v>
      </c>
      <c r="R74" s="5" t="s">
        <v>1056</v>
      </c>
      <c r="S74" s="5" t="s">
        <v>1057</v>
      </c>
      <c r="T74" t="s">
        <v>1058</v>
      </c>
      <c r="U74" s="5" t="s">
        <v>410</v>
      </c>
      <c r="V74" t="s">
        <v>157</v>
      </c>
      <c r="W74" s="45">
        <v>45807</v>
      </c>
      <c r="Y74" s="4" t="s">
        <v>631</v>
      </c>
      <c r="Z74" s="5" t="s">
        <v>662</v>
      </c>
      <c r="AA74" t="s">
        <v>255</v>
      </c>
      <c r="AB74" s="5" t="s">
        <v>160</v>
      </c>
      <c r="AC74" s="4">
        <v>45884</v>
      </c>
      <c r="AD74" s="45"/>
      <c r="AF74" t="s">
        <v>18</v>
      </c>
      <c r="AH74" s="47" t="s">
        <v>157</v>
      </c>
      <c r="AI74" s="27" t="s">
        <v>157</v>
      </c>
      <c r="AJ74" s="47" t="s">
        <v>157</v>
      </c>
      <c r="AK74" s="27" t="s">
        <v>157</v>
      </c>
      <c r="AL74" s="47" t="s">
        <v>157</v>
      </c>
      <c r="AM74" s="27" t="s">
        <v>157</v>
      </c>
      <c r="AN74" s="47" t="s">
        <v>157</v>
      </c>
      <c r="AO74" s="27" t="s">
        <v>157</v>
      </c>
      <c r="AP74" s="27" t="s">
        <v>157</v>
      </c>
      <c r="AQ74" s="27" t="s">
        <v>157</v>
      </c>
      <c r="AR74" s="27" t="s">
        <v>157</v>
      </c>
      <c r="AS74" s="27" t="s">
        <v>157</v>
      </c>
      <c r="AT74" s="27" t="s">
        <v>157</v>
      </c>
      <c r="AU74" s="27" t="s">
        <v>157</v>
      </c>
      <c r="AV74" s="27"/>
      <c r="AW74" s="27" t="s">
        <v>157</v>
      </c>
      <c r="AX74" s="27" t="s">
        <v>157</v>
      </c>
      <c r="AY74" s="27" t="s">
        <v>157</v>
      </c>
      <c r="AZ74" s="27" t="s">
        <v>157</v>
      </c>
      <c r="BA74" s="27" t="s">
        <v>157</v>
      </c>
      <c r="BB74" s="27" t="s">
        <v>157</v>
      </c>
      <c r="BC74" s="27" t="s">
        <v>157</v>
      </c>
      <c r="BD74" s="27" t="s">
        <v>157</v>
      </c>
      <c r="BE74" s="27" t="s">
        <v>157</v>
      </c>
      <c r="BF74" s="27" t="s">
        <v>157</v>
      </c>
      <c r="BG74" s="27" t="s">
        <v>157</v>
      </c>
      <c r="BH74" s="27" t="s">
        <v>157</v>
      </c>
      <c r="BI74" s="27" t="s">
        <v>157</v>
      </c>
      <c r="BJ74" s="27" t="s">
        <v>157</v>
      </c>
      <c r="BK74" s="27" t="s">
        <v>157</v>
      </c>
      <c r="BL74" s="27" t="s">
        <v>157</v>
      </c>
      <c r="BM74" s="27" t="s">
        <v>75</v>
      </c>
      <c r="BN74" s="27" t="s">
        <v>157</v>
      </c>
      <c r="BO74" s="27" t="s">
        <v>157</v>
      </c>
      <c r="BP74" s="27" t="s">
        <v>157</v>
      </c>
      <c r="BQ74" s="27" t="s">
        <v>157</v>
      </c>
      <c r="CI74" t="s">
        <v>309</v>
      </c>
      <c r="CJ74" t="s">
        <v>310</v>
      </c>
      <c r="CK74" t="s">
        <v>311</v>
      </c>
      <c r="CL74" t="s">
        <v>156</v>
      </c>
      <c r="CM74" t="s">
        <v>157</v>
      </c>
      <c r="CN74" s="4">
        <v>45811</v>
      </c>
      <c r="CO74" s="4">
        <v>45820</v>
      </c>
      <c r="CP74" s="4" t="s">
        <v>631</v>
      </c>
      <c r="CQ74" t="s">
        <v>287</v>
      </c>
      <c r="CR74" t="s">
        <v>186</v>
      </c>
      <c r="CS74" t="s">
        <v>187</v>
      </c>
      <c r="CT74" s="4">
        <v>45881</v>
      </c>
      <c r="CU74" s="4"/>
      <c r="CV74" t="s">
        <v>161</v>
      </c>
      <c r="CW74" t="s">
        <v>20</v>
      </c>
      <c r="CY74" s="30"/>
      <c r="CZ74" s="32"/>
      <c r="DA74" s="30"/>
      <c r="DB74" s="32"/>
      <c r="DC74" s="30"/>
      <c r="DD74" s="32"/>
      <c r="DE74" s="30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t="s">
        <v>157</v>
      </c>
      <c r="EJ74" t="s">
        <v>21</v>
      </c>
      <c r="EK74" t="s">
        <v>22</v>
      </c>
      <c r="EL74" t="s">
        <v>157</v>
      </c>
      <c r="EM74" t="s">
        <v>24</v>
      </c>
      <c r="EN74" t="s">
        <v>157</v>
      </c>
      <c r="EO74" t="s">
        <v>26</v>
      </c>
      <c r="EP74" t="s">
        <v>27</v>
      </c>
      <c r="EQ74" t="s">
        <v>157</v>
      </c>
      <c r="ER74" t="s">
        <v>157</v>
      </c>
      <c r="ES74" t="s">
        <v>157</v>
      </c>
      <c r="ET74" t="s">
        <v>157</v>
      </c>
      <c r="EU74" t="s">
        <v>157</v>
      </c>
      <c r="EV74" t="s">
        <v>157</v>
      </c>
      <c r="EW74" t="s">
        <v>80</v>
      </c>
    </row>
    <row r="75" spans="2:153" x14ac:dyDescent="0.25">
      <c r="B75" t="str">
        <f>IF(Q75="ja",XPlan_raw[[#This Row],[EKA_kode2]],"")</f>
        <v>T520022102</v>
      </c>
      <c r="C75" t="str">
        <f>XPlan_raw[[#This Row],[eka_langtnavn]]</f>
        <v>Software System Analysis and Verification</v>
      </c>
      <c r="D75" t="str">
        <f>IF(XPlan_raw[[#This Row],[Interne-kode]]&lt;&gt;"(tom)",XPlan_raw[[#This Row],[Interne-kode]],"")</f>
        <v>SM-SSAV</v>
      </c>
      <c r="E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5" t="str">
        <f>IF(XPlan_raw[[#This Row],[Campus]]&lt;&gt;"(tom)",XPlan_raw[[#This Row],[Campus]],"")</f>
        <v>Odense</v>
      </c>
      <c r="H75" t="str">
        <f>IF(OR(XPlan_raw[[#This Row],[Prøveform]]="(tom)",XPlan_raw[[#This Row],[Prøveform]]=""),"",XPlan_raw[[#This Row],[Prøveform]])</f>
        <v>Portfolio</v>
      </c>
      <c r="I75" t="str">
        <f>IF(XPlan_raw[[#This Row],[Eksaminator_samlet]]&lt;&gt;"",XPlan_raw[[#This Row],[Eksaminator_samlet]],"")</f>
        <v>Eun-Young Kang</v>
      </c>
      <c r="J75" t="str">
        <f>IF(OR(XPlan_raw[[#This Row],[Censur]]="(tom)",XPlan_raw[[#This Row],[Censur]]=""),"",XPlan_raw[[#This Row],[Censur]])</f>
        <v>Second examiner: None</v>
      </c>
      <c r="K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5" s="4" t="str">
        <f>IF(XPlan_raw[[#This Row],[Bemærk]]&lt;&gt;"",XPlan_raw[[#This Row],[Bemærk]],"")</f>
        <v/>
      </c>
      <c r="M75" s="4" t="str">
        <f>IF(XPlan_raw[[#This Row],[Prøveform]]="Skriftlig prøve",XPlan_raw[[#This Row],[DATO: Start eksamen]]+21,"")</f>
        <v/>
      </c>
      <c r="N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75" s="27" t="s">
        <v>515</v>
      </c>
      <c r="R75" s="5" t="s">
        <v>1657</v>
      </c>
      <c r="S75" s="5" t="s">
        <v>1658</v>
      </c>
      <c r="T75" t="s">
        <v>1659</v>
      </c>
      <c r="U75" s="5" t="s">
        <v>156</v>
      </c>
      <c r="V75" t="s">
        <v>157</v>
      </c>
      <c r="W75" s="45">
        <v>45807</v>
      </c>
      <c r="Y75" s="4" t="s">
        <v>630</v>
      </c>
      <c r="Z75" s="5" t="s">
        <v>1588</v>
      </c>
      <c r="AA75" t="s">
        <v>214</v>
      </c>
      <c r="AB75" s="5" t="s">
        <v>167</v>
      </c>
      <c r="AC75" s="4" t="s">
        <v>157</v>
      </c>
      <c r="AD75" s="45"/>
      <c r="AF75" t="s">
        <v>18</v>
      </c>
      <c r="AH75" s="47" t="s">
        <v>157</v>
      </c>
      <c r="AI75" s="27" t="s">
        <v>157</v>
      </c>
      <c r="AJ75" s="47" t="s">
        <v>157</v>
      </c>
      <c r="AK75" s="27" t="s">
        <v>157</v>
      </c>
      <c r="AL75" s="47" t="s">
        <v>157</v>
      </c>
      <c r="AM75" s="27" t="s">
        <v>157</v>
      </c>
      <c r="AN75" s="47" t="s">
        <v>157</v>
      </c>
      <c r="AO75" s="27" t="s">
        <v>157</v>
      </c>
      <c r="AP75" s="27" t="s">
        <v>157</v>
      </c>
      <c r="AQ75" s="27" t="s">
        <v>157</v>
      </c>
      <c r="AR75" s="27" t="s">
        <v>157</v>
      </c>
      <c r="AS75" s="27" t="s">
        <v>157</v>
      </c>
      <c r="AT75" s="27" t="s">
        <v>157</v>
      </c>
      <c r="AU75" s="27" t="s">
        <v>157</v>
      </c>
      <c r="AV75" s="27"/>
      <c r="AW75" s="27" t="s">
        <v>157</v>
      </c>
      <c r="AX75" s="27" t="s">
        <v>157</v>
      </c>
      <c r="AY75" s="27" t="s">
        <v>157</v>
      </c>
      <c r="AZ75" s="27" t="s">
        <v>157</v>
      </c>
      <c r="BA75" s="27" t="s">
        <v>157</v>
      </c>
      <c r="BB75" s="27" t="s">
        <v>157</v>
      </c>
      <c r="BC75" s="27" t="s">
        <v>157</v>
      </c>
      <c r="BD75" s="27" t="s">
        <v>157</v>
      </c>
      <c r="BE75" s="27" t="s">
        <v>157</v>
      </c>
      <c r="BF75" s="27" t="s">
        <v>157</v>
      </c>
      <c r="BG75" s="27" t="s">
        <v>157</v>
      </c>
      <c r="BH75" s="27" t="s">
        <v>157</v>
      </c>
      <c r="BI75" s="27" t="s">
        <v>157</v>
      </c>
      <c r="BJ75" s="27" t="s">
        <v>157</v>
      </c>
      <c r="BK75" s="27" t="s">
        <v>157</v>
      </c>
      <c r="BL75" s="27" t="s">
        <v>157</v>
      </c>
      <c r="BM75" s="27" t="s">
        <v>157</v>
      </c>
      <c r="BN75" s="27" t="s">
        <v>157</v>
      </c>
      <c r="BO75" s="27" t="s">
        <v>77</v>
      </c>
      <c r="BP75" s="27" t="s">
        <v>157</v>
      </c>
      <c r="BQ75" s="27" t="s">
        <v>157</v>
      </c>
      <c r="CI75" t="s">
        <v>305</v>
      </c>
      <c r="CJ75" t="s">
        <v>306</v>
      </c>
      <c r="CK75" t="s">
        <v>307</v>
      </c>
      <c r="CL75" t="s">
        <v>203</v>
      </c>
      <c r="CM75" t="s">
        <v>157</v>
      </c>
      <c r="CN75" s="4">
        <v>45811</v>
      </c>
      <c r="CO75" s="4"/>
      <c r="CP75" s="4" t="s">
        <v>630</v>
      </c>
      <c r="CQ75" t="s">
        <v>308</v>
      </c>
      <c r="CR75" t="s">
        <v>159</v>
      </c>
      <c r="CS75" t="s">
        <v>187</v>
      </c>
      <c r="CT75" s="4">
        <v>45887</v>
      </c>
      <c r="CU75" s="4"/>
      <c r="CW75" t="s">
        <v>20</v>
      </c>
      <c r="CY75" s="30"/>
      <c r="CZ75" s="32"/>
      <c r="DA75" s="30"/>
      <c r="DB75" s="32"/>
      <c r="DC75" s="30"/>
      <c r="DD75" s="32"/>
      <c r="DE75" s="30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t="s">
        <v>157</v>
      </c>
      <c r="EJ75" t="s">
        <v>21</v>
      </c>
      <c r="EK75" t="s">
        <v>22</v>
      </c>
      <c r="EL75" t="s">
        <v>157</v>
      </c>
      <c r="EM75" t="s">
        <v>157</v>
      </c>
      <c r="EN75" t="s">
        <v>157</v>
      </c>
      <c r="EO75" t="s">
        <v>26</v>
      </c>
      <c r="EP75" t="s">
        <v>27</v>
      </c>
      <c r="EQ75" t="s">
        <v>157</v>
      </c>
      <c r="ER75" t="s">
        <v>157</v>
      </c>
      <c r="ES75" t="s">
        <v>157</v>
      </c>
      <c r="ET75" t="s">
        <v>157</v>
      </c>
      <c r="EU75" t="s">
        <v>157</v>
      </c>
      <c r="EV75" t="s">
        <v>157</v>
      </c>
      <c r="EW75" t="s">
        <v>80</v>
      </c>
    </row>
    <row r="76" spans="2:153" x14ac:dyDescent="0.25">
      <c r="B76" t="str">
        <f>IF(Q76="ja",XPlan_raw[[#This Row],[EKA_kode2]],"")</f>
        <v>T200030102</v>
      </c>
      <c r="C76" t="str">
        <f>XPlan_raw[[#This Row],[eka_langtnavn]]</f>
        <v>Calculus of chemistry</v>
      </c>
      <c r="D76" t="str">
        <f>IF(XPlan_raw[[#This Row],[Interne-kode]]&lt;&gt;"(tom)",XPlan_raw[[#This Row],[Interne-kode]],"")</f>
        <v>K-CACH</v>
      </c>
      <c r="E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6" t="str">
        <f>IF(XPlan_raw[[#This Row],[Campus]]&lt;&gt;"(tom)",XPlan_raw[[#This Row],[Campus]],"")</f>
        <v>Odense</v>
      </c>
      <c r="H76" t="str">
        <f>IF(OR(XPlan_raw[[#This Row],[Prøveform]]="(tom)",XPlan_raw[[#This Row],[Prøveform]]=""),"",XPlan_raw[[#This Row],[Prøveform]])</f>
        <v>Compulsory assignment</v>
      </c>
      <c r="I76" t="str">
        <f>IF(XPlan_raw[[#This Row],[Eksaminator_samlet]]&lt;&gt;"",XPlan_raw[[#This Row],[Eksaminator_samlet]],"")</f>
        <v>Massimiliano Errico</v>
      </c>
      <c r="J76" t="str">
        <f>IF(OR(XPlan_raw[[#This Row],[Censur]]="(tom)",XPlan_raw[[#This Row],[Censur]]=""),"",XPlan_raw[[#This Row],[Censur]])</f>
        <v>Second examiner: None</v>
      </c>
      <c r="K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76" s="4" t="str">
        <f>IF(XPlan_raw[[#This Row],[Bemærk]]&lt;&gt;"",XPlan_raw[[#This Row],[Bemærk]],"")</f>
        <v/>
      </c>
      <c r="M76" s="4" t="str">
        <f>IF(XPlan_raw[[#This Row],[Prøveform]]="Skriftlig prøve",XPlan_raw[[#This Row],[DATO: Start eksamen]]+21,"")</f>
        <v/>
      </c>
      <c r="N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76" s="27" t="s">
        <v>515</v>
      </c>
      <c r="R76" t="s">
        <v>1359</v>
      </c>
      <c r="S76" t="s">
        <v>1360</v>
      </c>
      <c r="T76" t="s">
        <v>1361</v>
      </c>
      <c r="U76" t="s">
        <v>203</v>
      </c>
      <c r="V76" t="s">
        <v>208</v>
      </c>
      <c r="W76" s="4">
        <v>45808</v>
      </c>
      <c r="Y76" s="4" t="s">
        <v>631</v>
      </c>
      <c r="Z76" t="s">
        <v>1362</v>
      </c>
      <c r="AA76" t="s">
        <v>420</v>
      </c>
      <c r="AB76" t="s">
        <v>167</v>
      </c>
      <c r="AC76" s="4">
        <v>45898</v>
      </c>
      <c r="AF76" t="s">
        <v>18</v>
      </c>
      <c r="AH76" s="47" t="s">
        <v>157</v>
      </c>
      <c r="AI76" s="27" t="s">
        <v>157</v>
      </c>
      <c r="AJ76" s="47" t="s">
        <v>157</v>
      </c>
      <c r="AK76" s="27" t="s">
        <v>157</v>
      </c>
      <c r="AL76" s="47" t="s">
        <v>157</v>
      </c>
      <c r="AM76" s="27" t="s">
        <v>49</v>
      </c>
      <c r="AN76" s="47" t="s">
        <v>157</v>
      </c>
      <c r="AO76" s="27" t="s">
        <v>157</v>
      </c>
      <c r="AP76" s="27" t="s">
        <v>157</v>
      </c>
      <c r="AQ76" s="27" t="s">
        <v>157</v>
      </c>
      <c r="AR76" s="27" t="s">
        <v>157</v>
      </c>
      <c r="AS76" s="27" t="s">
        <v>157</v>
      </c>
      <c r="AT76" s="27" t="s">
        <v>157</v>
      </c>
      <c r="AU76" s="27" t="s">
        <v>157</v>
      </c>
      <c r="AV76" s="27" t="s">
        <v>58</v>
      </c>
      <c r="AW76" s="27" t="s">
        <v>157</v>
      </c>
      <c r="AX76" s="27" t="s">
        <v>157</v>
      </c>
      <c r="AY76" s="27" t="s">
        <v>157</v>
      </c>
      <c r="AZ76" s="27" t="s">
        <v>157</v>
      </c>
      <c r="BA76" s="27" t="s">
        <v>157</v>
      </c>
      <c r="BB76" s="27" t="s">
        <v>157</v>
      </c>
      <c r="BC76" s="27" t="s">
        <v>157</v>
      </c>
      <c r="BD76" s="27" t="s">
        <v>157</v>
      </c>
      <c r="BE76" s="27" t="s">
        <v>157</v>
      </c>
      <c r="BF76" s="27" t="s">
        <v>157</v>
      </c>
      <c r="BG76" s="27" t="s">
        <v>157</v>
      </c>
      <c r="BH76" s="27" t="s">
        <v>157</v>
      </c>
      <c r="BI76" s="27" t="s">
        <v>157</v>
      </c>
      <c r="BJ76" s="27" t="s">
        <v>157</v>
      </c>
      <c r="BK76" s="27" t="s">
        <v>157</v>
      </c>
      <c r="BL76" s="27" t="s">
        <v>157</v>
      </c>
      <c r="BM76" s="27" t="s">
        <v>157</v>
      </c>
      <c r="BN76" s="27" t="s">
        <v>157</v>
      </c>
      <c r="BO76" s="27" t="s">
        <v>157</v>
      </c>
      <c r="BP76" s="27" t="s">
        <v>157</v>
      </c>
      <c r="BQ76" s="27" t="s">
        <v>157</v>
      </c>
      <c r="CI76" t="s">
        <v>312</v>
      </c>
      <c r="CJ76" t="s">
        <v>313</v>
      </c>
      <c r="CK76" t="s">
        <v>314</v>
      </c>
      <c r="CL76" t="s">
        <v>203</v>
      </c>
      <c r="CM76" t="s">
        <v>208</v>
      </c>
      <c r="CN76" s="4">
        <v>45811</v>
      </c>
      <c r="CO76" s="4"/>
      <c r="CP76" s="4" t="s">
        <v>633</v>
      </c>
      <c r="CQ76" t="s">
        <v>315</v>
      </c>
      <c r="CR76" t="s">
        <v>159</v>
      </c>
      <c r="CS76" t="s">
        <v>187</v>
      </c>
      <c r="CT76" s="4">
        <v>45887</v>
      </c>
      <c r="CU76" s="4"/>
      <c r="CW76" t="s">
        <v>20</v>
      </c>
      <c r="CY76" s="30"/>
      <c r="CZ76" s="32"/>
      <c r="DA76" s="30"/>
      <c r="DB76" s="32"/>
      <c r="DC76" s="30"/>
      <c r="DD76" s="32"/>
      <c r="DE76" s="30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t="s">
        <v>19</v>
      </c>
      <c r="EJ76" t="s">
        <v>157</v>
      </c>
      <c r="EK76" t="s">
        <v>157</v>
      </c>
      <c r="EL76" t="s">
        <v>23</v>
      </c>
      <c r="EM76" t="s">
        <v>157</v>
      </c>
      <c r="EN76" t="s">
        <v>157</v>
      </c>
      <c r="EO76" t="s">
        <v>26</v>
      </c>
      <c r="EP76" t="s">
        <v>27</v>
      </c>
      <c r="EQ76" t="s">
        <v>157</v>
      </c>
      <c r="ER76" t="s">
        <v>157</v>
      </c>
      <c r="ES76" t="s">
        <v>157</v>
      </c>
      <c r="ET76" t="s">
        <v>157</v>
      </c>
      <c r="EU76" t="s">
        <v>157</v>
      </c>
      <c r="EV76" t="s">
        <v>157</v>
      </c>
      <c r="EW76" t="s">
        <v>80</v>
      </c>
    </row>
    <row r="77" spans="2:153" x14ac:dyDescent="0.25">
      <c r="B77" t="str">
        <f>IF(Q77="ja",XPlan_raw[[#This Row],[EKA_kode2]],"")</f>
        <v>T600033122</v>
      </c>
      <c r="C77" t="str">
        <f>XPlan_raw[[#This Row],[eka_langtnavn]]</f>
        <v>Introduktionsforløb om verdensmålene for bæredygtig udvikling</v>
      </c>
      <c r="D77" t="str">
        <f>IF(XPlan_raw[[#This Row],[Interne-kode]]&lt;&gt;"(tom)",XPlan_raw[[#This Row],[Interne-kode]],"")</f>
        <v>ET1-VTP</v>
      </c>
      <c r="E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7" t="str">
        <f>IF(XPlan_raw[[#This Row],[Campus]]&lt;&gt;"(tom)",XPlan_raw[[#This Row],[Campus]],"")</f>
        <v>Odense</v>
      </c>
      <c r="H77" t="str">
        <f>IF(OR(XPlan_raw[[#This Row],[Prøveform]]="(tom)",XPlan_raw[[#This Row],[Prøveform]]=""),"",XPlan_raw[[#This Row],[Prøveform]])</f>
        <v>Participation</v>
      </c>
      <c r="I77" t="str">
        <f>IF(XPlan_raw[[#This Row],[Eksaminator_samlet]]&lt;&gt;"",XPlan_raw[[#This Row],[Eksaminator_samlet]],"")</f>
        <v>Lasse Kappel Mortensen</v>
      </c>
      <c r="J77" t="str">
        <f>IF(OR(XPlan_raw[[#This Row],[Censur]]="(tom)",XPlan_raw[[#This Row],[Censur]]=""),"",XPlan_raw[[#This Row],[Censur]])</f>
        <v>Second examiner: Internal</v>
      </c>
      <c r="K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7" s="4" t="str">
        <f>IF(XPlan_raw[[#This Row],[Bemærk]]&lt;&gt;"",XPlan_raw[[#This Row],[Bemærk]],"")</f>
        <v/>
      </c>
      <c r="M77" s="4" t="str">
        <f>IF(XPlan_raw[[#This Row],[Prøveform]]="Skriftlig prøve",XPlan_raw[[#This Row],[DATO: Start eksamen]]+21,"")</f>
        <v/>
      </c>
      <c r="N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77" s="27" t="s">
        <v>515</v>
      </c>
      <c r="R77" s="5" t="s">
        <v>2004</v>
      </c>
      <c r="S77" s="5" t="s">
        <v>711</v>
      </c>
      <c r="T77" t="s">
        <v>2002</v>
      </c>
      <c r="U77" s="5" t="s">
        <v>165</v>
      </c>
      <c r="V77" t="s">
        <v>157</v>
      </c>
      <c r="W77" s="45">
        <v>45808</v>
      </c>
      <c r="Y77" s="4" t="s">
        <v>805</v>
      </c>
      <c r="Z77" s="5" t="s">
        <v>2003</v>
      </c>
      <c r="AA77" t="s">
        <v>927</v>
      </c>
      <c r="AB77" s="5" t="s">
        <v>160</v>
      </c>
      <c r="AC77" s="4" t="s">
        <v>157</v>
      </c>
      <c r="AD77" s="45"/>
      <c r="AF77" t="s">
        <v>18</v>
      </c>
      <c r="AH77" s="47" t="s">
        <v>157</v>
      </c>
      <c r="AI77" s="27" t="s">
        <v>157</v>
      </c>
      <c r="AJ77" s="47" t="s">
        <v>157</v>
      </c>
      <c r="AK77" s="27" t="s">
        <v>157</v>
      </c>
      <c r="AL77" s="47" t="s">
        <v>157</v>
      </c>
      <c r="AM77" s="27" t="s">
        <v>157</v>
      </c>
      <c r="AN77" s="47" t="s">
        <v>157</v>
      </c>
      <c r="AO77" s="27" t="s">
        <v>157</v>
      </c>
      <c r="AP77" s="27" t="s">
        <v>157</v>
      </c>
      <c r="AQ77" s="27" t="s">
        <v>157</v>
      </c>
      <c r="AR77" s="27" t="s">
        <v>157</v>
      </c>
      <c r="AS77" s="27" t="s">
        <v>157</v>
      </c>
      <c r="AT77" s="27" t="s">
        <v>56</v>
      </c>
      <c r="AU77" s="27" t="s">
        <v>157</v>
      </c>
      <c r="AV77" s="27" t="s">
        <v>157</v>
      </c>
      <c r="AW77" s="27" t="s">
        <v>157</v>
      </c>
      <c r="AX77" s="27" t="s">
        <v>157</v>
      </c>
      <c r="AY77" s="27" t="s">
        <v>157</v>
      </c>
      <c r="AZ77" s="27" t="s">
        <v>157</v>
      </c>
      <c r="BA77" s="27" t="s">
        <v>157</v>
      </c>
      <c r="BB77" s="27" t="s">
        <v>157</v>
      </c>
      <c r="BC77" s="27" t="s">
        <v>157</v>
      </c>
      <c r="BD77" s="27" t="s">
        <v>157</v>
      </c>
      <c r="BE77" s="27" t="s">
        <v>157</v>
      </c>
      <c r="BF77" s="27" t="s">
        <v>157</v>
      </c>
      <c r="BG77" s="27" t="s">
        <v>157</v>
      </c>
      <c r="BH77" s="27" t="s">
        <v>157</v>
      </c>
      <c r="BI77" s="27" t="s">
        <v>157</v>
      </c>
      <c r="BJ77" s="27" t="s">
        <v>157</v>
      </c>
      <c r="BK77" s="27" t="s">
        <v>157</v>
      </c>
      <c r="BL77" s="27" t="s">
        <v>157</v>
      </c>
      <c r="BM77" s="27" t="s">
        <v>157</v>
      </c>
      <c r="BN77" s="27" t="s">
        <v>157</v>
      </c>
      <c r="BO77" s="27" t="s">
        <v>157</v>
      </c>
      <c r="BP77" s="27" t="s">
        <v>157</v>
      </c>
      <c r="BQ77" s="27" t="s">
        <v>157</v>
      </c>
      <c r="CI77" t="s">
        <v>319</v>
      </c>
      <c r="CJ77" t="s">
        <v>320</v>
      </c>
      <c r="CK77" t="s">
        <v>321</v>
      </c>
      <c r="CL77" t="s">
        <v>156</v>
      </c>
      <c r="CM77" t="s">
        <v>157</v>
      </c>
      <c r="CN77" s="4">
        <v>45811</v>
      </c>
      <c r="CO77" s="4"/>
      <c r="CP77" s="4" t="s">
        <v>630</v>
      </c>
      <c r="CQ77" t="s">
        <v>304</v>
      </c>
      <c r="CR77" t="s">
        <v>159</v>
      </c>
      <c r="CS77" t="s">
        <v>160</v>
      </c>
      <c r="CT77" s="4">
        <v>45887</v>
      </c>
      <c r="CU77" s="4"/>
      <c r="CW77" t="s">
        <v>20</v>
      </c>
      <c r="CY77" s="30"/>
      <c r="CZ77" s="32"/>
      <c r="DA77" s="30"/>
      <c r="DB77" s="32"/>
      <c r="DC77" s="30"/>
      <c r="DD77" s="32"/>
      <c r="DE77" s="30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t="s">
        <v>19</v>
      </c>
      <c r="EJ77" t="s">
        <v>157</v>
      </c>
      <c r="EK77" t="s">
        <v>22</v>
      </c>
      <c r="EL77" t="s">
        <v>23</v>
      </c>
      <c r="EM77" t="s">
        <v>24</v>
      </c>
      <c r="EN77" t="s">
        <v>157</v>
      </c>
      <c r="EO77" t="s">
        <v>157</v>
      </c>
      <c r="EP77" t="s">
        <v>27</v>
      </c>
      <c r="EQ77" t="s">
        <v>157</v>
      </c>
      <c r="ER77" t="s">
        <v>157</v>
      </c>
      <c r="ES77" t="s">
        <v>157</v>
      </c>
      <c r="ET77" t="s">
        <v>157</v>
      </c>
      <c r="EU77" t="s">
        <v>157</v>
      </c>
      <c r="EV77" t="s">
        <v>157</v>
      </c>
      <c r="EW77" t="s">
        <v>157</v>
      </c>
    </row>
    <row r="78" spans="2:153" x14ac:dyDescent="0.25">
      <c r="B78" t="str">
        <f>IF(Q78="ja",XPlan_raw[[#This Row],[EKA_kode2]],"")</f>
        <v xml:space="preserve">T100042112 </v>
      </c>
      <c r="C78" t="str">
        <f>XPlan_raw[[#This Row],[eka_langtnavn]]</f>
        <v xml:space="preserve">Introduktionsforløb om verdensmålene for bæredygtig udvikling </v>
      </c>
      <c r="D78" t="str">
        <f>IF(XPlan_raw[[#This Row],[Interne-kode]]&lt;&gt;"(tom)",XPlan_raw[[#This Row],[Interne-kode]],"")</f>
        <v>GX-SET1</v>
      </c>
      <c r="E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8" t="str">
        <f>IF(XPlan_raw[[#This Row],[Campus]]&lt;&gt;"(tom)",XPlan_raw[[#This Row],[Campus]],"")</f>
        <v>Odense</v>
      </c>
      <c r="H78" t="str">
        <f>IF(OR(XPlan_raw[[#This Row],[Prøveform]]="(tom)",XPlan_raw[[#This Row],[Prøveform]]=""),"",XPlan_raw[[#This Row],[Prøveform]])</f>
        <v>Compulsory assignment</v>
      </c>
      <c r="I78" t="str">
        <f>IF(XPlan_raw[[#This Row],[Eksaminator_samlet]]&lt;&gt;"",XPlan_raw[[#This Row],[Eksaminator_samlet]],"")</f>
        <v>Carsten Dittrich</v>
      </c>
      <c r="J78" t="str">
        <f>IF(OR(XPlan_raw[[#This Row],[Censur]]="(tom)",XPlan_raw[[#This Row],[Censur]]=""),"",XPlan_raw[[#This Row],[Censur]])</f>
        <v>Second examiner: None</v>
      </c>
      <c r="K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8" s="4" t="str">
        <f>IF(XPlan_raw[[#This Row],[Bemærk]]&lt;&gt;"",XPlan_raw[[#This Row],[Bemærk]],"")</f>
        <v/>
      </c>
      <c r="M78" s="4" t="str">
        <f>IF(XPlan_raw[[#This Row],[Prøveform]]="Skriftlig prøve",XPlan_raw[[#This Row],[DATO: Start eksamen]]+21,"")</f>
        <v/>
      </c>
      <c r="N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78" s="27" t="s">
        <v>515</v>
      </c>
      <c r="R78" s="5" t="s">
        <v>1124</v>
      </c>
      <c r="S78" s="5" t="s">
        <v>1125</v>
      </c>
      <c r="T78" t="s">
        <v>1126</v>
      </c>
      <c r="U78" s="5" t="s">
        <v>165</v>
      </c>
      <c r="V78" t="s">
        <v>157</v>
      </c>
      <c r="W78" s="4">
        <v>45808</v>
      </c>
      <c r="Y78" s="4" t="s">
        <v>805</v>
      </c>
      <c r="Z78" s="5" t="s">
        <v>1127</v>
      </c>
      <c r="AA78" t="s">
        <v>420</v>
      </c>
      <c r="AB78" s="5" t="s">
        <v>167</v>
      </c>
      <c r="AC78" s="4" t="s">
        <v>157</v>
      </c>
      <c r="AD78" s="45"/>
      <c r="AF78" t="s">
        <v>18</v>
      </c>
      <c r="AH78" s="47" t="s">
        <v>157</v>
      </c>
      <c r="AI78" s="27" t="s">
        <v>157</v>
      </c>
      <c r="AJ78" s="47" t="s">
        <v>157</v>
      </c>
      <c r="AK78" s="27" t="s">
        <v>47</v>
      </c>
      <c r="AL78" s="47" t="s">
        <v>157</v>
      </c>
      <c r="AM78" s="27" t="s">
        <v>157</v>
      </c>
      <c r="AN78" s="47" t="s">
        <v>157</v>
      </c>
      <c r="AO78" s="27" t="s">
        <v>157</v>
      </c>
      <c r="AP78" s="27" t="s">
        <v>157</v>
      </c>
      <c r="AQ78" s="27" t="s">
        <v>157</v>
      </c>
      <c r="AR78" s="27" t="s">
        <v>157</v>
      </c>
      <c r="AS78" s="27" t="s">
        <v>157</v>
      </c>
      <c r="AT78" s="27" t="s">
        <v>157</v>
      </c>
      <c r="AU78" s="27" t="s">
        <v>157</v>
      </c>
      <c r="AV78" s="27" t="s">
        <v>157</v>
      </c>
      <c r="AW78" s="27" t="s">
        <v>157</v>
      </c>
      <c r="AX78" s="27" t="s">
        <v>157</v>
      </c>
      <c r="AY78" s="27" t="s">
        <v>157</v>
      </c>
      <c r="AZ78" s="27" t="s">
        <v>157</v>
      </c>
      <c r="BA78" s="27" t="s">
        <v>157</v>
      </c>
      <c r="BB78" s="27" t="s">
        <v>157</v>
      </c>
      <c r="BC78" s="27" t="s">
        <v>157</v>
      </c>
      <c r="BD78" s="27" t="s">
        <v>157</v>
      </c>
      <c r="BE78" s="27" t="s">
        <v>157</v>
      </c>
      <c r="BF78" s="27" t="s">
        <v>157</v>
      </c>
      <c r="BG78" s="27" t="s">
        <v>157</v>
      </c>
      <c r="BH78" s="27" t="s">
        <v>157</v>
      </c>
      <c r="BI78" s="27" t="s">
        <v>157</v>
      </c>
      <c r="BJ78" s="27" t="s">
        <v>157</v>
      </c>
      <c r="BK78" s="27" t="s">
        <v>157</v>
      </c>
      <c r="BL78" s="27" t="s">
        <v>157</v>
      </c>
      <c r="BM78" s="27" t="s">
        <v>157</v>
      </c>
      <c r="BN78" s="27" t="s">
        <v>157</v>
      </c>
      <c r="BO78" s="27" t="s">
        <v>157</v>
      </c>
      <c r="BP78" s="27" t="s">
        <v>157</v>
      </c>
      <c r="BQ78" s="27" t="s">
        <v>157</v>
      </c>
      <c r="CI78" t="s">
        <v>235</v>
      </c>
      <c r="CJ78" t="s">
        <v>236</v>
      </c>
      <c r="CK78" t="s">
        <v>237</v>
      </c>
      <c r="CL78" t="s">
        <v>203</v>
      </c>
      <c r="CM78" t="s">
        <v>157</v>
      </c>
      <c r="CN78" s="4">
        <v>45811</v>
      </c>
      <c r="CO78" s="4">
        <v>45832</v>
      </c>
      <c r="CP78" s="4" t="s">
        <v>630</v>
      </c>
      <c r="CQ78" t="s">
        <v>209</v>
      </c>
      <c r="CR78" t="s">
        <v>322</v>
      </c>
      <c r="CS78" t="s">
        <v>187</v>
      </c>
      <c r="CT78" s="4" t="s">
        <v>157</v>
      </c>
      <c r="CU78" s="4"/>
      <c r="CV78" t="s">
        <v>161</v>
      </c>
      <c r="CW78" t="s">
        <v>20</v>
      </c>
      <c r="CY78" s="30"/>
      <c r="CZ78" s="32"/>
      <c r="DA78" s="30"/>
      <c r="DB78" s="32"/>
      <c r="DC78" s="30"/>
      <c r="DD78" s="32"/>
      <c r="DE78" s="30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t="s">
        <v>157</v>
      </c>
      <c r="EJ78" t="s">
        <v>157</v>
      </c>
      <c r="EK78" t="s">
        <v>157</v>
      </c>
      <c r="EL78" t="s">
        <v>157</v>
      </c>
      <c r="EM78" t="s">
        <v>157</v>
      </c>
      <c r="EN78" t="s">
        <v>157</v>
      </c>
      <c r="EO78" t="s">
        <v>157</v>
      </c>
      <c r="EP78" t="s">
        <v>157</v>
      </c>
      <c r="EQ78" t="s">
        <v>28</v>
      </c>
      <c r="ER78" t="s">
        <v>29</v>
      </c>
      <c r="ES78" t="s">
        <v>157</v>
      </c>
      <c r="ET78" t="s">
        <v>157</v>
      </c>
      <c r="EU78" t="s">
        <v>157</v>
      </c>
      <c r="EV78" t="s">
        <v>33</v>
      </c>
      <c r="EW78" t="s">
        <v>157</v>
      </c>
    </row>
    <row r="79" spans="2:153" x14ac:dyDescent="0.25">
      <c r="B79" t="str">
        <f>IF(Q79="ja",XPlan_raw[[#This Row],[EKA_kode2]],"")</f>
        <v>T200046122</v>
      </c>
      <c r="C79" t="str">
        <f>XPlan_raw[[#This Row],[eka_langtnavn]]</f>
        <v>Introduktionsforløb om verdensmålene for bæredygtig udvikling (SDG)</v>
      </c>
      <c r="D79" t="str">
        <f>IF(XPlan_raw[[#This Row],[Interne-kode]]&lt;&gt;"(tom)",XPlan_raw[[#This Row],[Interne-kode]],"")</f>
        <v>KD-PTE1</v>
      </c>
      <c r="E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9" t="str">
        <f>IF(XPlan_raw[[#This Row],[Campus]]&lt;&gt;"(tom)",XPlan_raw[[#This Row],[Campus]],"")</f>
        <v>Odense</v>
      </c>
      <c r="H79" t="str">
        <f>IF(OR(XPlan_raw[[#This Row],[Prøveform]]="(tom)",XPlan_raw[[#This Row],[Prøveform]]=""),"",XPlan_raw[[#This Row],[Prøveform]])</f>
        <v>Participation</v>
      </c>
      <c r="I79" t="str">
        <f>IF(XPlan_raw[[#This Row],[Eksaminator_samlet]]&lt;&gt;"",XPlan_raw[[#This Row],[Eksaminator_samlet]],"")</f>
        <v>Knud Villy Christensen</v>
      </c>
      <c r="J79" t="str">
        <f>IF(OR(XPlan_raw[[#This Row],[Censur]]="(tom)",XPlan_raw[[#This Row],[Censur]]=""),"",XPlan_raw[[#This Row],[Censur]])</f>
        <v>Second examiner: None</v>
      </c>
      <c r="K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9" s="4" t="str">
        <f>IF(XPlan_raw[[#This Row],[Bemærk]]&lt;&gt;"",XPlan_raw[[#This Row],[Bemærk]],"")</f>
        <v/>
      </c>
      <c r="M79" s="4" t="str">
        <f>IF(XPlan_raw[[#This Row],[Prøveform]]="Skriftlig prøve",XPlan_raw[[#This Row],[DATO: Start eksamen]]+21,"")</f>
        <v/>
      </c>
      <c r="N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79" s="27" t="s">
        <v>515</v>
      </c>
      <c r="R79" t="s">
        <v>1378</v>
      </c>
      <c r="S79" t="s">
        <v>1379</v>
      </c>
      <c r="T79" t="s">
        <v>1376</v>
      </c>
      <c r="U79" t="s">
        <v>165</v>
      </c>
      <c r="V79" t="s">
        <v>157</v>
      </c>
      <c r="W79" s="4">
        <v>45808</v>
      </c>
      <c r="Y79" s="4" t="s">
        <v>805</v>
      </c>
      <c r="Z79" t="s">
        <v>1380</v>
      </c>
      <c r="AA79" t="s">
        <v>927</v>
      </c>
      <c r="AB79" t="s">
        <v>167</v>
      </c>
      <c r="AC79" s="4" t="s">
        <v>157</v>
      </c>
      <c r="AF79" t="s">
        <v>18</v>
      </c>
      <c r="AH79" s="47" t="s">
        <v>157</v>
      </c>
      <c r="AI79" s="27" t="s">
        <v>157</v>
      </c>
      <c r="AJ79" s="47" t="s">
        <v>157</v>
      </c>
      <c r="AK79" s="27" t="s">
        <v>157</v>
      </c>
      <c r="AL79" s="47" t="s">
        <v>157</v>
      </c>
      <c r="AM79" s="27" t="s">
        <v>49</v>
      </c>
      <c r="AN79" s="47" t="s">
        <v>157</v>
      </c>
      <c r="AO79" s="27" t="s">
        <v>157</v>
      </c>
      <c r="AP79" s="27" t="s">
        <v>157</v>
      </c>
      <c r="AQ79" s="27" t="s">
        <v>157</v>
      </c>
      <c r="AR79" s="27" t="s">
        <v>157</v>
      </c>
      <c r="AS79" s="27" t="s">
        <v>157</v>
      </c>
      <c r="AT79" s="27" t="s">
        <v>157</v>
      </c>
      <c r="AU79" s="27" t="s">
        <v>157</v>
      </c>
      <c r="AV79" s="27" t="s">
        <v>157</v>
      </c>
      <c r="AW79" s="27" t="s">
        <v>157</v>
      </c>
      <c r="AX79" s="27" t="s">
        <v>157</v>
      </c>
      <c r="AY79" s="27" t="s">
        <v>157</v>
      </c>
      <c r="AZ79" s="27" t="s">
        <v>157</v>
      </c>
      <c r="BA79" s="27" t="s">
        <v>157</v>
      </c>
      <c r="BB79" s="27" t="s">
        <v>157</v>
      </c>
      <c r="BC79" s="27" t="s">
        <v>157</v>
      </c>
      <c r="BD79" s="27" t="s">
        <v>157</v>
      </c>
      <c r="BE79" s="27" t="s">
        <v>157</v>
      </c>
      <c r="BF79" s="27" t="s">
        <v>157</v>
      </c>
      <c r="BG79" s="27" t="s">
        <v>157</v>
      </c>
      <c r="BH79" s="27" t="s">
        <v>157</v>
      </c>
      <c r="BI79" s="27" t="s">
        <v>157</v>
      </c>
      <c r="BJ79" s="27" t="s">
        <v>157</v>
      </c>
      <c r="BK79" s="27" t="s">
        <v>157</v>
      </c>
      <c r="BL79" s="27" t="s">
        <v>157</v>
      </c>
      <c r="BM79" s="27" t="s">
        <v>157</v>
      </c>
      <c r="BN79" s="27" t="s">
        <v>157</v>
      </c>
      <c r="BO79" s="27" t="s">
        <v>157</v>
      </c>
      <c r="BP79" s="27" t="s">
        <v>157</v>
      </c>
      <c r="BQ79" s="27" t="s">
        <v>157</v>
      </c>
      <c r="CI79" t="s">
        <v>229</v>
      </c>
      <c r="CJ79" t="s">
        <v>230</v>
      </c>
      <c r="CK79" t="s">
        <v>157</v>
      </c>
      <c r="CL79" t="s">
        <v>203</v>
      </c>
      <c r="CM79" t="s">
        <v>157</v>
      </c>
      <c r="CN79" s="4">
        <v>45811</v>
      </c>
      <c r="CO79" s="4">
        <v>45832</v>
      </c>
      <c r="CP79" s="4" t="s">
        <v>630</v>
      </c>
      <c r="CQ79" t="s">
        <v>209</v>
      </c>
      <c r="CR79" t="s">
        <v>322</v>
      </c>
      <c r="CS79" t="s">
        <v>187</v>
      </c>
      <c r="CT79" s="4" t="s">
        <v>157</v>
      </c>
      <c r="CU79" s="4"/>
      <c r="CV79" t="s">
        <v>161</v>
      </c>
      <c r="CW79" t="s">
        <v>20</v>
      </c>
      <c r="CY79" s="30"/>
      <c r="CZ79" s="32"/>
      <c r="DA79" s="30"/>
      <c r="DB79" s="32"/>
      <c r="DC79" s="30"/>
      <c r="DD79" s="32"/>
      <c r="DE79" s="30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t="s">
        <v>157</v>
      </c>
      <c r="EJ79" t="s">
        <v>157</v>
      </c>
      <c r="EK79" t="s">
        <v>157</v>
      </c>
      <c r="EL79" t="s">
        <v>157</v>
      </c>
      <c r="EM79" t="s">
        <v>157</v>
      </c>
      <c r="EN79" t="s">
        <v>157</v>
      </c>
      <c r="EO79" t="s">
        <v>157</v>
      </c>
      <c r="EP79" t="s">
        <v>157</v>
      </c>
      <c r="EQ79" t="s">
        <v>28</v>
      </c>
      <c r="ER79" t="s">
        <v>29</v>
      </c>
      <c r="ES79" t="s">
        <v>157</v>
      </c>
      <c r="ET79" t="s">
        <v>157</v>
      </c>
      <c r="EU79" t="s">
        <v>157</v>
      </c>
      <c r="EV79" t="s">
        <v>33</v>
      </c>
      <c r="EW79" t="s">
        <v>157</v>
      </c>
    </row>
    <row r="80" spans="2:153" x14ac:dyDescent="0.25">
      <c r="B80" t="str">
        <f>IF(Q80="ja",XPlan_raw[[#This Row],[EKA_kode2]],"")</f>
        <v>T200048122</v>
      </c>
      <c r="C80" t="str">
        <f>XPlan_raw[[#This Row],[eka_langtnavn]]</f>
        <v>Introduktionsforløb om verdensmålene for bæredygtig udvikling (SDG)</v>
      </c>
      <c r="D80" t="str">
        <f>IF(XPlan_raw[[#This Row],[Interne-kode]]&lt;&gt;"(tom)",XPlan_raw[[#This Row],[Interne-kode]],"")</f>
        <v>KB-PTE1</v>
      </c>
      <c r="E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0" t="str">
        <f>IF(XPlan_raw[[#This Row],[Campus]]&lt;&gt;"(tom)",XPlan_raw[[#This Row],[Campus]],"")</f>
        <v>Odense</v>
      </c>
      <c r="H80" t="str">
        <f>IF(OR(XPlan_raw[[#This Row],[Prøveform]]="(tom)",XPlan_raw[[#This Row],[Prøveform]]=""),"",XPlan_raw[[#This Row],[Prøveform]])</f>
        <v>Participation</v>
      </c>
      <c r="I80" t="str">
        <f>IF(XPlan_raw[[#This Row],[Eksaminator_samlet]]&lt;&gt;"",XPlan_raw[[#This Row],[Eksaminator_samlet]],"")</f>
        <v>Knud Villy Christensen</v>
      </c>
      <c r="J80" t="str">
        <f>IF(OR(XPlan_raw[[#This Row],[Censur]]="(tom)",XPlan_raw[[#This Row],[Censur]]=""),"",XPlan_raw[[#This Row],[Censur]])</f>
        <v>Second examiner: None</v>
      </c>
      <c r="K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0" s="4" t="str">
        <f>IF(XPlan_raw[[#This Row],[Bemærk]]&lt;&gt;"",XPlan_raw[[#This Row],[Bemærk]],"")</f>
        <v/>
      </c>
      <c r="M80" s="4" t="str">
        <f>IF(XPlan_raw[[#This Row],[Prøveform]]="Skriftlig prøve",XPlan_raw[[#This Row],[DATO: Start eksamen]]+21,"")</f>
        <v/>
      </c>
      <c r="N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80" s="27" t="s">
        <v>515</v>
      </c>
      <c r="R80" s="5" t="s">
        <v>1384</v>
      </c>
      <c r="S80" s="5" t="s">
        <v>1379</v>
      </c>
      <c r="T80" t="s">
        <v>1383</v>
      </c>
      <c r="U80" s="5" t="s">
        <v>165</v>
      </c>
      <c r="V80" t="s">
        <v>157</v>
      </c>
      <c r="W80" s="45">
        <v>45808</v>
      </c>
      <c r="Y80" s="4" t="s">
        <v>805</v>
      </c>
      <c r="Z80" s="5" t="s">
        <v>1380</v>
      </c>
      <c r="AA80" t="s">
        <v>927</v>
      </c>
      <c r="AB80" s="5" t="s">
        <v>167</v>
      </c>
      <c r="AC80" s="4" t="s">
        <v>157</v>
      </c>
      <c r="AD80" s="45"/>
      <c r="AF80" t="s">
        <v>18</v>
      </c>
      <c r="AH80" s="47" t="s">
        <v>157</v>
      </c>
      <c r="AI80" s="27" t="s">
        <v>157</v>
      </c>
      <c r="AJ80" s="47" t="s">
        <v>157</v>
      </c>
      <c r="AK80" s="27" t="s">
        <v>157</v>
      </c>
      <c r="AL80" s="47" t="s">
        <v>157</v>
      </c>
      <c r="AM80" s="27" t="s">
        <v>157</v>
      </c>
      <c r="AN80" s="47" t="s">
        <v>157</v>
      </c>
      <c r="AO80" s="27" t="s">
        <v>157</v>
      </c>
      <c r="AP80" s="27" t="s">
        <v>157</v>
      </c>
      <c r="AQ80" s="27" t="s">
        <v>157</v>
      </c>
      <c r="AR80" s="27" t="s">
        <v>157</v>
      </c>
      <c r="AS80" s="27" t="s">
        <v>157</v>
      </c>
      <c r="AT80" s="27" t="s">
        <v>157</v>
      </c>
      <c r="AU80" s="27" t="s">
        <v>157</v>
      </c>
      <c r="AV80" s="27" t="s">
        <v>58</v>
      </c>
      <c r="AW80" s="27" t="s">
        <v>157</v>
      </c>
      <c r="AX80" s="27" t="s">
        <v>157</v>
      </c>
      <c r="AY80" s="27" t="s">
        <v>157</v>
      </c>
      <c r="AZ80" s="27" t="s">
        <v>157</v>
      </c>
      <c r="BA80" s="27" t="s">
        <v>157</v>
      </c>
      <c r="BB80" s="27" t="s">
        <v>157</v>
      </c>
      <c r="BC80" s="27" t="s">
        <v>157</v>
      </c>
      <c r="BD80" s="27" t="s">
        <v>157</v>
      </c>
      <c r="BE80" s="27" t="s">
        <v>157</v>
      </c>
      <c r="BF80" s="27" t="s">
        <v>157</v>
      </c>
      <c r="BG80" s="27" t="s">
        <v>157</v>
      </c>
      <c r="BH80" s="27" t="s">
        <v>157</v>
      </c>
      <c r="BI80" s="27" t="s">
        <v>157</v>
      </c>
      <c r="BJ80" s="27" t="s">
        <v>157</v>
      </c>
      <c r="BK80" s="27" t="s">
        <v>157</v>
      </c>
      <c r="BL80" s="27" t="s">
        <v>157</v>
      </c>
      <c r="BM80" s="27" t="s">
        <v>157</v>
      </c>
      <c r="BN80" s="27" t="s">
        <v>157</v>
      </c>
      <c r="BO80" s="27" t="s">
        <v>157</v>
      </c>
      <c r="BP80" s="27" t="s">
        <v>157</v>
      </c>
      <c r="BQ80" s="27" t="s">
        <v>157</v>
      </c>
      <c r="CI80" s="28" t="s">
        <v>301</v>
      </c>
      <c r="CJ80" s="28" t="s">
        <v>302</v>
      </c>
      <c r="CK80" s="35" t="s">
        <v>303</v>
      </c>
      <c r="CL80" s="28" t="s">
        <v>156</v>
      </c>
      <c r="CM80" s="35" t="s">
        <v>157</v>
      </c>
      <c r="CN80" s="39">
        <v>45811</v>
      </c>
      <c r="CO80" s="40"/>
      <c r="CP80" s="40" t="s">
        <v>634</v>
      </c>
      <c r="CQ80" s="28" t="s">
        <v>304</v>
      </c>
      <c r="CR80" s="35" t="s">
        <v>636</v>
      </c>
      <c r="CS80" s="28" t="s">
        <v>160</v>
      </c>
      <c r="CT80" s="40">
        <v>45880</v>
      </c>
      <c r="CU80" s="39"/>
      <c r="CV80" s="35"/>
      <c r="CW80" t="s">
        <v>20</v>
      </c>
      <c r="CY80" s="30"/>
      <c r="CZ80" s="32"/>
      <c r="DA80" s="30"/>
      <c r="DB80" s="32"/>
      <c r="DC80" s="30"/>
      <c r="DD80" s="32"/>
      <c r="DE80" s="30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5" t="s">
        <v>157</v>
      </c>
      <c r="EJ80" s="35" t="s">
        <v>157</v>
      </c>
      <c r="EK80" s="35" t="s">
        <v>157</v>
      </c>
      <c r="EL80" s="35" t="s">
        <v>157</v>
      </c>
      <c r="EM80" s="35" t="s">
        <v>157</v>
      </c>
      <c r="EN80" s="35" t="s">
        <v>157</v>
      </c>
      <c r="EO80" s="35" t="s">
        <v>157</v>
      </c>
      <c r="EP80" s="35" t="s">
        <v>157</v>
      </c>
      <c r="EQ80" s="35" t="s">
        <v>157</v>
      </c>
      <c r="ER80" s="35" t="s">
        <v>29</v>
      </c>
      <c r="ES80" s="35" t="s">
        <v>157</v>
      </c>
      <c r="ET80" s="35" t="s">
        <v>157</v>
      </c>
      <c r="EU80" s="35" t="s">
        <v>32</v>
      </c>
      <c r="EV80" s="35" t="s">
        <v>33</v>
      </c>
      <c r="EW80" s="35" t="s">
        <v>80</v>
      </c>
    </row>
    <row r="81" spans="2:153" x14ac:dyDescent="0.25">
      <c r="B81" t="str">
        <f>IF(Q81="ja",XPlan_raw[[#This Row],[EKA_kode2]],"")</f>
        <v>T610032102</v>
      </c>
      <c r="C81" t="str">
        <f>XPlan_raw[[#This Row],[eka_langtnavn]]</f>
        <v>IoT and Cloud based energy solutions</v>
      </c>
      <c r="D81" t="str">
        <f>IF(XPlan_raw[[#This Row],[Interne-kode]]&lt;&gt;"(tom)",XPlan_raw[[#This Row],[Interne-kode]],"")</f>
        <v>ETK-IOT</v>
      </c>
      <c r="E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1" t="str">
        <f>IF(XPlan_raw[[#This Row],[Campus]]&lt;&gt;"(tom)",XPlan_raw[[#This Row],[Campus]],"")</f>
        <v>Odense</v>
      </c>
      <c r="H81" t="str">
        <f>IF(OR(XPlan_raw[[#This Row],[Prøveform]]="(tom)",XPlan_raw[[#This Row],[Prøveform]]=""),"",XPlan_raw[[#This Row],[Prøveform]])</f>
        <v>Portfolio</v>
      </c>
      <c r="I81" t="str">
        <f>IF(XPlan_raw[[#This Row],[Eksaminator_samlet]]&lt;&gt;"",XPlan_raw[[#This Row],[Eksaminator_samlet]],"")</f>
        <v>Bo Nørregaard Jørgensen, Simon Soele Madsen</v>
      </c>
      <c r="J81" t="str">
        <f>IF(OR(XPlan_raw[[#This Row],[Censur]]="(tom)",XPlan_raw[[#This Row],[Censur]]=""),"",XPlan_raw[[#This Row],[Censur]])</f>
        <v>Second examiner: None</v>
      </c>
      <c r="K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81" s="4" t="str">
        <f>IF(XPlan_raw[[#This Row],[Bemærk]]&lt;&gt;"",XPlan_raw[[#This Row],[Bemærk]],"")</f>
        <v/>
      </c>
      <c r="M81" s="4" t="str">
        <f>IF(XPlan_raw[[#This Row],[Prøveform]]="Skriftlig prøve",XPlan_raw[[#This Row],[DATO: Start eksamen]]+21,"")</f>
        <v/>
      </c>
      <c r="N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(MSc),(tom),(tom),(tom),(tom),(tom),(tom),(tom),(tom),(tom),(tom),Exchange students,,,,,,,,,,,,,,,</v>
      </c>
      <c r="Q81" s="27" t="s">
        <v>515</v>
      </c>
      <c r="R81" s="5" t="s">
        <v>2017</v>
      </c>
      <c r="S81" s="5" t="s">
        <v>2018</v>
      </c>
      <c r="T81" t="s">
        <v>2019</v>
      </c>
      <c r="U81" s="5" t="s">
        <v>156</v>
      </c>
      <c r="V81" t="s">
        <v>157</v>
      </c>
      <c r="W81" s="45">
        <v>45808</v>
      </c>
      <c r="Y81" s="4" t="s">
        <v>630</v>
      </c>
      <c r="Z81" s="5" t="s">
        <v>2020</v>
      </c>
      <c r="AA81" t="s">
        <v>214</v>
      </c>
      <c r="AB81" s="5" t="s">
        <v>167</v>
      </c>
      <c r="AC81" s="4">
        <v>45890</v>
      </c>
      <c r="AD81" s="45"/>
      <c r="AF81" t="s">
        <v>18</v>
      </c>
      <c r="AH81" s="47" t="s">
        <v>157</v>
      </c>
      <c r="AI81" s="27" t="s">
        <v>157</v>
      </c>
      <c r="AJ81" s="47" t="s">
        <v>157</v>
      </c>
      <c r="AK81" s="27" t="s">
        <v>157</v>
      </c>
      <c r="AL81" s="47" t="s">
        <v>157</v>
      </c>
      <c r="AM81" s="27" t="s">
        <v>157</v>
      </c>
      <c r="AN81" s="47" t="s">
        <v>157</v>
      </c>
      <c r="AO81" s="27" t="s">
        <v>157</v>
      </c>
      <c r="AP81" s="27" t="s">
        <v>157</v>
      </c>
      <c r="AQ81" s="27" t="s">
        <v>157</v>
      </c>
      <c r="AR81" s="27" t="s">
        <v>157</v>
      </c>
      <c r="AS81" s="27" t="s">
        <v>157</v>
      </c>
      <c r="AT81" s="27" t="s">
        <v>157</v>
      </c>
      <c r="AU81" s="27" t="s">
        <v>157</v>
      </c>
      <c r="AV81" s="27"/>
      <c r="AW81" s="27" t="s">
        <v>157</v>
      </c>
      <c r="AX81" s="27" t="s">
        <v>157</v>
      </c>
      <c r="AY81" s="27" t="s">
        <v>157</v>
      </c>
      <c r="AZ81" s="27" t="s">
        <v>157</v>
      </c>
      <c r="BA81" s="27" t="s">
        <v>157</v>
      </c>
      <c r="BB81" s="27" t="s">
        <v>157</v>
      </c>
      <c r="BC81" s="27" t="s">
        <v>157</v>
      </c>
      <c r="BD81" s="27" t="s">
        <v>157</v>
      </c>
      <c r="BE81" s="27" t="s">
        <v>67</v>
      </c>
      <c r="BF81" s="27" t="s">
        <v>68</v>
      </c>
      <c r="BG81" s="27" t="s">
        <v>157</v>
      </c>
      <c r="BH81" s="27" t="s">
        <v>157</v>
      </c>
      <c r="BI81" s="27" t="s">
        <v>157</v>
      </c>
      <c r="BJ81" s="27" t="s">
        <v>157</v>
      </c>
      <c r="BK81" s="27" t="s">
        <v>157</v>
      </c>
      <c r="BL81" s="27" t="s">
        <v>157</v>
      </c>
      <c r="BM81" s="27" t="s">
        <v>157</v>
      </c>
      <c r="BN81" s="27" t="s">
        <v>157</v>
      </c>
      <c r="BO81" s="27" t="s">
        <v>157</v>
      </c>
      <c r="BP81" s="27" t="s">
        <v>157</v>
      </c>
      <c r="BQ81" s="27" t="s">
        <v>34</v>
      </c>
      <c r="CI81" s="28" t="s">
        <v>339</v>
      </c>
      <c r="CJ81" s="28" t="s">
        <v>340</v>
      </c>
      <c r="CK81" s="35" t="s">
        <v>341</v>
      </c>
      <c r="CL81" s="28" t="s">
        <v>203</v>
      </c>
      <c r="CM81" s="35" t="s">
        <v>208</v>
      </c>
      <c r="CN81" s="39">
        <v>45812</v>
      </c>
      <c r="CO81" s="40"/>
      <c r="CP81" s="40" t="s">
        <v>631</v>
      </c>
      <c r="CQ81" s="28" t="s">
        <v>287</v>
      </c>
      <c r="CR81" s="35" t="s">
        <v>636</v>
      </c>
      <c r="CS81" s="28" t="s">
        <v>160</v>
      </c>
      <c r="CT81" s="40">
        <v>45883</v>
      </c>
      <c r="CU81" s="39"/>
      <c r="CV81" s="35" t="s">
        <v>161</v>
      </c>
      <c r="CW81" t="s">
        <v>20</v>
      </c>
      <c r="CY81" s="30"/>
      <c r="CZ81" s="32"/>
      <c r="DA81" s="30"/>
      <c r="DB81" s="32"/>
      <c r="DC81" s="30"/>
      <c r="DD81" s="32"/>
      <c r="DE81" s="30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5" t="s">
        <v>157</v>
      </c>
      <c r="EJ81" s="35" t="s">
        <v>157</v>
      </c>
      <c r="EK81" s="35" t="s">
        <v>157</v>
      </c>
      <c r="EL81" s="35" t="s">
        <v>157</v>
      </c>
      <c r="EM81" s="35" t="s">
        <v>157</v>
      </c>
      <c r="EN81" s="35" t="s">
        <v>157</v>
      </c>
      <c r="EO81" s="35" t="s">
        <v>26</v>
      </c>
      <c r="EP81" s="35" t="s">
        <v>157</v>
      </c>
      <c r="EQ81" s="35" t="s">
        <v>157</v>
      </c>
      <c r="ER81" s="35" t="s">
        <v>157</v>
      </c>
      <c r="ES81" s="35" t="s">
        <v>157</v>
      </c>
      <c r="ET81" s="35" t="s">
        <v>157</v>
      </c>
      <c r="EU81" s="35" t="s">
        <v>157</v>
      </c>
      <c r="EV81" s="35" t="s">
        <v>157</v>
      </c>
      <c r="EW81" s="35" t="s">
        <v>157</v>
      </c>
    </row>
    <row r="82" spans="2:153" x14ac:dyDescent="0.25">
      <c r="B82" t="str">
        <f>IF(Q82="ja",XPlan_raw[[#This Row],[EKA_kode2]],"")</f>
        <v>T080024102</v>
      </c>
      <c r="C82" t="str">
        <f>XPlan_raw[[#This Row],[eka_langtnavn]]</f>
        <v>PDI Project 2</v>
      </c>
      <c r="D82" t="str">
        <f>IF(XPlan_raw[[#This Row],[Interne-kode]]&lt;&gt;"(tom)",XPlan_raw[[#This Row],[Interne-kode]],"")</f>
        <v>PDCPRO2</v>
      </c>
      <c r="E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2" t="str">
        <f>IF(XPlan_raw[[#This Row],[Campus]]&lt;&gt;"(tom)",XPlan_raw[[#This Row],[Campus]],"")</f>
        <v>Odense</v>
      </c>
      <c r="H82" t="str">
        <f>IF(OR(XPlan_raw[[#This Row],[Prøveform]]="(tom)",XPlan_raw[[#This Row],[Prøveform]]=""),"",XPlan_raw[[#This Row],[Prøveform]])</f>
        <v>Project report</v>
      </c>
      <c r="I82" t="str">
        <f>IF(XPlan_raw[[#This Row],[Eksaminator_samlet]]&lt;&gt;"",XPlan_raw[[#This Row],[Eksaminator_samlet]],"")</f>
        <v>Lykke Margot Ricard, Vejleder/Supervisor</v>
      </c>
      <c r="J82" t="str">
        <f>IF(OR(XPlan_raw[[#This Row],[Censur]]="(tom)",XPlan_raw[[#This Row],[Censur]]=""),"",XPlan_raw[[#This Row],[Censur]])</f>
        <v>Second examiner: Internal</v>
      </c>
      <c r="K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2" s="4" t="str">
        <f>IF(XPlan_raw[[#This Row],[Bemærk]]&lt;&gt;"",XPlan_raw[[#This Row],[Bemærk]],"")</f>
        <v/>
      </c>
      <c r="M82" s="4" t="str">
        <f>IF(XPlan_raw[[#This Row],[Prøveform]]="Skriftlig prøve",XPlan_raw[[#This Row],[DATO: Start eksamen]]+21,"")</f>
        <v/>
      </c>
      <c r="N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2" s="27" t="s">
        <v>515</v>
      </c>
      <c r="R82" s="5" t="s">
        <v>1031</v>
      </c>
      <c r="S82" s="5" t="s">
        <v>1032</v>
      </c>
      <c r="T82" t="s">
        <v>1033</v>
      </c>
      <c r="U82" s="5" t="s">
        <v>410</v>
      </c>
      <c r="V82" t="s">
        <v>157</v>
      </c>
      <c r="W82" s="45">
        <v>45808</v>
      </c>
      <c r="Y82" s="4" t="s">
        <v>631</v>
      </c>
      <c r="Z82" s="5" t="s">
        <v>1030</v>
      </c>
      <c r="AA82" t="s">
        <v>716</v>
      </c>
      <c r="AB82" s="5" t="s">
        <v>160</v>
      </c>
      <c r="AC82" s="4">
        <v>45895</v>
      </c>
      <c r="AD82" s="45"/>
      <c r="AF82" t="s">
        <v>18</v>
      </c>
      <c r="AH82" s="47" t="s">
        <v>157</v>
      </c>
      <c r="AI82" s="27" t="s">
        <v>157</v>
      </c>
      <c r="AJ82" s="47" t="s">
        <v>157</v>
      </c>
      <c r="AK82" s="27" t="s">
        <v>157</v>
      </c>
      <c r="AL82" s="47" t="s">
        <v>157</v>
      </c>
      <c r="AM82" s="27" t="s">
        <v>157</v>
      </c>
      <c r="AN82" s="47" t="s">
        <v>157</v>
      </c>
      <c r="AO82" s="27" t="s">
        <v>157</v>
      </c>
      <c r="AP82" s="27" t="s">
        <v>157</v>
      </c>
      <c r="AQ82" s="27" t="s">
        <v>157</v>
      </c>
      <c r="AR82" s="27" t="s">
        <v>157</v>
      </c>
      <c r="AS82" s="27" t="s">
        <v>157</v>
      </c>
      <c r="AT82" s="27" t="s">
        <v>157</v>
      </c>
      <c r="AU82" s="27" t="s">
        <v>157</v>
      </c>
      <c r="AV82" s="27"/>
      <c r="AW82" s="27" t="s">
        <v>157</v>
      </c>
      <c r="AX82" s="27" t="s">
        <v>157</v>
      </c>
      <c r="AY82" s="27" t="s">
        <v>157</v>
      </c>
      <c r="AZ82" s="27" t="s">
        <v>157</v>
      </c>
      <c r="BA82" s="27" t="s">
        <v>157</v>
      </c>
      <c r="BB82" s="27" t="s">
        <v>157</v>
      </c>
      <c r="BC82" s="27" t="s">
        <v>157</v>
      </c>
      <c r="BD82" s="27" t="s">
        <v>157</v>
      </c>
      <c r="BE82" s="27" t="s">
        <v>157</v>
      </c>
      <c r="BF82" s="27" t="s">
        <v>157</v>
      </c>
      <c r="BG82" s="27" t="s">
        <v>157</v>
      </c>
      <c r="BH82" s="27" t="s">
        <v>157</v>
      </c>
      <c r="BI82" s="27" t="s">
        <v>157</v>
      </c>
      <c r="BJ82" s="27" t="s">
        <v>157</v>
      </c>
      <c r="BK82" s="27" t="s">
        <v>157</v>
      </c>
      <c r="BL82" s="27" t="s">
        <v>157</v>
      </c>
      <c r="BM82" s="27" t="s">
        <v>157</v>
      </c>
      <c r="BN82" s="27" t="s">
        <v>76</v>
      </c>
      <c r="BO82" s="27" t="s">
        <v>157</v>
      </c>
      <c r="BP82" s="27" t="s">
        <v>157</v>
      </c>
      <c r="BQ82" s="27" t="s">
        <v>157</v>
      </c>
      <c r="CI82" s="28" t="s">
        <v>205</v>
      </c>
      <c r="CJ82" s="28" t="s">
        <v>206</v>
      </c>
      <c r="CK82" s="35" t="s">
        <v>207</v>
      </c>
      <c r="CL82" s="28" t="s">
        <v>208</v>
      </c>
      <c r="CM82" s="35" t="s">
        <v>157</v>
      </c>
      <c r="CN82" s="39">
        <v>45812</v>
      </c>
      <c r="CO82" s="40">
        <v>45833</v>
      </c>
      <c r="CP82" s="40" t="s">
        <v>630</v>
      </c>
      <c r="CQ82" s="28" t="s">
        <v>209</v>
      </c>
      <c r="CR82" s="35" t="s">
        <v>333</v>
      </c>
      <c r="CS82" s="28" t="s">
        <v>187</v>
      </c>
      <c r="CT82" s="40" t="s">
        <v>157</v>
      </c>
      <c r="CU82" s="39"/>
      <c r="CV82" s="35" t="s">
        <v>161</v>
      </c>
      <c r="CW82" t="s">
        <v>20</v>
      </c>
      <c r="CY82" s="30"/>
      <c r="CZ82" s="32"/>
      <c r="DA82" s="30"/>
      <c r="DB82" s="32"/>
      <c r="DC82" s="30"/>
      <c r="DD82" s="32"/>
      <c r="DE82" s="30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5" t="s">
        <v>157</v>
      </c>
      <c r="EJ82" s="35" t="s">
        <v>157</v>
      </c>
      <c r="EK82" s="35" t="s">
        <v>157</v>
      </c>
      <c r="EL82" s="35" t="s">
        <v>23</v>
      </c>
      <c r="EM82" s="35" t="s">
        <v>157</v>
      </c>
      <c r="EN82" s="35" t="s">
        <v>157</v>
      </c>
      <c r="EO82" s="35" t="s">
        <v>26</v>
      </c>
      <c r="EP82" s="35" t="s">
        <v>27</v>
      </c>
      <c r="EQ82" s="35" t="s">
        <v>157</v>
      </c>
      <c r="ER82" s="35" t="s">
        <v>157</v>
      </c>
      <c r="ES82" s="35" t="s">
        <v>157</v>
      </c>
      <c r="ET82" s="35" t="s">
        <v>157</v>
      </c>
      <c r="EU82" s="35" t="s">
        <v>157</v>
      </c>
      <c r="EV82" s="35" t="s">
        <v>157</v>
      </c>
      <c r="EW82" s="35" t="s">
        <v>157</v>
      </c>
    </row>
    <row r="83" spans="2:153" x14ac:dyDescent="0.25">
      <c r="B83" t="str">
        <f>IF(Q83="ja",XPlan_raw[[#This Row],[EKA_kode2]],"")</f>
        <v>T080025102</v>
      </c>
      <c r="C83" t="str">
        <f>XPlan_raw[[#This Row],[eka_langtnavn]]</f>
        <v>PDI Project 3</v>
      </c>
      <c r="D83" t="str">
        <f>IF(XPlan_raw[[#This Row],[Interne-kode]]&lt;&gt;"(tom)",XPlan_raw[[#This Row],[Interne-kode]],"")</f>
        <v>PDCPRO3</v>
      </c>
      <c r="E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3" t="str">
        <f>IF(XPlan_raw[[#This Row],[Campus]]&lt;&gt;"(tom)",XPlan_raw[[#This Row],[Campus]],"")</f>
        <v>Odense</v>
      </c>
      <c r="H83" t="str">
        <f>IF(OR(XPlan_raw[[#This Row],[Prøveform]]="(tom)",XPlan_raw[[#This Row],[Prøveform]]=""),"",XPlan_raw[[#This Row],[Prøveform]])</f>
        <v>Project report</v>
      </c>
      <c r="I83" t="str">
        <f>IF(XPlan_raw[[#This Row],[Eksaminator_samlet]]&lt;&gt;"",XPlan_raw[[#This Row],[Eksaminator_samlet]],"")</f>
        <v>Lykke Margot Ricard, Vejleder/Supervisor</v>
      </c>
      <c r="J83" t="str">
        <f>IF(OR(XPlan_raw[[#This Row],[Censur]]="(tom)",XPlan_raw[[#This Row],[Censur]]=""),"",XPlan_raw[[#This Row],[Censur]])</f>
        <v>Second examiner: Internal</v>
      </c>
      <c r="K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83" s="4" t="str">
        <f>IF(XPlan_raw[[#This Row],[Bemærk]]&lt;&gt;"",XPlan_raw[[#This Row],[Bemærk]],"")</f>
        <v/>
      </c>
      <c r="M83" s="4" t="str">
        <f>IF(XPlan_raw[[#This Row],[Prøveform]]="Skriftlig prøve",XPlan_raw[[#This Row],[DATO: Start eksamen]]+21,"")</f>
        <v/>
      </c>
      <c r="N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3" s="27" t="s">
        <v>515</v>
      </c>
      <c r="R83" s="5" t="s">
        <v>1034</v>
      </c>
      <c r="S83" s="5" t="s">
        <v>1035</v>
      </c>
      <c r="T83" t="s">
        <v>1036</v>
      </c>
      <c r="U83" s="5" t="s">
        <v>410</v>
      </c>
      <c r="V83" t="s">
        <v>157</v>
      </c>
      <c r="W83" s="4">
        <v>45808</v>
      </c>
      <c r="Y83" s="4" t="s">
        <v>631</v>
      </c>
      <c r="Z83" s="5" t="s">
        <v>1030</v>
      </c>
      <c r="AA83" t="s">
        <v>716</v>
      </c>
      <c r="AB83" s="5" t="s">
        <v>160</v>
      </c>
      <c r="AC83" s="4">
        <v>45898</v>
      </c>
      <c r="AD83" s="45"/>
      <c r="AF83" t="s">
        <v>18</v>
      </c>
      <c r="AH83" s="47" t="s">
        <v>157</v>
      </c>
      <c r="AI83" s="27" t="s">
        <v>157</v>
      </c>
      <c r="AJ83" s="47" t="s">
        <v>157</v>
      </c>
      <c r="AK83" s="27" t="s">
        <v>157</v>
      </c>
      <c r="AL83" s="47" t="s">
        <v>157</v>
      </c>
      <c r="AM83" s="27" t="s">
        <v>157</v>
      </c>
      <c r="AN83" s="47" t="s">
        <v>157</v>
      </c>
      <c r="AO83" s="27" t="s">
        <v>157</v>
      </c>
      <c r="AP83" s="27" t="s">
        <v>157</v>
      </c>
      <c r="AQ83" s="27" t="s">
        <v>157</v>
      </c>
      <c r="AR83" s="27" t="s">
        <v>157</v>
      </c>
      <c r="AS83" s="27" t="s">
        <v>157</v>
      </c>
      <c r="AT83" s="27" t="s">
        <v>157</v>
      </c>
      <c r="AU83" s="27" t="s">
        <v>157</v>
      </c>
      <c r="AV83" s="27"/>
      <c r="AW83" s="27" t="s">
        <v>157</v>
      </c>
      <c r="AX83" s="27" t="s">
        <v>157</v>
      </c>
      <c r="AY83" s="27" t="s">
        <v>157</v>
      </c>
      <c r="AZ83" s="27" t="s">
        <v>157</v>
      </c>
      <c r="BA83" s="27" t="s">
        <v>157</v>
      </c>
      <c r="BB83" s="27" t="s">
        <v>157</v>
      </c>
      <c r="BC83" s="27" t="s">
        <v>157</v>
      </c>
      <c r="BD83" s="27" t="s">
        <v>157</v>
      </c>
      <c r="BE83" s="27" t="s">
        <v>157</v>
      </c>
      <c r="BF83" s="27" t="s">
        <v>157</v>
      </c>
      <c r="BG83" s="27" t="s">
        <v>157</v>
      </c>
      <c r="BH83" s="27" t="s">
        <v>157</v>
      </c>
      <c r="BI83" s="27" t="s">
        <v>157</v>
      </c>
      <c r="BJ83" s="27" t="s">
        <v>157</v>
      </c>
      <c r="BK83" s="27" t="s">
        <v>157</v>
      </c>
      <c r="BL83" s="27" t="s">
        <v>157</v>
      </c>
      <c r="BM83" s="27" t="s">
        <v>157</v>
      </c>
      <c r="BN83" s="27" t="s">
        <v>76</v>
      </c>
      <c r="BO83" s="27" t="s">
        <v>157</v>
      </c>
      <c r="BP83" s="27" t="s">
        <v>157</v>
      </c>
      <c r="BQ83" s="27" t="s">
        <v>157</v>
      </c>
      <c r="CI83" t="s">
        <v>259</v>
      </c>
      <c r="CJ83" t="s">
        <v>260</v>
      </c>
      <c r="CK83" t="s">
        <v>261</v>
      </c>
      <c r="CL83" t="s">
        <v>262</v>
      </c>
      <c r="CM83" t="s">
        <v>157</v>
      </c>
      <c r="CN83" s="4">
        <v>45812</v>
      </c>
      <c r="CO83" s="4">
        <v>45833</v>
      </c>
      <c r="CP83" s="4" t="s">
        <v>630</v>
      </c>
      <c r="CQ83" t="s">
        <v>209</v>
      </c>
      <c r="CR83" t="s">
        <v>338</v>
      </c>
      <c r="CS83" t="s">
        <v>187</v>
      </c>
      <c r="CT83" s="4" t="s">
        <v>157</v>
      </c>
      <c r="CU83" s="4"/>
      <c r="CV83" t="s">
        <v>161</v>
      </c>
      <c r="CW83" t="s">
        <v>20</v>
      </c>
      <c r="CY83" s="30"/>
      <c r="CZ83" s="32"/>
      <c r="DA83" s="30"/>
      <c r="DB83" s="32"/>
      <c r="DC83" s="30"/>
      <c r="DD83" s="32"/>
      <c r="DE83" s="30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t="s">
        <v>19</v>
      </c>
      <c r="EJ83" t="s">
        <v>21</v>
      </c>
      <c r="EK83" t="s">
        <v>22</v>
      </c>
      <c r="EL83" t="s">
        <v>157</v>
      </c>
      <c r="EM83" t="s">
        <v>157</v>
      </c>
      <c r="EN83" t="s">
        <v>157</v>
      </c>
      <c r="EO83" t="s">
        <v>157</v>
      </c>
      <c r="EP83" t="s">
        <v>157</v>
      </c>
      <c r="EQ83" t="s">
        <v>157</v>
      </c>
      <c r="ER83" t="s">
        <v>157</v>
      </c>
      <c r="ES83" t="s">
        <v>157</v>
      </c>
      <c r="ET83" t="s">
        <v>157</v>
      </c>
      <c r="EU83" t="s">
        <v>157</v>
      </c>
      <c r="EV83" t="s">
        <v>157</v>
      </c>
      <c r="EW83" t="s">
        <v>157</v>
      </c>
    </row>
    <row r="84" spans="2:153" x14ac:dyDescent="0.25">
      <c r="B84" t="str">
        <f>IF(Q84="ja",XPlan_raw[[#This Row],[EKA_kode2]],"")</f>
        <v>T080022102</v>
      </c>
      <c r="C84" t="str">
        <f>XPlan_raw[[#This Row],[eka_langtnavn]]</f>
        <v>Project 1</v>
      </c>
      <c r="D84" t="str">
        <f>IF(XPlan_raw[[#This Row],[Interne-kode]]&lt;&gt;"(tom)",XPlan_raw[[#This Row],[Interne-kode]],"")</f>
        <v>PDCPRO1</v>
      </c>
      <c r="E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4" t="str">
        <f>IF(XPlan_raw[[#This Row],[Campus]]&lt;&gt;"(tom)",XPlan_raw[[#This Row],[Campus]],"")</f>
        <v>Odense</v>
      </c>
      <c r="H84" t="str">
        <f>IF(OR(XPlan_raw[[#This Row],[Prøveform]]="(tom)",XPlan_raw[[#This Row],[Prøveform]]=""),"",XPlan_raw[[#This Row],[Prøveform]])</f>
        <v>Project report</v>
      </c>
      <c r="I84" t="str">
        <f>IF(XPlan_raw[[#This Row],[Eksaminator_samlet]]&lt;&gt;"",XPlan_raw[[#This Row],[Eksaminator_samlet]],"")</f>
        <v>Lykke Margot Ricard, Vejleder/Supervisor</v>
      </c>
      <c r="J84" t="str">
        <f>IF(OR(XPlan_raw[[#This Row],[Censur]]="(tom)",XPlan_raw[[#This Row],[Censur]]=""),"",XPlan_raw[[#This Row],[Censur]])</f>
        <v>Second examiner: Internal</v>
      </c>
      <c r="K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84" s="4" t="str">
        <f>IF(XPlan_raw[[#This Row],[Bemærk]]&lt;&gt;"",XPlan_raw[[#This Row],[Bemærk]],"")</f>
        <v/>
      </c>
      <c r="M84" s="4" t="str">
        <f>IF(XPlan_raw[[#This Row],[Prøveform]]="Skriftlig prøve",XPlan_raw[[#This Row],[DATO: Start eksamen]]+21,"")</f>
        <v/>
      </c>
      <c r="N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84" s="27" t="s">
        <v>515</v>
      </c>
      <c r="R84" s="5" t="s">
        <v>1027</v>
      </c>
      <c r="S84" s="5" t="s">
        <v>1028</v>
      </c>
      <c r="T84" t="s">
        <v>1029</v>
      </c>
      <c r="U84" s="5" t="s">
        <v>410</v>
      </c>
      <c r="V84" t="s">
        <v>157</v>
      </c>
      <c r="W84" s="45">
        <v>45808</v>
      </c>
      <c r="Y84" s="4" t="s">
        <v>631</v>
      </c>
      <c r="Z84" s="5" t="s">
        <v>1030</v>
      </c>
      <c r="AA84" t="s">
        <v>716</v>
      </c>
      <c r="AB84" s="5" t="s">
        <v>160</v>
      </c>
      <c r="AC84" s="4">
        <v>45887</v>
      </c>
      <c r="AD84" s="45"/>
      <c r="AF84" t="s">
        <v>18</v>
      </c>
      <c r="AH84" s="47" t="s">
        <v>157</v>
      </c>
      <c r="AI84" s="27" t="s">
        <v>157</v>
      </c>
      <c r="AJ84" s="47" t="s">
        <v>157</v>
      </c>
      <c r="AK84" s="27" t="s">
        <v>157</v>
      </c>
      <c r="AL84" s="47" t="s">
        <v>157</v>
      </c>
      <c r="AM84" s="27" t="s">
        <v>157</v>
      </c>
      <c r="AN84" s="47" t="s">
        <v>157</v>
      </c>
      <c r="AO84" s="27" t="s">
        <v>157</v>
      </c>
      <c r="AP84" s="27" t="s">
        <v>157</v>
      </c>
      <c r="AQ84" s="27" t="s">
        <v>157</v>
      </c>
      <c r="AR84" s="27" t="s">
        <v>157</v>
      </c>
      <c r="AS84" s="27" t="s">
        <v>157</v>
      </c>
      <c r="AT84" s="27" t="s">
        <v>157</v>
      </c>
      <c r="AU84" s="27" t="s">
        <v>157</v>
      </c>
      <c r="AV84" s="27"/>
      <c r="AW84" s="27" t="s">
        <v>157</v>
      </c>
      <c r="AX84" s="27" t="s">
        <v>157</v>
      </c>
      <c r="AY84" s="27" t="s">
        <v>157</v>
      </c>
      <c r="AZ84" s="27" t="s">
        <v>157</v>
      </c>
      <c r="BA84" s="27" t="s">
        <v>157</v>
      </c>
      <c r="BB84" s="27" t="s">
        <v>157</v>
      </c>
      <c r="BC84" s="27" t="s">
        <v>157</v>
      </c>
      <c r="BD84" s="27" t="s">
        <v>157</v>
      </c>
      <c r="BE84" s="27" t="s">
        <v>157</v>
      </c>
      <c r="BF84" s="27" t="s">
        <v>157</v>
      </c>
      <c r="BG84" s="27" t="s">
        <v>157</v>
      </c>
      <c r="BH84" s="27" t="s">
        <v>157</v>
      </c>
      <c r="BI84" s="27" t="s">
        <v>157</v>
      </c>
      <c r="BJ84" s="27" t="s">
        <v>157</v>
      </c>
      <c r="BK84" s="27" t="s">
        <v>157</v>
      </c>
      <c r="BL84" s="27" t="s">
        <v>157</v>
      </c>
      <c r="BM84" s="27" t="s">
        <v>157</v>
      </c>
      <c r="BN84" s="27" t="s">
        <v>76</v>
      </c>
      <c r="BO84" s="27" t="s">
        <v>157</v>
      </c>
      <c r="BP84" s="27" t="s">
        <v>157</v>
      </c>
      <c r="BQ84" s="27" t="s">
        <v>34</v>
      </c>
      <c r="CI84" s="28" t="s">
        <v>330</v>
      </c>
      <c r="CJ84" s="28" t="s">
        <v>331</v>
      </c>
      <c r="CK84" s="35" t="s">
        <v>332</v>
      </c>
      <c r="CL84" s="28" t="s">
        <v>156</v>
      </c>
      <c r="CM84" s="35" t="s">
        <v>157</v>
      </c>
      <c r="CN84" s="39">
        <v>45812</v>
      </c>
      <c r="CO84" s="40"/>
      <c r="CP84" s="40" t="s">
        <v>633</v>
      </c>
      <c r="CQ84" s="28" t="s">
        <v>287</v>
      </c>
      <c r="CR84" s="35" t="s">
        <v>636</v>
      </c>
      <c r="CS84" s="28" t="s">
        <v>160</v>
      </c>
      <c r="CT84" s="40">
        <v>45880</v>
      </c>
      <c r="CU84" s="39"/>
      <c r="CV84" s="35"/>
      <c r="CW84" t="s">
        <v>20</v>
      </c>
      <c r="CY84" s="30"/>
      <c r="CZ84" s="32"/>
      <c r="DA84" s="30"/>
      <c r="DB84" s="32"/>
      <c r="DC84" s="30"/>
      <c r="DD84" s="32"/>
      <c r="DE84" s="30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5" t="s">
        <v>157</v>
      </c>
      <c r="EJ84" s="35" t="s">
        <v>157</v>
      </c>
      <c r="EK84" s="35" t="s">
        <v>157</v>
      </c>
      <c r="EL84" s="35" t="s">
        <v>157</v>
      </c>
      <c r="EM84" s="35" t="s">
        <v>157</v>
      </c>
      <c r="EN84" s="35" t="s">
        <v>157</v>
      </c>
      <c r="EO84" s="35" t="s">
        <v>157</v>
      </c>
      <c r="EP84" s="35" t="s">
        <v>157</v>
      </c>
      <c r="EQ84" s="35" t="s">
        <v>157</v>
      </c>
      <c r="ER84" s="35" t="s">
        <v>157</v>
      </c>
      <c r="ES84" s="35" t="s">
        <v>157</v>
      </c>
      <c r="ET84" s="35" t="s">
        <v>157</v>
      </c>
      <c r="EU84" s="35" t="s">
        <v>157</v>
      </c>
      <c r="EV84" s="35" t="s">
        <v>33</v>
      </c>
      <c r="EW84" s="35" t="s">
        <v>157</v>
      </c>
    </row>
    <row r="85" spans="2:153" x14ac:dyDescent="0.25">
      <c r="B85" t="str">
        <f>IF(Q85="ja",XPlan_raw[[#This Row],[EKA_kode2]],"")</f>
        <v>T070061102</v>
      </c>
      <c r="C85" t="str">
        <f>XPlan_raw[[#This Row],[eka_langtnavn]]</f>
        <v>Science Theory and Research Methodology</v>
      </c>
      <c r="D85" t="str">
        <f>IF(XPlan_raw[[#This Row],[Interne-kode]]&lt;&gt;"(tom)",XPlan_raw[[#This Row],[Interne-kode]],"")</f>
        <v>PDX-VT</v>
      </c>
      <c r="E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5" t="str">
        <f>IF(XPlan_raw[[#This Row],[Campus]]&lt;&gt;"(tom)",XPlan_raw[[#This Row],[Campus]],"")</f>
        <v>Odense</v>
      </c>
      <c r="H85" t="str">
        <f>IF(OR(XPlan_raw[[#This Row],[Prøveform]]="(tom)",XPlan_raw[[#This Row],[Prøveform]]=""),"",XPlan_raw[[#This Row],[Prøveform]])</f>
        <v>Portfolio</v>
      </c>
      <c r="I85" t="str">
        <f>IF(XPlan_raw[[#This Row],[Eksaminator_samlet]]&lt;&gt;"",XPlan_raw[[#This Row],[Eksaminator_samlet]],"")</f>
        <v>Alf Rehn</v>
      </c>
      <c r="J85" t="str">
        <f>IF(OR(XPlan_raw[[#This Row],[Censur]]="(tom)",XPlan_raw[[#This Row],[Censur]]=""),"",XPlan_raw[[#This Row],[Censur]])</f>
        <v>Second examiner: Internal</v>
      </c>
      <c r="K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85" s="4" t="str">
        <f>IF(XPlan_raw[[#This Row],[Bemærk]]&lt;&gt;"",XPlan_raw[[#This Row],[Bemærk]],"")</f>
        <v/>
      </c>
      <c r="M85" s="4" t="str">
        <f>IF(XPlan_raw[[#This Row],[Prøveform]]="Skriftlig prøve",XPlan_raw[[#This Row],[DATO: Start eksamen]]+21,"")</f>
        <v/>
      </c>
      <c r="N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85" s="27" t="s">
        <v>515</v>
      </c>
      <c r="R85" t="s">
        <v>1004</v>
      </c>
      <c r="S85" t="s">
        <v>1005</v>
      </c>
      <c r="T85" t="s">
        <v>1006</v>
      </c>
      <c r="U85" t="s">
        <v>203</v>
      </c>
      <c r="V85" t="s">
        <v>157</v>
      </c>
      <c r="W85" s="4">
        <v>45808</v>
      </c>
      <c r="Y85" s="4" t="s">
        <v>630</v>
      </c>
      <c r="Z85" t="s">
        <v>1007</v>
      </c>
      <c r="AA85" t="s">
        <v>214</v>
      </c>
      <c r="AB85" t="s">
        <v>160</v>
      </c>
      <c r="AC85" s="4">
        <v>45884</v>
      </c>
      <c r="AF85" t="s">
        <v>18</v>
      </c>
      <c r="AH85" s="47" t="s">
        <v>157</v>
      </c>
      <c r="AI85" s="27" t="s">
        <v>157</v>
      </c>
      <c r="AJ85" s="47" t="s">
        <v>157</v>
      </c>
      <c r="AK85" s="27" t="s">
        <v>157</v>
      </c>
      <c r="AL85" s="47" t="s">
        <v>157</v>
      </c>
      <c r="AM85" s="27" t="s">
        <v>157</v>
      </c>
      <c r="AN85" s="47" t="s">
        <v>157</v>
      </c>
      <c r="AO85" s="27" t="s">
        <v>157</v>
      </c>
      <c r="AP85" s="27" t="s">
        <v>157</v>
      </c>
      <c r="AQ85" s="27" t="s">
        <v>157</v>
      </c>
      <c r="AR85" s="27" t="s">
        <v>157</v>
      </c>
      <c r="AS85" s="27" t="s">
        <v>157</v>
      </c>
      <c r="AT85" s="27" t="s">
        <v>157</v>
      </c>
      <c r="AU85" s="27" t="s">
        <v>157</v>
      </c>
      <c r="AV85" s="27"/>
      <c r="AW85" s="27" t="s">
        <v>157</v>
      </c>
      <c r="AX85" s="27" t="s">
        <v>60</v>
      </c>
      <c r="AY85" s="27" t="s">
        <v>157</v>
      </c>
      <c r="AZ85" s="27" t="s">
        <v>157</v>
      </c>
      <c r="BA85" s="27" t="s">
        <v>157</v>
      </c>
      <c r="BB85" s="27" t="s">
        <v>157</v>
      </c>
      <c r="BC85" s="27" t="s">
        <v>157</v>
      </c>
      <c r="BD85" s="27" t="s">
        <v>157</v>
      </c>
      <c r="BE85" s="27" t="s">
        <v>157</v>
      </c>
      <c r="BF85" s="27" t="s">
        <v>157</v>
      </c>
      <c r="BG85" s="27" t="s">
        <v>157</v>
      </c>
      <c r="BH85" s="27" t="s">
        <v>157</v>
      </c>
      <c r="BI85" s="27" t="s">
        <v>157</v>
      </c>
      <c r="BJ85" s="27" t="s">
        <v>157</v>
      </c>
      <c r="BK85" s="27" t="s">
        <v>157</v>
      </c>
      <c r="BL85" s="27" t="s">
        <v>157</v>
      </c>
      <c r="BM85" s="27" t="s">
        <v>157</v>
      </c>
      <c r="BN85" s="27" t="s">
        <v>157</v>
      </c>
      <c r="BO85" s="27" t="s">
        <v>157</v>
      </c>
      <c r="BP85" s="27" t="s">
        <v>157</v>
      </c>
      <c r="BQ85" s="27" t="s">
        <v>157</v>
      </c>
      <c r="CI85" t="s">
        <v>334</v>
      </c>
      <c r="CJ85" t="s">
        <v>335</v>
      </c>
      <c r="CK85" t="s">
        <v>336</v>
      </c>
      <c r="CL85" t="s">
        <v>156</v>
      </c>
      <c r="CM85" t="s">
        <v>157</v>
      </c>
      <c r="CN85" s="4">
        <v>45812</v>
      </c>
      <c r="CO85" s="4"/>
      <c r="CP85" s="4" t="s">
        <v>632</v>
      </c>
      <c r="CQ85" t="s">
        <v>337</v>
      </c>
      <c r="CR85" t="s">
        <v>186</v>
      </c>
      <c r="CT85" s="4" t="s">
        <v>157</v>
      </c>
      <c r="CU85" s="4"/>
      <c r="CW85" t="s">
        <v>20</v>
      </c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t="s">
        <v>157</v>
      </c>
      <c r="EJ85" t="s">
        <v>157</v>
      </c>
      <c r="EK85" t="s">
        <v>157</v>
      </c>
      <c r="EL85" t="s">
        <v>157</v>
      </c>
      <c r="EM85" t="s">
        <v>157</v>
      </c>
      <c r="EN85" t="s">
        <v>157</v>
      </c>
      <c r="EO85" t="s">
        <v>157</v>
      </c>
      <c r="EP85" t="s">
        <v>157</v>
      </c>
      <c r="EQ85" t="s">
        <v>28</v>
      </c>
      <c r="ER85" t="s">
        <v>157</v>
      </c>
      <c r="ES85" t="s">
        <v>157</v>
      </c>
      <c r="ET85" t="s">
        <v>157</v>
      </c>
      <c r="EU85" t="s">
        <v>157</v>
      </c>
      <c r="EV85" t="s">
        <v>157</v>
      </c>
      <c r="EW85" t="s">
        <v>157</v>
      </c>
    </row>
    <row r="86" spans="2:153" x14ac:dyDescent="0.25">
      <c r="B86" t="str">
        <f>IF(Q86="ja",XPlan_raw[[#This Row],[EKA_kode2]],"")</f>
        <v>T090049102</v>
      </c>
      <c r="C86" t="str">
        <f>XPlan_raw[[#This Row],[eka_langtnavn]]</f>
        <v>Advances in Global Supply Chain Management</v>
      </c>
      <c r="D86" t="str">
        <f>IF(XPlan_raw[[#This Row],[Interne-kode]]&lt;&gt;"(tom)",XPlan_raw[[#This Row],[Interne-kode]],"")</f>
        <v>OM-ASCM</v>
      </c>
      <c r="E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6" t="str">
        <f>IF(XPlan_raw[[#This Row],[Campus]]&lt;&gt;"(tom)",XPlan_raw[[#This Row],[Campus]],"")</f>
        <v>Odense</v>
      </c>
      <c r="H86" t="str">
        <f>IF(OR(XPlan_raw[[#This Row],[Prøveform]]="(tom)",XPlan_raw[[#This Row],[Prøveform]]=""),"",XPlan_raw[[#This Row],[Prøveform]])</f>
        <v>Written examination</v>
      </c>
      <c r="I86" t="str">
        <f>IF(XPlan_raw[[#This Row],[Eksaminator_samlet]]&lt;&gt;"",XPlan_raw[[#This Row],[Eksaminator_samlet]],"")</f>
        <v>Britta Linnea Gammelgaard, Philip Beske-Janssen</v>
      </c>
      <c r="J86" t="str">
        <f>IF(OR(XPlan_raw[[#This Row],[Censur]]="(tom)",XPlan_raw[[#This Row],[Censur]]=""),"",XPlan_raw[[#This Row],[Censur]])</f>
        <v>Second examiner: Internal</v>
      </c>
      <c r="K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6" s="4" t="str">
        <f>IF(XPlan_raw[[#This Row],[Bemærk]]&lt;&gt;"",XPlan_raw[[#This Row],[Bemærk]],"")</f>
        <v/>
      </c>
      <c r="M86" s="4" t="str">
        <f>IF(XPlan_raw[[#This Row],[Prøveform]]="Skriftlig prøve",XPlan_raw[[#This Row],[DATO: Start eksamen]]+21,"")</f>
        <v/>
      </c>
      <c r="N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86" s="27" t="s">
        <v>515</v>
      </c>
      <c r="R86" s="5" t="s">
        <v>1092</v>
      </c>
      <c r="S86" s="5" t="s">
        <v>1093</v>
      </c>
      <c r="T86" t="s">
        <v>1094</v>
      </c>
      <c r="U86" s="5" t="s">
        <v>410</v>
      </c>
      <c r="V86" t="s">
        <v>157</v>
      </c>
      <c r="W86" s="45">
        <v>45810</v>
      </c>
      <c r="X86" s="4">
        <v>45812</v>
      </c>
      <c r="Y86" s="4" t="s">
        <v>630</v>
      </c>
      <c r="Z86" s="5" t="s">
        <v>1095</v>
      </c>
      <c r="AA86" t="s">
        <v>159</v>
      </c>
      <c r="AB86" s="5" t="s">
        <v>160</v>
      </c>
      <c r="AC86" s="4">
        <v>45895</v>
      </c>
      <c r="AD86" s="45"/>
      <c r="AF86" t="s">
        <v>18</v>
      </c>
      <c r="AH86" s="47" t="s">
        <v>157</v>
      </c>
      <c r="AI86" s="27" t="s">
        <v>157</v>
      </c>
      <c r="AJ86" s="47" t="s">
        <v>157</v>
      </c>
      <c r="AK86" s="27" t="s">
        <v>157</v>
      </c>
      <c r="AL86" s="47" t="s">
        <v>157</v>
      </c>
      <c r="AM86" s="27" t="s">
        <v>157</v>
      </c>
      <c r="AN86" s="47" t="s">
        <v>157</v>
      </c>
      <c r="AO86" s="27" t="s">
        <v>157</v>
      </c>
      <c r="AP86" s="27" t="s">
        <v>157</v>
      </c>
      <c r="AQ86" s="27" t="s">
        <v>157</v>
      </c>
      <c r="AR86" s="27" t="s">
        <v>157</v>
      </c>
      <c r="AS86" s="27" t="s">
        <v>157</v>
      </c>
      <c r="AT86" s="27" t="s">
        <v>157</v>
      </c>
      <c r="AU86" s="27" t="s">
        <v>157</v>
      </c>
      <c r="AV86" s="27"/>
      <c r="AW86" s="27" t="s">
        <v>157</v>
      </c>
      <c r="AX86" s="27" t="s">
        <v>157</v>
      </c>
      <c r="AY86" s="27" t="s">
        <v>157</v>
      </c>
      <c r="AZ86" s="27" t="s">
        <v>157</v>
      </c>
      <c r="BA86" s="27" t="s">
        <v>157</v>
      </c>
      <c r="BB86" s="27" t="s">
        <v>157</v>
      </c>
      <c r="BC86" s="27" t="s">
        <v>157</v>
      </c>
      <c r="BD86" s="27" t="s">
        <v>157</v>
      </c>
      <c r="BE86" s="27" t="s">
        <v>157</v>
      </c>
      <c r="BF86" s="27" t="s">
        <v>157</v>
      </c>
      <c r="BG86" s="27" t="s">
        <v>157</v>
      </c>
      <c r="BH86" s="27" t="s">
        <v>157</v>
      </c>
      <c r="BI86" s="27" t="s">
        <v>157</v>
      </c>
      <c r="BJ86" s="27" t="s">
        <v>157</v>
      </c>
      <c r="BK86" s="27" t="s">
        <v>157</v>
      </c>
      <c r="BL86" s="27" t="s">
        <v>157</v>
      </c>
      <c r="BM86" s="27" t="s">
        <v>75</v>
      </c>
      <c r="BN86" s="27" t="s">
        <v>157</v>
      </c>
      <c r="BO86" s="27" t="s">
        <v>157</v>
      </c>
      <c r="BP86" s="27" t="s">
        <v>157</v>
      </c>
      <c r="BQ86" s="27" t="s">
        <v>157</v>
      </c>
      <c r="CI86" s="28" t="s">
        <v>326</v>
      </c>
      <c r="CJ86" s="28" t="s">
        <v>327</v>
      </c>
      <c r="CK86" s="35" t="s">
        <v>328</v>
      </c>
      <c r="CL86" s="28" t="s">
        <v>156</v>
      </c>
      <c r="CM86" s="35" t="s">
        <v>157</v>
      </c>
      <c r="CN86" s="39">
        <v>45812</v>
      </c>
      <c r="CO86" s="40"/>
      <c r="CP86" s="40" t="s">
        <v>630</v>
      </c>
      <c r="CQ86" s="28" t="s">
        <v>329</v>
      </c>
      <c r="CR86" s="35" t="s">
        <v>636</v>
      </c>
      <c r="CS86" s="28" t="s">
        <v>160</v>
      </c>
      <c r="CT86" s="40">
        <v>45880</v>
      </c>
      <c r="CU86" s="39"/>
      <c r="CV86" s="35"/>
      <c r="CW86" t="s">
        <v>20</v>
      </c>
      <c r="CY86" s="30"/>
      <c r="CZ86" s="32"/>
      <c r="DA86" s="30"/>
      <c r="DB86" s="32"/>
      <c r="DC86" s="30"/>
      <c r="DD86" s="32"/>
      <c r="DE86" s="30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5" t="s">
        <v>157</v>
      </c>
      <c r="EJ86" s="35" t="s">
        <v>157</v>
      </c>
      <c r="EK86" s="35" t="s">
        <v>157</v>
      </c>
      <c r="EL86" s="35" t="s">
        <v>157</v>
      </c>
      <c r="EM86" s="35" t="s">
        <v>157</v>
      </c>
      <c r="EN86" s="35" t="s">
        <v>157</v>
      </c>
      <c r="EO86" s="35" t="s">
        <v>157</v>
      </c>
      <c r="EP86" s="35" t="s">
        <v>157</v>
      </c>
      <c r="EQ86" s="35" t="s">
        <v>157</v>
      </c>
      <c r="ER86" s="35" t="s">
        <v>157</v>
      </c>
      <c r="ES86" s="35" t="s">
        <v>157</v>
      </c>
      <c r="ET86" s="35" t="s">
        <v>31</v>
      </c>
      <c r="EU86" s="35" t="s">
        <v>157</v>
      </c>
      <c r="EV86" s="35" t="s">
        <v>157</v>
      </c>
      <c r="EW86" s="35" t="s">
        <v>157</v>
      </c>
    </row>
    <row r="87" spans="2:153" x14ac:dyDescent="0.25">
      <c r="B87" t="str">
        <f>IF(Q87="ja",XPlan_raw[[#This Row],[EKA_kode2]],"")</f>
        <v>T210037102</v>
      </c>
      <c r="C87" t="str">
        <f>XPlan_raw[[#This Row],[eka_langtnavn]]</f>
        <v>BMB825 Bioimaging</v>
      </c>
      <c r="D87" t="str">
        <f>IF(XPlan_raw[[#This Row],[Interne-kode]]&lt;&gt;"(tom)",XPlan_raw[[#This Row],[Interne-kode]],"")</f>
        <v>BMB825</v>
      </c>
      <c r="E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7" t="str">
        <f>IF(XPlan_raw[[#This Row],[Campus]]&lt;&gt;"(tom)",XPlan_raw[[#This Row],[Campus]],"")</f>
        <v>Odense</v>
      </c>
      <c r="H87" t="str">
        <f>IF(OR(XPlan_raw[[#This Row],[Prøveform]]="(tom)",XPlan_raw[[#This Row],[Prøveform]]=""),"",XPlan_raw[[#This Row],[Prøveform]])</f>
        <v>Oral examination</v>
      </c>
      <c r="I87" t="str">
        <f>IF(XPlan_raw[[#This Row],[Eksaminator_samlet]]&lt;&gt;"",XPlan_raw[[#This Row],[Eksaminator_samlet]],"")</f>
        <v/>
      </c>
      <c r="J87" t="str">
        <f>IF(OR(XPlan_raw[[#This Row],[Censur]]="(tom)",XPlan_raw[[#This Row],[Censur]]=""),"",XPlan_raw[[#This Row],[Censur]])</f>
        <v>Second examiner: Internal</v>
      </c>
      <c r="K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87" s="4" t="str">
        <f>IF(XPlan_raw[[#This Row],[Bemærk]]&lt;&gt;"",XPlan_raw[[#This Row],[Bemærk]],"")</f>
        <v/>
      </c>
      <c r="M87" s="4" t="str">
        <f>IF(XPlan_raw[[#This Row],[Prøveform]]="Skriftlig prøve",XPlan_raw[[#This Row],[DATO: Start eksamen]]+21,"")</f>
        <v/>
      </c>
      <c r="N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(tom),(tom),(tom),(tom),(tom),(tom),(tom),(tom),(tom),(tom),(tom),(tom),(tom),(tom),(tom),(tom),(tom),(tom),(tom),(tom),(tom),(tom),(tom),(tom),(tom),Kandidat i Kemi- og Bioteknologi (MSc),(tom),(tom),(tom),(tom),(tom),(tom),(tom),(tom),(tom),(tom),,,,,,,,,,,,,,,</v>
      </c>
      <c r="Q87" s="27" t="s">
        <v>515</v>
      </c>
      <c r="R87" t="s">
        <v>1395</v>
      </c>
      <c r="S87" t="s">
        <v>1396</v>
      </c>
      <c r="T87" t="s">
        <v>1397</v>
      </c>
      <c r="U87" t="s">
        <v>165</v>
      </c>
      <c r="V87" t="s">
        <v>156</v>
      </c>
      <c r="W87" s="4">
        <v>45810</v>
      </c>
      <c r="Y87" s="4" t="s">
        <v>631</v>
      </c>
      <c r="AA87" t="s">
        <v>186</v>
      </c>
      <c r="AB87" t="s">
        <v>160</v>
      </c>
      <c r="AC87" s="4">
        <v>45877</v>
      </c>
      <c r="AF87" t="s">
        <v>18</v>
      </c>
      <c r="AH87" s="27" t="s">
        <v>157</v>
      </c>
      <c r="AI87" s="27" t="s">
        <v>157</v>
      </c>
      <c r="AJ87" s="27" t="s">
        <v>157</v>
      </c>
      <c r="AK87" s="27" t="s">
        <v>157</v>
      </c>
      <c r="AL87" s="27" t="s">
        <v>157</v>
      </c>
      <c r="AM87" s="27" t="s">
        <v>157</v>
      </c>
      <c r="AN87" s="27" t="s">
        <v>157</v>
      </c>
      <c r="AO87" s="27" t="s">
        <v>157</v>
      </c>
      <c r="AP87" s="27" t="s">
        <v>157</v>
      </c>
      <c r="AQ87" s="27" t="s">
        <v>157</v>
      </c>
      <c r="AR87" s="27" t="s">
        <v>157</v>
      </c>
      <c r="AS87" s="27" t="s">
        <v>157</v>
      </c>
      <c r="AT87" s="27" t="s">
        <v>157</v>
      </c>
      <c r="AU87" s="27" t="s">
        <v>157</v>
      </c>
      <c r="AV87" s="27" t="s">
        <v>157</v>
      </c>
      <c r="AW87" s="27" t="s">
        <v>157</v>
      </c>
      <c r="AX87" s="27" t="s">
        <v>157</v>
      </c>
      <c r="AY87" s="27" t="s">
        <v>157</v>
      </c>
      <c r="AZ87" s="27" t="s">
        <v>157</v>
      </c>
      <c r="BA87" s="27" t="s">
        <v>157</v>
      </c>
      <c r="BB87" s="27" t="s">
        <v>157</v>
      </c>
      <c r="BC87" s="27" t="s">
        <v>157</v>
      </c>
      <c r="BD87" s="27" t="s">
        <v>157</v>
      </c>
      <c r="BE87" s="27" t="s">
        <v>157</v>
      </c>
      <c r="BF87" s="27" t="s">
        <v>157</v>
      </c>
      <c r="BG87" s="27" t="s">
        <v>69</v>
      </c>
      <c r="BH87" s="27" t="s">
        <v>157</v>
      </c>
      <c r="BI87" s="27" t="s">
        <v>157</v>
      </c>
      <c r="BJ87" s="27" t="s">
        <v>157</v>
      </c>
      <c r="BK87" s="27" t="s">
        <v>157</v>
      </c>
      <c r="BL87" s="27" t="s">
        <v>157</v>
      </c>
      <c r="BM87" s="27" t="s">
        <v>157</v>
      </c>
      <c r="BN87" s="27" t="s">
        <v>157</v>
      </c>
      <c r="BO87" s="27" t="s">
        <v>157</v>
      </c>
      <c r="BP87" s="27" t="s">
        <v>157</v>
      </c>
      <c r="BQ87" s="27" t="s">
        <v>157</v>
      </c>
      <c r="CI87" t="s">
        <v>354</v>
      </c>
      <c r="CJ87" t="s">
        <v>355</v>
      </c>
      <c r="CK87" t="s">
        <v>157</v>
      </c>
      <c r="CL87" t="s">
        <v>203</v>
      </c>
      <c r="CM87" t="s">
        <v>157</v>
      </c>
      <c r="CN87" s="4">
        <v>45814</v>
      </c>
      <c r="CO87" s="4"/>
      <c r="CP87" s="4" t="s">
        <v>631</v>
      </c>
      <c r="CQ87" t="s">
        <v>356</v>
      </c>
      <c r="CR87" t="s">
        <v>159</v>
      </c>
      <c r="CS87" t="s">
        <v>167</v>
      </c>
      <c r="CT87" s="4">
        <v>45882</v>
      </c>
      <c r="CU87" s="4"/>
      <c r="CW87" t="s">
        <v>20</v>
      </c>
      <c r="CY87" s="30"/>
      <c r="CZ87" s="32"/>
      <c r="DA87" s="30"/>
      <c r="DB87" s="32"/>
      <c r="DC87" s="30"/>
      <c r="DD87" s="32"/>
      <c r="DE87" s="30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t="s">
        <v>157</v>
      </c>
      <c r="EJ87" t="s">
        <v>157</v>
      </c>
      <c r="EK87" t="s">
        <v>157</v>
      </c>
      <c r="EL87" t="s">
        <v>157</v>
      </c>
      <c r="EM87" t="s">
        <v>24</v>
      </c>
      <c r="EN87" t="s">
        <v>157</v>
      </c>
      <c r="EO87" t="s">
        <v>157</v>
      </c>
      <c r="EP87" t="s">
        <v>157</v>
      </c>
      <c r="EQ87" t="s">
        <v>157</v>
      </c>
      <c r="ER87" t="s">
        <v>157</v>
      </c>
      <c r="ES87" t="s">
        <v>157</v>
      </c>
      <c r="ET87" t="s">
        <v>157</v>
      </c>
      <c r="EU87" t="s">
        <v>157</v>
      </c>
      <c r="EV87" t="s">
        <v>157</v>
      </c>
      <c r="EW87" t="s">
        <v>157</v>
      </c>
    </row>
    <row r="88" spans="2:153" x14ac:dyDescent="0.25">
      <c r="B88" t="str">
        <f>IF(Q88="ja",XPlan_raw[[#This Row],[EKA_kode2]],"")</f>
        <v>T540053102</v>
      </c>
      <c r="C88" t="str">
        <f>XPlan_raw[[#This Row],[eka_langtnavn]]</f>
        <v xml:space="preserve">Digital programmerbar elektronik </v>
      </c>
      <c r="D88" t="str">
        <f>IF(XPlan_raw[[#This Row],[Interne-kode]]&lt;&gt;"(tom)",XPlan_raw[[#This Row],[Interne-kode]],"")</f>
        <v>RB4-DPE</v>
      </c>
      <c r="E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8" t="str">
        <f>IF(XPlan_raw[[#This Row],[Campus]]&lt;&gt;"(tom)",XPlan_raw[[#This Row],[Campus]],"")</f>
        <v>Odense</v>
      </c>
      <c r="H88" t="str">
        <f>IF(OR(XPlan_raw[[#This Row],[Prøveform]]="(tom)",XPlan_raw[[#This Row],[Prøveform]]=""),"",XPlan_raw[[#This Row],[Prøveform]])</f>
        <v>Oral examination</v>
      </c>
      <c r="I88" t="str">
        <f>IF(XPlan_raw[[#This Row],[Eksaminator_samlet]]&lt;&gt;"",XPlan_raw[[#This Row],[Eksaminator_samlet]],"")</f>
        <v>Emad S. M. Ebeid</v>
      </c>
      <c r="J88" t="str">
        <f>IF(OR(XPlan_raw[[#This Row],[Censur]]="(tom)",XPlan_raw[[#This Row],[Censur]]=""),"",XPlan_raw[[#This Row],[Censur]])</f>
        <v>Second examiner: External</v>
      </c>
      <c r="K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88" s="4" t="str">
        <f>IF(XPlan_raw[[#This Row],[Bemærk]]&lt;&gt;"",XPlan_raw[[#This Row],[Bemærk]],"")</f>
        <v/>
      </c>
      <c r="M88" s="4" t="str">
        <f>IF(XPlan_raw[[#This Row],[Prøveform]]="Skriftlig prøve",XPlan_raw[[#This Row],[DATO: Start eksamen]]+21,"")</f>
        <v/>
      </c>
      <c r="N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88" s="27" t="s">
        <v>515</v>
      </c>
      <c r="R88" s="5" t="s">
        <v>1763</v>
      </c>
      <c r="S88" s="5" t="s">
        <v>1764</v>
      </c>
      <c r="T88" t="s">
        <v>1765</v>
      </c>
      <c r="U88" s="5" t="s">
        <v>203</v>
      </c>
      <c r="V88" t="s">
        <v>157</v>
      </c>
      <c r="W88" s="45">
        <v>45810</v>
      </c>
      <c r="X88" s="4">
        <v>45812</v>
      </c>
      <c r="Y88" s="4" t="s">
        <v>630</v>
      </c>
      <c r="Z88" s="5" t="s">
        <v>1766</v>
      </c>
      <c r="AA88" t="s">
        <v>186</v>
      </c>
      <c r="AB88" s="5" t="s">
        <v>187</v>
      </c>
      <c r="AC88" s="4">
        <v>45891</v>
      </c>
      <c r="AD88" s="45"/>
      <c r="AF88" t="s">
        <v>18</v>
      </c>
      <c r="AH88" s="47" t="s">
        <v>157</v>
      </c>
      <c r="AI88" s="27" t="s">
        <v>157</v>
      </c>
      <c r="AJ88" s="47" t="s">
        <v>157</v>
      </c>
      <c r="AK88" s="27" t="s">
        <v>157</v>
      </c>
      <c r="AL88" s="47" t="s">
        <v>157</v>
      </c>
      <c r="AM88" s="27" t="s">
        <v>157</v>
      </c>
      <c r="AN88" s="47" t="s">
        <v>157</v>
      </c>
      <c r="AO88" s="27" t="s">
        <v>157</v>
      </c>
      <c r="AP88" s="27" t="s">
        <v>157</v>
      </c>
      <c r="AQ88" s="27" t="s">
        <v>157</v>
      </c>
      <c r="AR88" s="27" t="s">
        <v>157</v>
      </c>
      <c r="AS88" s="27" t="s">
        <v>157</v>
      </c>
      <c r="AT88" s="27" t="s">
        <v>157</v>
      </c>
      <c r="AU88" s="27" t="s">
        <v>157</v>
      </c>
      <c r="AV88" s="27"/>
      <c r="AW88" s="27" t="s">
        <v>157</v>
      </c>
      <c r="AX88" s="27" t="s">
        <v>157</v>
      </c>
      <c r="AY88" s="27" t="s">
        <v>61</v>
      </c>
      <c r="AZ88" s="27" t="s">
        <v>157</v>
      </c>
      <c r="BA88" s="27" t="s">
        <v>157</v>
      </c>
      <c r="BB88" s="27" t="s">
        <v>157</v>
      </c>
      <c r="BC88" s="27" t="s">
        <v>157</v>
      </c>
      <c r="BD88" s="27" t="s">
        <v>157</v>
      </c>
      <c r="BE88" s="27" t="s">
        <v>157</v>
      </c>
      <c r="BF88" s="27" t="s">
        <v>157</v>
      </c>
      <c r="BG88" s="27" t="s">
        <v>157</v>
      </c>
      <c r="BH88" s="27" t="s">
        <v>157</v>
      </c>
      <c r="BI88" s="27" t="s">
        <v>157</v>
      </c>
      <c r="BJ88" s="27" t="s">
        <v>157</v>
      </c>
      <c r="BK88" s="27" t="s">
        <v>157</v>
      </c>
      <c r="BL88" s="27" t="s">
        <v>157</v>
      </c>
      <c r="BM88" s="27" t="s">
        <v>157</v>
      </c>
      <c r="BN88" s="27" t="s">
        <v>157</v>
      </c>
      <c r="BO88" s="27" t="s">
        <v>157</v>
      </c>
      <c r="BP88" s="27" t="s">
        <v>157</v>
      </c>
      <c r="BQ88" s="27" t="s">
        <v>157</v>
      </c>
      <c r="CI88" s="28" t="s">
        <v>360</v>
      </c>
      <c r="CJ88" s="28" t="s">
        <v>361</v>
      </c>
      <c r="CK88" s="35" t="s">
        <v>362</v>
      </c>
      <c r="CL88" s="28" t="s">
        <v>208</v>
      </c>
      <c r="CM88" s="35" t="s">
        <v>157</v>
      </c>
      <c r="CN88" s="39">
        <v>45814</v>
      </c>
      <c r="CO88" s="40"/>
      <c r="CP88" s="40" t="s">
        <v>631</v>
      </c>
      <c r="CQ88" s="28" t="s">
        <v>345</v>
      </c>
      <c r="CR88" s="35" t="s">
        <v>159</v>
      </c>
      <c r="CS88" s="28" t="s">
        <v>160</v>
      </c>
      <c r="CT88" s="40">
        <v>45883</v>
      </c>
      <c r="CU88" s="39"/>
      <c r="CV88" s="35"/>
      <c r="CW88" t="s">
        <v>20</v>
      </c>
      <c r="CY88" s="30"/>
      <c r="CZ88" s="32"/>
      <c r="DA88" s="30"/>
      <c r="DB88" s="32"/>
      <c r="DC88" s="30"/>
      <c r="DD88" s="32"/>
      <c r="DE88" s="30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5" t="s">
        <v>157</v>
      </c>
      <c r="EJ88" s="35" t="s">
        <v>21</v>
      </c>
      <c r="EK88" s="35" t="s">
        <v>157</v>
      </c>
      <c r="EL88" s="35" t="s">
        <v>157</v>
      </c>
      <c r="EM88" s="35" t="s">
        <v>157</v>
      </c>
      <c r="EN88" s="35" t="s">
        <v>157</v>
      </c>
      <c r="EO88" s="35" t="s">
        <v>26</v>
      </c>
      <c r="EP88" s="35" t="s">
        <v>27</v>
      </c>
      <c r="EQ88" s="35" t="s">
        <v>157</v>
      </c>
      <c r="ER88" s="35" t="s">
        <v>157</v>
      </c>
      <c r="ES88" s="35" t="s">
        <v>157</v>
      </c>
      <c r="ET88" s="35" t="s">
        <v>157</v>
      </c>
      <c r="EU88" s="35" t="s">
        <v>157</v>
      </c>
      <c r="EV88" s="35" t="s">
        <v>157</v>
      </c>
      <c r="EW88" s="35" t="s">
        <v>157</v>
      </c>
    </row>
    <row r="89" spans="2:153" x14ac:dyDescent="0.25">
      <c r="B89" t="str">
        <f>IF(Q89="ja",XPlan_raw[[#This Row],[EKA_kode2]],"")</f>
        <v>T150014102</v>
      </c>
      <c r="C89" t="str">
        <f>XPlan_raw[[#This Row],[eka_langtnavn]]</f>
        <v>Experimental Materials and Structures</v>
      </c>
      <c r="D89" t="str">
        <f>IF(XPlan_raw[[#This Row],[Interne-kode]]&lt;&gt;"(tom)",XPlan_raw[[#This Row],[Interne-kode]],"")</f>
        <v>15-EAS</v>
      </c>
      <c r="E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9" t="str">
        <f>IF(XPlan_raw[[#This Row],[Campus]]&lt;&gt;"(tom)",XPlan_raw[[#This Row],[Campus]],"")</f>
        <v>Odense</v>
      </c>
      <c r="H89" t="str">
        <f>IF(OR(XPlan_raw[[#This Row],[Prøveform]]="(tom)",XPlan_raw[[#This Row],[Prøveform]]=""),"",XPlan_raw[[#This Row],[Prøveform]])</f>
        <v>Oral examination</v>
      </c>
      <c r="I89" t="str">
        <f>IF(XPlan_raw[[#This Row],[Eksaminator_samlet]]&lt;&gt;"",XPlan_raw[[#This Row],[Eksaminator_samlet]],"")</f>
        <v>Junaid Nabi, Joseph Malad Wadie Naguib</v>
      </c>
      <c r="J89" t="str">
        <f>IF(OR(XPlan_raw[[#This Row],[Censur]]="(tom)",XPlan_raw[[#This Row],[Censur]]=""),"",XPlan_raw[[#This Row],[Censur]])</f>
        <v>Second examiner: External</v>
      </c>
      <c r="K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89" s="4" t="str">
        <f>IF(XPlan_raw[[#This Row],[Bemærk]]&lt;&gt;"",XPlan_raw[[#This Row],[Bemærk]],"")</f>
        <v/>
      </c>
      <c r="M89" s="4" t="str">
        <f>IF(XPlan_raw[[#This Row],[Prøveform]]="Skriftlig prøve",XPlan_raw[[#This Row],[DATO: Start eksamen]]+21,"")</f>
        <v/>
      </c>
      <c r="N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89" s="27" t="s">
        <v>515</v>
      </c>
      <c r="R89" s="5" t="s">
        <v>1247</v>
      </c>
      <c r="S89" s="5" t="s">
        <v>1248</v>
      </c>
      <c r="T89" t="s">
        <v>1249</v>
      </c>
      <c r="U89" s="5" t="s">
        <v>165</v>
      </c>
      <c r="V89" t="s">
        <v>156</v>
      </c>
      <c r="W89" s="45">
        <v>45810</v>
      </c>
      <c r="Y89" s="4" t="s">
        <v>630</v>
      </c>
      <c r="Z89" s="5" t="s">
        <v>1250</v>
      </c>
      <c r="AA89" t="s">
        <v>186</v>
      </c>
      <c r="AB89" s="5" t="s">
        <v>187</v>
      </c>
      <c r="AC89" s="4">
        <v>45883</v>
      </c>
      <c r="AD89" s="45"/>
      <c r="AF89" t="s">
        <v>18</v>
      </c>
      <c r="AH89" s="47" t="s">
        <v>157</v>
      </c>
      <c r="AI89" s="27" t="s">
        <v>157</v>
      </c>
      <c r="AJ89" s="47" t="s">
        <v>157</v>
      </c>
      <c r="AK89" s="27" t="s">
        <v>157</v>
      </c>
      <c r="AL89" s="47" t="s">
        <v>157</v>
      </c>
      <c r="AM89" s="27" t="s">
        <v>157</v>
      </c>
      <c r="AN89" s="47" t="s">
        <v>157</v>
      </c>
      <c r="AO89" s="27" t="s">
        <v>157</v>
      </c>
      <c r="AP89" s="27" t="s">
        <v>157</v>
      </c>
      <c r="AQ89" s="27" t="s">
        <v>157</v>
      </c>
      <c r="AR89" s="27" t="s">
        <v>157</v>
      </c>
      <c r="AS89" s="27" t="s">
        <v>157</v>
      </c>
      <c r="AT89" s="27" t="s">
        <v>157</v>
      </c>
      <c r="AU89" s="27" t="s">
        <v>157</v>
      </c>
      <c r="AV89" s="27"/>
      <c r="AW89" s="27" t="s">
        <v>157</v>
      </c>
      <c r="AX89" s="27" t="s">
        <v>157</v>
      </c>
      <c r="AY89" s="27" t="s">
        <v>157</v>
      </c>
      <c r="AZ89" s="27" t="s">
        <v>157</v>
      </c>
      <c r="BA89" s="27" t="s">
        <v>157</v>
      </c>
      <c r="BB89" s="27" t="s">
        <v>157</v>
      </c>
      <c r="BC89" s="27" t="s">
        <v>65</v>
      </c>
      <c r="BD89" s="27" t="s">
        <v>157</v>
      </c>
      <c r="BE89" s="27" t="s">
        <v>157</v>
      </c>
      <c r="BF89" s="27" t="s">
        <v>157</v>
      </c>
      <c r="BG89" s="27" t="s">
        <v>157</v>
      </c>
      <c r="BH89" s="27" t="s">
        <v>157</v>
      </c>
      <c r="BI89" s="27" t="s">
        <v>157</v>
      </c>
      <c r="BJ89" s="27" t="s">
        <v>157</v>
      </c>
      <c r="BK89" s="27" t="s">
        <v>157</v>
      </c>
      <c r="BL89" s="27" t="s">
        <v>157</v>
      </c>
      <c r="BM89" s="27" t="s">
        <v>157</v>
      </c>
      <c r="BN89" s="27" t="s">
        <v>157</v>
      </c>
      <c r="BO89" s="27" t="s">
        <v>157</v>
      </c>
      <c r="BP89" s="27" t="s">
        <v>157</v>
      </c>
      <c r="BQ89" s="27" t="s">
        <v>157</v>
      </c>
      <c r="CI89" t="s">
        <v>342</v>
      </c>
      <c r="CJ89" t="s">
        <v>343</v>
      </c>
      <c r="CK89" t="s">
        <v>344</v>
      </c>
      <c r="CL89" t="s">
        <v>156</v>
      </c>
      <c r="CM89" t="s">
        <v>157</v>
      </c>
      <c r="CN89" s="4">
        <v>45814</v>
      </c>
      <c r="CO89" s="4"/>
      <c r="CP89" s="4" t="s">
        <v>633</v>
      </c>
      <c r="CQ89" t="s">
        <v>345</v>
      </c>
      <c r="CR89" t="s">
        <v>186</v>
      </c>
      <c r="CS89" t="s">
        <v>160</v>
      </c>
      <c r="CT89" s="4">
        <v>45887</v>
      </c>
      <c r="CU89" s="4"/>
      <c r="CW89" t="s">
        <v>20</v>
      </c>
      <c r="CY89" s="30"/>
      <c r="CZ89" s="32"/>
      <c r="DA89" s="30"/>
      <c r="DB89" s="32"/>
      <c r="DC89" s="30"/>
      <c r="DD89" s="32"/>
      <c r="DE89" s="30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t="s">
        <v>157</v>
      </c>
      <c r="EJ89" t="s">
        <v>157</v>
      </c>
      <c r="EK89" t="s">
        <v>157</v>
      </c>
      <c r="EL89" t="s">
        <v>157</v>
      </c>
      <c r="EM89" t="s">
        <v>157</v>
      </c>
      <c r="EN89" t="s">
        <v>157</v>
      </c>
      <c r="EO89" t="s">
        <v>157</v>
      </c>
      <c r="EP89" t="s">
        <v>157</v>
      </c>
      <c r="EQ89" t="s">
        <v>157</v>
      </c>
      <c r="ER89" t="s">
        <v>157</v>
      </c>
      <c r="ES89" t="s">
        <v>157</v>
      </c>
      <c r="ET89" t="s">
        <v>157</v>
      </c>
      <c r="EU89" t="s">
        <v>32</v>
      </c>
      <c r="EV89" t="s">
        <v>157</v>
      </c>
      <c r="EW89" t="s">
        <v>80</v>
      </c>
    </row>
    <row r="90" spans="2:153" x14ac:dyDescent="0.25">
      <c r="B90" t="str">
        <f>IF(Q90="ja",XPlan_raw[[#This Row],[EKA_kode2]],"")</f>
        <v>T992001102</v>
      </c>
      <c r="C90" t="str">
        <f>XPlan_raw[[#This Row],[eka_langtnavn]]</f>
        <v>Individuel studieaktivitet</v>
      </c>
      <c r="D90" t="str">
        <f>IF(XPlan_raw[[#This Row],[Interne-kode]]&lt;&gt;"(tom)",XPlan_raw[[#This Row],[Interne-kode]],"")</f>
        <v>ISA</v>
      </c>
      <c r="E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0" t="str">
        <f>IF(XPlan_raw[[#This Row],[Campus]]&lt;&gt;"(tom)",XPlan_raw[[#This Row],[Campus]],"")</f>
        <v>Odense</v>
      </c>
      <c r="H90" t="str">
        <f>IF(OR(XPlan_raw[[#This Row],[Prøveform]]="(tom)",XPlan_raw[[#This Row],[Prøveform]]=""),"",XPlan_raw[[#This Row],[Prøveform]])</f>
        <v>Written report</v>
      </c>
      <c r="I90" t="str">
        <f>IF(XPlan_raw[[#This Row],[Eksaminator_samlet]]&lt;&gt;"",XPlan_raw[[#This Row],[Eksaminator_samlet]],"")</f>
        <v>Shuang Ma Andersen</v>
      </c>
      <c r="J90" t="str">
        <f>IF(OR(XPlan_raw[[#This Row],[Censur]]="(tom)",XPlan_raw[[#This Row],[Censur]]=""),"",XPlan_raw[[#This Row],[Censur]])</f>
        <v>Second examiner: Internal</v>
      </c>
      <c r="K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90" s="4" t="str">
        <f>IF(XPlan_raw[[#This Row],[Bemærk]]&lt;&gt;"",XPlan_raw[[#This Row],[Bemærk]],"")</f>
        <v/>
      </c>
      <c r="M90" s="4" t="str">
        <f>IF(XPlan_raw[[#This Row],[Prøveform]]="Skriftlig prøve",XPlan_raw[[#This Row],[DATO: Start eksamen]]+21,"")</f>
        <v/>
      </c>
      <c r="N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90" s="27" t="s">
        <v>515</v>
      </c>
      <c r="R90" s="5" t="s">
        <v>2065</v>
      </c>
      <c r="S90" s="5" t="s">
        <v>2066</v>
      </c>
      <c r="T90" t="s">
        <v>2067</v>
      </c>
      <c r="U90" s="5" t="s">
        <v>203</v>
      </c>
      <c r="V90" t="s">
        <v>157</v>
      </c>
      <c r="W90" s="45">
        <v>45810</v>
      </c>
      <c r="Y90" s="4" t="s">
        <v>631</v>
      </c>
      <c r="Z90" s="5" t="s">
        <v>2068</v>
      </c>
      <c r="AA90" t="s">
        <v>2076</v>
      </c>
      <c r="AB90" s="5" t="s">
        <v>160</v>
      </c>
      <c r="AC90" s="4" t="s">
        <v>157</v>
      </c>
      <c r="AD90" s="45"/>
      <c r="AF90" t="s">
        <v>18</v>
      </c>
      <c r="AH90" s="47" t="s">
        <v>157</v>
      </c>
      <c r="AI90" s="27" t="s">
        <v>157</v>
      </c>
      <c r="AJ90" s="47" t="s">
        <v>157</v>
      </c>
      <c r="AK90" s="27" t="s">
        <v>157</v>
      </c>
      <c r="AL90" s="47" t="s">
        <v>157</v>
      </c>
      <c r="AM90" s="27" t="s">
        <v>49</v>
      </c>
      <c r="AN90" s="47" t="s">
        <v>157</v>
      </c>
      <c r="AO90" s="27" t="s">
        <v>157</v>
      </c>
      <c r="AP90" s="27" t="s">
        <v>157</v>
      </c>
      <c r="AQ90" s="27" t="s">
        <v>157</v>
      </c>
      <c r="AR90" s="27" t="s">
        <v>157</v>
      </c>
      <c r="AS90" s="27" t="s">
        <v>157</v>
      </c>
      <c r="AT90" s="27" t="s">
        <v>157</v>
      </c>
      <c r="AU90" s="27" t="s">
        <v>157</v>
      </c>
      <c r="AV90" s="27"/>
      <c r="AW90" s="27" t="s">
        <v>157</v>
      </c>
      <c r="AX90" s="27" t="s">
        <v>157</v>
      </c>
      <c r="AY90" s="27" t="s">
        <v>157</v>
      </c>
      <c r="AZ90" s="27" t="s">
        <v>157</v>
      </c>
      <c r="BA90" s="27" t="s">
        <v>157</v>
      </c>
      <c r="BB90" s="27" t="s">
        <v>157</v>
      </c>
      <c r="BC90" s="27" t="s">
        <v>157</v>
      </c>
      <c r="BD90" s="27" t="s">
        <v>157</v>
      </c>
      <c r="BE90" s="27" t="s">
        <v>157</v>
      </c>
      <c r="BF90" s="27" t="s">
        <v>157</v>
      </c>
      <c r="BG90" s="27" t="s">
        <v>157</v>
      </c>
      <c r="BH90" s="27" t="s">
        <v>157</v>
      </c>
      <c r="BI90" s="27" t="s">
        <v>157</v>
      </c>
      <c r="BJ90" s="27" t="s">
        <v>157</v>
      </c>
      <c r="BK90" s="27" t="s">
        <v>157</v>
      </c>
      <c r="BL90" s="27" t="s">
        <v>157</v>
      </c>
      <c r="BM90" s="27" t="s">
        <v>157</v>
      </c>
      <c r="BN90" s="27" t="s">
        <v>157</v>
      </c>
      <c r="BO90" s="27" t="s">
        <v>157</v>
      </c>
      <c r="BP90" s="27" t="s">
        <v>157</v>
      </c>
      <c r="BQ90" s="27" t="s">
        <v>157</v>
      </c>
      <c r="CI90" t="s">
        <v>350</v>
      </c>
      <c r="CJ90" t="s">
        <v>351</v>
      </c>
      <c r="CK90" t="s">
        <v>352</v>
      </c>
      <c r="CL90" t="s">
        <v>203</v>
      </c>
      <c r="CM90" t="s">
        <v>208</v>
      </c>
      <c r="CN90" s="4">
        <v>45814</v>
      </c>
      <c r="CO90" s="4"/>
      <c r="CP90" s="4" t="s">
        <v>630</v>
      </c>
      <c r="CQ90" t="s">
        <v>353</v>
      </c>
      <c r="CR90" t="s">
        <v>159</v>
      </c>
      <c r="CS90" t="s">
        <v>160</v>
      </c>
      <c r="CT90" s="4">
        <v>45883</v>
      </c>
      <c r="CU90" s="4"/>
      <c r="CW90" t="s">
        <v>20</v>
      </c>
      <c r="CY90" s="30"/>
      <c r="CZ90" s="32"/>
      <c r="DA90" s="30"/>
      <c r="DB90" s="32"/>
      <c r="DC90" s="30"/>
      <c r="DD90" s="32"/>
      <c r="DE90" s="30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t="s">
        <v>157</v>
      </c>
      <c r="EJ90" t="s">
        <v>157</v>
      </c>
      <c r="EK90" t="s">
        <v>22</v>
      </c>
      <c r="EL90" t="s">
        <v>23</v>
      </c>
      <c r="EM90" t="s">
        <v>24</v>
      </c>
      <c r="EN90" t="s">
        <v>157</v>
      </c>
      <c r="EO90" t="s">
        <v>26</v>
      </c>
      <c r="EP90" t="s">
        <v>27</v>
      </c>
      <c r="EQ90" t="s">
        <v>157</v>
      </c>
      <c r="ER90" t="s">
        <v>157</v>
      </c>
      <c r="ES90" t="s">
        <v>157</v>
      </c>
      <c r="ET90" t="s">
        <v>157</v>
      </c>
      <c r="EU90" t="s">
        <v>157</v>
      </c>
      <c r="EV90" t="s">
        <v>157</v>
      </c>
      <c r="EW90" t="s">
        <v>80</v>
      </c>
    </row>
    <row r="91" spans="2:153" x14ac:dyDescent="0.25">
      <c r="B91" t="str">
        <f>IF(Q91="ja",XPlan_raw[[#This Row],[EKA_kode2]],"")</f>
        <v>T995400102</v>
      </c>
      <c r="C91" t="str">
        <f>XPlan_raw[[#This Row],[eka_langtnavn]]</f>
        <v>Individuel studieaktivitet</v>
      </c>
      <c r="D91" t="str">
        <f>IF(XPlan_raw[[#This Row],[Interne-kode]]&lt;&gt;"(tom)",XPlan_raw[[#This Row],[Interne-kode]],"")</f>
        <v/>
      </c>
      <c r="E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1" t="str">
        <f>IF(XPlan_raw[[#This Row],[Campus]]&lt;&gt;"(tom)",XPlan_raw[[#This Row],[Campus]],"")</f>
        <v>Odense</v>
      </c>
      <c r="H91" t="str">
        <f>IF(OR(XPlan_raw[[#This Row],[Prøveform]]="(tom)",XPlan_raw[[#This Row],[Prøveform]]=""),"",XPlan_raw[[#This Row],[Prøveform]])</f>
        <v>Compulsory assignment</v>
      </c>
      <c r="I91" t="str">
        <f>IF(XPlan_raw[[#This Row],[Eksaminator_samlet]]&lt;&gt;"",XPlan_raw[[#This Row],[Eksaminator_samlet]],"")</f>
        <v>Anders Stengaard Sørensen</v>
      </c>
      <c r="J91" t="str">
        <f>IF(OR(XPlan_raw[[#This Row],[Censur]]="(tom)",XPlan_raw[[#This Row],[Censur]]=""),"",XPlan_raw[[#This Row],[Censur]])</f>
        <v>Second examiner: None</v>
      </c>
      <c r="K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91" s="4" t="str">
        <f>IF(XPlan_raw[[#This Row],[Bemærk]]&lt;&gt;"",XPlan_raw[[#This Row],[Bemærk]],"")</f>
        <v/>
      </c>
      <c r="M91" s="4" t="str">
        <f>IF(XPlan_raw[[#This Row],[Prøveform]]="Skriftlig prøve",XPlan_raw[[#This Row],[DATO: Start eksamen]]+21,"")</f>
        <v/>
      </c>
      <c r="N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91" s="27" t="s">
        <v>515</v>
      </c>
      <c r="R91" s="5" t="s">
        <v>2069</v>
      </c>
      <c r="S91" s="5" t="s">
        <v>2066</v>
      </c>
      <c r="T91" t="s">
        <v>157</v>
      </c>
      <c r="U91" s="5" t="s">
        <v>208</v>
      </c>
      <c r="V91" t="s">
        <v>157</v>
      </c>
      <c r="W91" s="45">
        <v>45810</v>
      </c>
      <c r="Y91" s="4" t="s">
        <v>631</v>
      </c>
      <c r="Z91" s="5" t="s">
        <v>1753</v>
      </c>
      <c r="AA91" t="s">
        <v>420</v>
      </c>
      <c r="AB91" s="5" t="s">
        <v>167</v>
      </c>
      <c r="AC91" s="4">
        <v>45888</v>
      </c>
      <c r="AD91" s="45"/>
      <c r="AF91" t="s">
        <v>18</v>
      </c>
      <c r="AH91" s="47" t="s">
        <v>157</v>
      </c>
      <c r="AI91" s="27" t="s">
        <v>157</v>
      </c>
      <c r="AJ91" s="47" t="s">
        <v>157</v>
      </c>
      <c r="AK91" s="27" t="s">
        <v>157</v>
      </c>
      <c r="AL91" s="47" t="s">
        <v>157</v>
      </c>
      <c r="AM91" s="27" t="s">
        <v>157</v>
      </c>
      <c r="AN91" s="47" t="s">
        <v>157</v>
      </c>
      <c r="AO91" s="27" t="s">
        <v>157</v>
      </c>
      <c r="AP91" s="27" t="s">
        <v>157</v>
      </c>
      <c r="AQ91" s="27" t="s">
        <v>157</v>
      </c>
      <c r="AR91" s="27" t="s">
        <v>157</v>
      </c>
      <c r="AS91" s="27" t="s">
        <v>157</v>
      </c>
      <c r="AT91" s="27" t="s">
        <v>157</v>
      </c>
      <c r="AU91" s="27" t="s">
        <v>157</v>
      </c>
      <c r="AV91" s="27" t="s">
        <v>157</v>
      </c>
      <c r="AW91" s="27" t="s">
        <v>157</v>
      </c>
      <c r="AX91" s="27" t="s">
        <v>157</v>
      </c>
      <c r="AY91" s="27" t="s">
        <v>61</v>
      </c>
      <c r="AZ91" s="27" t="s">
        <v>157</v>
      </c>
      <c r="BA91" s="27" t="s">
        <v>157</v>
      </c>
      <c r="BB91" s="27" t="s">
        <v>157</v>
      </c>
      <c r="BC91" s="27" t="s">
        <v>157</v>
      </c>
      <c r="BD91" s="27" t="s">
        <v>157</v>
      </c>
      <c r="BE91" s="27" t="s">
        <v>157</v>
      </c>
      <c r="BF91" s="27" t="s">
        <v>157</v>
      </c>
      <c r="BG91" s="27" t="s">
        <v>157</v>
      </c>
      <c r="BH91" s="27" t="s">
        <v>157</v>
      </c>
      <c r="BI91" s="27" t="s">
        <v>157</v>
      </c>
      <c r="BJ91" s="27" t="s">
        <v>157</v>
      </c>
      <c r="BK91" s="27" t="s">
        <v>157</v>
      </c>
      <c r="BL91" s="27" t="s">
        <v>157</v>
      </c>
      <c r="BM91" s="27" t="s">
        <v>157</v>
      </c>
      <c r="BN91" s="27" t="s">
        <v>157</v>
      </c>
      <c r="BO91" s="27" t="s">
        <v>157</v>
      </c>
      <c r="BP91" s="27" t="s">
        <v>157</v>
      </c>
      <c r="BQ91" s="27" t="s">
        <v>157</v>
      </c>
      <c r="CI91" t="s">
        <v>363</v>
      </c>
      <c r="CJ91" t="s">
        <v>364</v>
      </c>
      <c r="CK91" t="s">
        <v>365</v>
      </c>
      <c r="CL91" t="s">
        <v>156</v>
      </c>
      <c r="CM91" t="s">
        <v>157</v>
      </c>
      <c r="CN91" s="4">
        <v>45814</v>
      </c>
      <c r="CO91" s="4">
        <v>45825</v>
      </c>
      <c r="CP91" s="4" t="s">
        <v>630</v>
      </c>
      <c r="CQ91" t="s">
        <v>366</v>
      </c>
      <c r="CR91" t="s">
        <v>186</v>
      </c>
      <c r="CS91" t="s">
        <v>160</v>
      </c>
      <c r="CT91" s="4">
        <v>45894</v>
      </c>
      <c r="CU91" s="4"/>
      <c r="CV91" t="s">
        <v>161</v>
      </c>
      <c r="CW91" t="s">
        <v>20</v>
      </c>
      <c r="CY91" s="30"/>
      <c r="CZ91" s="32"/>
      <c r="DA91" s="30"/>
      <c r="DB91" s="32"/>
      <c r="DC91" s="30"/>
      <c r="DD91" s="32"/>
      <c r="DE91" s="30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t="s">
        <v>157</v>
      </c>
      <c r="EJ91" t="s">
        <v>21</v>
      </c>
      <c r="EK91" t="s">
        <v>22</v>
      </c>
      <c r="EL91" t="s">
        <v>157</v>
      </c>
      <c r="EM91" t="s">
        <v>24</v>
      </c>
      <c r="EN91" t="s">
        <v>157</v>
      </c>
      <c r="EO91" t="s">
        <v>26</v>
      </c>
      <c r="EP91" t="s">
        <v>27</v>
      </c>
      <c r="EQ91" t="s">
        <v>157</v>
      </c>
      <c r="ER91" t="s">
        <v>157</v>
      </c>
      <c r="ES91" t="s">
        <v>157</v>
      </c>
      <c r="ET91" t="s">
        <v>157</v>
      </c>
      <c r="EU91" t="s">
        <v>157</v>
      </c>
      <c r="EV91" t="s">
        <v>157</v>
      </c>
      <c r="EW91" t="s">
        <v>157</v>
      </c>
    </row>
    <row r="92" spans="2:153" x14ac:dyDescent="0.25">
      <c r="B92" t="str">
        <f>IF(Q92="ja",XPlan_raw[[#This Row],[EKA_kode2]],"")</f>
        <v>T520067102</v>
      </c>
      <c r="C92" t="str">
        <f>XPlan_raw[[#This Row],[eka_langtnavn]]</f>
        <v>Industrial Engineering Researc</v>
      </c>
      <c r="D92" t="str">
        <f>IF(XPlan_raw[[#This Row],[Interne-kode]]&lt;&gt;"(tom)",XPlan_raw[[#This Row],[Interne-kode]],"")</f>
        <v>SM-IERS</v>
      </c>
      <c r="E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2" t="str">
        <f>IF(XPlan_raw[[#This Row],[Campus]]&lt;&gt;"(tom)",XPlan_raw[[#This Row],[Campus]],"")</f>
        <v>Odense</v>
      </c>
      <c r="H92" t="str">
        <f>IF(OR(XPlan_raw[[#This Row],[Prøveform]]="(tom)",XPlan_raw[[#This Row],[Prøveform]]=""),"",XPlan_raw[[#This Row],[Prøveform]])</f>
        <v>Written examination</v>
      </c>
      <c r="I92" t="str">
        <f>IF(XPlan_raw[[#This Row],[Eksaminator_samlet]]&lt;&gt;"",XPlan_raw[[#This Row],[Eksaminator_samlet]],"")</f>
        <v/>
      </c>
      <c r="J92" t="str">
        <f>IF(OR(XPlan_raw[[#This Row],[Censur]]="(tom)",XPlan_raw[[#This Row],[Censur]]=""),"",XPlan_raw[[#This Row],[Censur]])</f>
        <v>Second examiner: Internal</v>
      </c>
      <c r="K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2" s="4" t="str">
        <f>IF(XPlan_raw[[#This Row],[Bemærk]]&lt;&gt;"",XPlan_raw[[#This Row],[Bemærk]],"")</f>
        <v/>
      </c>
      <c r="M92" s="4" t="str">
        <f>IF(XPlan_raw[[#This Row],[Prøveform]]="Skriftlig prøve",XPlan_raw[[#This Row],[DATO: Start eksamen]]+21,"")</f>
        <v/>
      </c>
      <c r="N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92" s="27" t="s">
        <v>515</v>
      </c>
      <c r="R92" s="5" t="s">
        <v>691</v>
      </c>
      <c r="S92" s="5" t="s">
        <v>692</v>
      </c>
      <c r="T92" t="s">
        <v>693</v>
      </c>
      <c r="U92" s="5" t="s">
        <v>156</v>
      </c>
      <c r="V92" t="s">
        <v>157</v>
      </c>
      <c r="W92" s="45">
        <v>45810</v>
      </c>
      <c r="Y92" s="4" t="s">
        <v>630</v>
      </c>
      <c r="Z92" s="5"/>
      <c r="AA92" t="s">
        <v>159</v>
      </c>
      <c r="AB92" s="5" t="s">
        <v>160</v>
      </c>
      <c r="AC92" s="4">
        <v>45898</v>
      </c>
      <c r="AD92" s="45"/>
      <c r="AF92" t="s">
        <v>18</v>
      </c>
      <c r="AH92" s="47" t="s">
        <v>157</v>
      </c>
      <c r="AI92" s="27" t="s">
        <v>157</v>
      </c>
      <c r="AJ92" s="47" t="s">
        <v>157</v>
      </c>
      <c r="AK92" s="27" t="s">
        <v>157</v>
      </c>
      <c r="AL92" s="47" t="s">
        <v>157</v>
      </c>
      <c r="AM92" s="27" t="s">
        <v>157</v>
      </c>
      <c r="AN92" s="47" t="s">
        <v>157</v>
      </c>
      <c r="AO92" s="27" t="s">
        <v>157</v>
      </c>
      <c r="AP92" s="27" t="s">
        <v>157</v>
      </c>
      <c r="AQ92" s="27" t="s">
        <v>157</v>
      </c>
      <c r="AR92" s="27" t="s">
        <v>157</v>
      </c>
      <c r="AS92" s="27" t="s">
        <v>157</v>
      </c>
      <c r="AT92" s="27" t="s">
        <v>157</v>
      </c>
      <c r="AU92" s="27" t="s">
        <v>157</v>
      </c>
      <c r="AV92" s="27"/>
      <c r="AW92" s="27" t="s">
        <v>157</v>
      </c>
      <c r="AX92" s="27" t="s">
        <v>157</v>
      </c>
      <c r="AY92" s="27" t="s">
        <v>157</v>
      </c>
      <c r="AZ92" s="27" t="s">
        <v>157</v>
      </c>
      <c r="BA92" s="27" t="s">
        <v>157</v>
      </c>
      <c r="BB92" s="27" t="s">
        <v>157</v>
      </c>
      <c r="BC92" s="27" t="s">
        <v>157</v>
      </c>
      <c r="BD92" s="27" t="s">
        <v>157</v>
      </c>
      <c r="BE92" s="27" t="s">
        <v>157</v>
      </c>
      <c r="BF92" s="27" t="s">
        <v>157</v>
      </c>
      <c r="BG92" s="27" t="s">
        <v>157</v>
      </c>
      <c r="BH92" s="27" t="s">
        <v>157</v>
      </c>
      <c r="BI92" s="27" t="s">
        <v>157</v>
      </c>
      <c r="BJ92" s="27" t="s">
        <v>157</v>
      </c>
      <c r="BK92" s="27" t="s">
        <v>157</v>
      </c>
      <c r="BL92" s="27" t="s">
        <v>157</v>
      </c>
      <c r="BM92" s="27" t="s">
        <v>157</v>
      </c>
      <c r="BN92" s="27" t="s">
        <v>157</v>
      </c>
      <c r="BO92" s="27" t="s">
        <v>157</v>
      </c>
      <c r="BP92" s="27" t="s">
        <v>157</v>
      </c>
      <c r="BQ92" s="27" t="s">
        <v>157</v>
      </c>
      <c r="CI92" s="28" t="s">
        <v>367</v>
      </c>
      <c r="CJ92" s="28" t="s">
        <v>368</v>
      </c>
      <c r="CK92" s="35" t="s">
        <v>369</v>
      </c>
      <c r="CL92" s="28" t="s">
        <v>156</v>
      </c>
      <c r="CM92" s="35" t="s">
        <v>157</v>
      </c>
      <c r="CN92" s="39">
        <v>45814</v>
      </c>
      <c r="CO92" s="40"/>
      <c r="CP92" s="40" t="s">
        <v>630</v>
      </c>
      <c r="CQ92" s="28" t="s">
        <v>370</v>
      </c>
      <c r="CR92" s="35" t="s">
        <v>159</v>
      </c>
      <c r="CS92" s="28" t="s">
        <v>160</v>
      </c>
      <c r="CT92" s="40">
        <v>45890</v>
      </c>
      <c r="CU92" s="39"/>
      <c r="CV92" s="35"/>
      <c r="CW92" t="s">
        <v>20</v>
      </c>
      <c r="CY92" s="30"/>
      <c r="CZ92" s="32"/>
      <c r="DA92" s="30"/>
      <c r="DB92" s="32"/>
      <c r="DC92" s="30"/>
      <c r="DD92" s="32"/>
      <c r="DE92" s="30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5" t="s">
        <v>19</v>
      </c>
      <c r="EJ92" s="35" t="s">
        <v>157</v>
      </c>
      <c r="EK92" s="35" t="s">
        <v>157</v>
      </c>
      <c r="EL92" s="35" t="s">
        <v>23</v>
      </c>
      <c r="EM92" s="35" t="s">
        <v>157</v>
      </c>
      <c r="EN92" s="35" t="s">
        <v>157</v>
      </c>
      <c r="EO92" s="35" t="s">
        <v>157</v>
      </c>
      <c r="EP92" s="35" t="s">
        <v>157</v>
      </c>
      <c r="EQ92" s="35" t="s">
        <v>157</v>
      </c>
      <c r="ER92" s="35" t="s">
        <v>157</v>
      </c>
      <c r="ES92" s="35" t="s">
        <v>157</v>
      </c>
      <c r="ET92" s="35" t="s">
        <v>157</v>
      </c>
      <c r="EU92" s="35" t="s">
        <v>157</v>
      </c>
      <c r="EV92" s="35" t="s">
        <v>157</v>
      </c>
      <c r="EW92" s="35" t="s">
        <v>157</v>
      </c>
    </row>
    <row r="93" spans="2:153" x14ac:dyDescent="0.25">
      <c r="B93" t="str">
        <f>IF(Q93="ja",XPlan_raw[[#This Row],[EKA_kode2]],"")</f>
        <v>T120041102</v>
      </c>
      <c r="C93" t="str">
        <f>XPlan_raw[[#This Row],[eka_langtnavn]]</f>
        <v>Integreret produktudvikling 2 og projekt</v>
      </c>
      <c r="D93" t="str">
        <f>IF(XPlan_raw[[#This Row],[Interne-kode]]&lt;&gt;"(tom)",XPlan_raw[[#This Row],[Interne-kode]],"")</f>
        <v>D-IPU2P</v>
      </c>
      <c r="E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3" t="str">
        <f>IF(XPlan_raw[[#This Row],[Campus]]&lt;&gt;"(tom)",XPlan_raw[[#This Row],[Campus]],"")</f>
        <v>Odense</v>
      </c>
      <c r="H93" t="str">
        <f>IF(OR(XPlan_raw[[#This Row],[Prøveform]]="(tom)",XPlan_raw[[#This Row],[Prøveform]]=""),"",XPlan_raw[[#This Row],[Prøveform]])</f>
        <v>Oral examination</v>
      </c>
      <c r="I93" t="str">
        <f>IF(XPlan_raw[[#This Row],[Eksaminator_samlet]]&lt;&gt;"",XPlan_raw[[#This Row],[Eksaminator_samlet]],"")</f>
        <v>Cristiina Askløf Hjertevig, Daniel Damgaard Hansen, Steffen Michael Sørensen</v>
      </c>
      <c r="J93" t="str">
        <f>IF(OR(XPlan_raw[[#This Row],[Censur]]="(tom)",XPlan_raw[[#This Row],[Censur]]=""),"",XPlan_raw[[#This Row],[Censur]])</f>
        <v>Second examiner: Internal</v>
      </c>
      <c r="K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93" s="4" t="str">
        <f>IF(XPlan_raw[[#This Row],[Bemærk]]&lt;&gt;"",XPlan_raw[[#This Row],[Bemærk]],"")</f>
        <v/>
      </c>
      <c r="M93" s="4" t="str">
        <f>IF(XPlan_raw[[#This Row],[Prøveform]]="Skriftlig prøve",XPlan_raw[[#This Row],[DATO: Start eksamen]]+21,"")</f>
        <v/>
      </c>
      <c r="N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93" s="27" t="s">
        <v>515</v>
      </c>
      <c r="R93" t="s">
        <v>1190</v>
      </c>
      <c r="S93" t="s">
        <v>1191</v>
      </c>
      <c r="T93" t="s">
        <v>1192</v>
      </c>
      <c r="U93" t="s">
        <v>156</v>
      </c>
      <c r="V93" t="s">
        <v>157</v>
      </c>
      <c r="W93" s="4">
        <v>45810</v>
      </c>
      <c r="X93" s="4">
        <v>45812</v>
      </c>
      <c r="Y93" s="4" t="s">
        <v>630</v>
      </c>
      <c r="Z93" t="s">
        <v>2096</v>
      </c>
      <c r="AA93" t="s">
        <v>186</v>
      </c>
      <c r="AB93" t="s">
        <v>160</v>
      </c>
      <c r="AC93" s="4">
        <v>45882</v>
      </c>
      <c r="AF93" t="s">
        <v>18</v>
      </c>
      <c r="AH93" s="27" t="s">
        <v>157</v>
      </c>
      <c r="AI93" s="27" t="s">
        <v>157</v>
      </c>
      <c r="AJ93" s="27" t="s">
        <v>157</v>
      </c>
      <c r="AK93" s="27" t="s">
        <v>157</v>
      </c>
      <c r="AL93" s="27" t="s">
        <v>48</v>
      </c>
      <c r="AM93" s="27" t="s">
        <v>157</v>
      </c>
      <c r="AN93" s="27" t="s">
        <v>157</v>
      </c>
      <c r="AO93" s="27" t="s">
        <v>157</v>
      </c>
      <c r="AP93" s="27" t="s">
        <v>157</v>
      </c>
      <c r="AQ93" s="27" t="s">
        <v>157</v>
      </c>
      <c r="AR93" s="27" t="s">
        <v>157</v>
      </c>
      <c r="AS93" s="27" t="s">
        <v>157</v>
      </c>
      <c r="AT93" s="27" t="s">
        <v>157</v>
      </c>
      <c r="AU93" s="27" t="s">
        <v>157</v>
      </c>
      <c r="AV93" s="27"/>
      <c r="AW93" s="27" t="s">
        <v>157</v>
      </c>
      <c r="AX93" s="27" t="s">
        <v>157</v>
      </c>
      <c r="AY93" s="27" t="s">
        <v>157</v>
      </c>
      <c r="AZ93" s="27" t="s">
        <v>157</v>
      </c>
      <c r="BA93" s="27" t="s">
        <v>157</v>
      </c>
      <c r="BB93" s="27" t="s">
        <v>157</v>
      </c>
      <c r="BC93" s="27" t="s">
        <v>157</v>
      </c>
      <c r="BD93" s="27" t="s">
        <v>157</v>
      </c>
      <c r="BE93" s="27" t="s">
        <v>157</v>
      </c>
      <c r="BF93" s="27" t="s">
        <v>157</v>
      </c>
      <c r="BG93" s="27" t="s">
        <v>157</v>
      </c>
      <c r="BH93" s="27" t="s">
        <v>157</v>
      </c>
      <c r="BI93" s="27" t="s">
        <v>157</v>
      </c>
      <c r="BJ93" s="27" t="s">
        <v>157</v>
      </c>
      <c r="BK93" s="27" t="s">
        <v>157</v>
      </c>
      <c r="BL93" s="27" t="s">
        <v>157</v>
      </c>
      <c r="BM93" s="27" t="s">
        <v>157</v>
      </c>
      <c r="BN93" s="27" t="s">
        <v>157</v>
      </c>
      <c r="BO93" s="27" t="s">
        <v>157</v>
      </c>
      <c r="BP93" s="27" t="s">
        <v>157</v>
      </c>
      <c r="BQ93" s="27" t="s">
        <v>157</v>
      </c>
      <c r="CI93" s="28" t="s">
        <v>357</v>
      </c>
      <c r="CJ93" s="28" t="s">
        <v>358</v>
      </c>
      <c r="CK93" s="35" t="s">
        <v>359</v>
      </c>
      <c r="CL93" s="28" t="s">
        <v>156</v>
      </c>
      <c r="CM93" s="35" t="s">
        <v>157</v>
      </c>
      <c r="CN93" s="39">
        <v>45814</v>
      </c>
      <c r="CO93" s="40"/>
      <c r="CP93" s="40" t="s">
        <v>633</v>
      </c>
      <c r="CQ93" s="28" t="s">
        <v>337</v>
      </c>
      <c r="CR93" s="35" t="s">
        <v>159</v>
      </c>
      <c r="CS93" s="28" t="s">
        <v>160</v>
      </c>
      <c r="CT93" s="40">
        <v>45890</v>
      </c>
      <c r="CU93" s="39"/>
      <c r="CV93" s="35"/>
      <c r="CW93" t="s">
        <v>20</v>
      </c>
      <c r="CY93" s="30"/>
      <c r="CZ93" s="32"/>
      <c r="DA93" s="30"/>
      <c r="DB93" s="32"/>
      <c r="DC93" s="30"/>
      <c r="DD93" s="32"/>
      <c r="DE93" s="30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5" t="s">
        <v>157</v>
      </c>
      <c r="EJ93" s="35" t="s">
        <v>157</v>
      </c>
      <c r="EK93" s="35" t="s">
        <v>157</v>
      </c>
      <c r="EL93" s="35" t="s">
        <v>157</v>
      </c>
      <c r="EM93" s="35" t="s">
        <v>157</v>
      </c>
      <c r="EN93" s="35" t="s">
        <v>157</v>
      </c>
      <c r="EO93" s="35" t="s">
        <v>157</v>
      </c>
      <c r="EP93" s="35" t="s">
        <v>157</v>
      </c>
      <c r="EQ93" s="35" t="s">
        <v>28</v>
      </c>
      <c r="ER93" s="35" t="s">
        <v>157</v>
      </c>
      <c r="ES93" s="35" t="s">
        <v>157</v>
      </c>
      <c r="ET93" s="35" t="s">
        <v>157</v>
      </c>
      <c r="EU93" s="35" t="s">
        <v>157</v>
      </c>
      <c r="EV93" s="35" t="s">
        <v>157</v>
      </c>
      <c r="EW93" s="35" t="s">
        <v>157</v>
      </c>
    </row>
    <row r="94" spans="2:153" x14ac:dyDescent="0.25">
      <c r="B94" t="str">
        <f>IF(Q94="ja",XPlan_raw[[#This Row],[EKA_kode2]],"")</f>
        <v>T100005102</v>
      </c>
      <c r="C94" t="str">
        <f>XPlan_raw[[#This Row],[eka_langtnavn]]</f>
        <v xml:space="preserve">International Business Law </v>
      </c>
      <c r="D94" t="str">
        <f>IF(XPlan_raw[[#This Row],[Interne-kode]]&lt;&gt;"(tom)",XPlan_raw[[#This Row],[Interne-kode]],"")</f>
        <v>GX-IBL</v>
      </c>
      <c r="E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02-06-2025 - 06-06-2025</v>
      </c>
      <c r="G94" t="str">
        <f>IF(XPlan_raw[[#This Row],[Campus]]&lt;&gt;"(tom)",XPlan_raw[[#This Row],[Campus]],"")</f>
        <v>Odense</v>
      </c>
      <c r="H94" t="str">
        <f>IF(OR(XPlan_raw[[#This Row],[Prøveform]]="(tom)",XPlan_raw[[#This Row],[Prøveform]]=""),"",XPlan_raw[[#This Row],[Prøveform]])</f>
        <v>Oral examination</v>
      </c>
      <c r="I94" t="str">
        <f>IF(XPlan_raw[[#This Row],[Eksaminator_samlet]]&lt;&gt;"",XPlan_raw[[#This Row],[Eksaminator_samlet]],"")</f>
        <v>Daniel Sliwiok-Born</v>
      </c>
      <c r="J94" t="str">
        <f>IF(OR(XPlan_raw[[#This Row],[Censur]]="(tom)",XPlan_raw[[#This Row],[Censur]]=""),"",XPlan_raw[[#This Row],[Censur]])</f>
        <v>Second examiner: Internal</v>
      </c>
      <c r="K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94" s="4" t="str">
        <f>IF(XPlan_raw[[#This Row],[Bemærk]]&lt;&gt;"",XPlan_raw[[#This Row],[Bemærk]],"")</f>
        <v/>
      </c>
      <c r="M94" s="4" t="str">
        <f>IF(XPlan_raw[[#This Row],[Prøveform]]="Skriftlig prøve",XPlan_raw[[#This Row],[DATO: Start eksamen]]+21,"")</f>
        <v/>
      </c>
      <c r="N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94" s="27" t="s">
        <v>515</v>
      </c>
      <c r="R94" s="5" t="s">
        <v>1103</v>
      </c>
      <c r="S94" s="5" t="s">
        <v>1104</v>
      </c>
      <c r="T94" t="s">
        <v>1105</v>
      </c>
      <c r="U94" s="5" t="s">
        <v>203</v>
      </c>
      <c r="V94" t="s">
        <v>157</v>
      </c>
      <c r="W94" s="45">
        <v>45810</v>
      </c>
      <c r="X94" s="4">
        <v>45814</v>
      </c>
      <c r="Y94" s="4" t="s">
        <v>630</v>
      </c>
      <c r="Z94" s="5" t="s">
        <v>1106</v>
      </c>
      <c r="AA94" t="s">
        <v>186</v>
      </c>
      <c r="AB94" s="5" t="s">
        <v>160</v>
      </c>
      <c r="AC94" s="4">
        <v>45895</v>
      </c>
      <c r="AD94" s="45"/>
      <c r="AE94" t="s">
        <v>161</v>
      </c>
      <c r="AF94" t="s">
        <v>18</v>
      </c>
      <c r="AH94" s="47" t="s">
        <v>157</v>
      </c>
      <c r="AI94" s="27" t="s">
        <v>157</v>
      </c>
      <c r="AJ94" s="47" t="s">
        <v>157</v>
      </c>
      <c r="AK94" s="27" t="s">
        <v>47</v>
      </c>
      <c r="AL94" s="47" t="s">
        <v>157</v>
      </c>
      <c r="AM94" s="27" t="s">
        <v>157</v>
      </c>
      <c r="AN94" s="47" t="s">
        <v>157</v>
      </c>
      <c r="AO94" s="27" t="s">
        <v>157</v>
      </c>
      <c r="AP94" s="27" t="s">
        <v>157</v>
      </c>
      <c r="AQ94" s="27" t="s">
        <v>157</v>
      </c>
      <c r="AR94" s="27" t="s">
        <v>157</v>
      </c>
      <c r="AS94" s="27" t="s">
        <v>157</v>
      </c>
      <c r="AT94" s="27" t="s">
        <v>157</v>
      </c>
      <c r="AU94" s="27" t="s">
        <v>157</v>
      </c>
      <c r="AV94" s="27"/>
      <c r="AW94" s="27" t="s">
        <v>157</v>
      </c>
      <c r="AX94" s="27" t="s">
        <v>157</v>
      </c>
      <c r="AY94" s="27" t="s">
        <v>157</v>
      </c>
      <c r="AZ94" s="27" t="s">
        <v>157</v>
      </c>
      <c r="BA94" s="27" t="s">
        <v>157</v>
      </c>
      <c r="BB94" s="27" t="s">
        <v>157</v>
      </c>
      <c r="BC94" s="27" t="s">
        <v>157</v>
      </c>
      <c r="BD94" s="27" t="s">
        <v>157</v>
      </c>
      <c r="BE94" s="27" t="s">
        <v>157</v>
      </c>
      <c r="BF94" s="27" t="s">
        <v>157</v>
      </c>
      <c r="BG94" s="27" t="s">
        <v>157</v>
      </c>
      <c r="BH94" s="27" t="s">
        <v>157</v>
      </c>
      <c r="BI94" s="27" t="s">
        <v>157</v>
      </c>
      <c r="BJ94" s="27" t="s">
        <v>157</v>
      </c>
      <c r="BK94" s="27" t="s">
        <v>157</v>
      </c>
      <c r="BL94" s="27" t="s">
        <v>157</v>
      </c>
      <c r="BM94" s="27" t="s">
        <v>157</v>
      </c>
      <c r="BN94" s="27" t="s">
        <v>157</v>
      </c>
      <c r="BO94" s="27" t="s">
        <v>157</v>
      </c>
      <c r="BP94" s="27" t="s">
        <v>157</v>
      </c>
      <c r="BQ94" s="27" t="s">
        <v>34</v>
      </c>
      <c r="CI94" s="28" t="s">
        <v>346</v>
      </c>
      <c r="CJ94" s="28" t="s">
        <v>347</v>
      </c>
      <c r="CK94" s="35" t="s">
        <v>348</v>
      </c>
      <c r="CL94" s="28" t="s">
        <v>203</v>
      </c>
      <c r="CM94" s="35" t="s">
        <v>157</v>
      </c>
      <c r="CN94" s="39">
        <v>45814</v>
      </c>
      <c r="CO94" s="40"/>
      <c r="CP94" s="40" t="s">
        <v>630</v>
      </c>
      <c r="CQ94" s="28" t="s">
        <v>349</v>
      </c>
      <c r="CR94" s="35" t="s">
        <v>159</v>
      </c>
      <c r="CS94" s="28" t="s">
        <v>160</v>
      </c>
      <c r="CT94" s="40">
        <v>45881</v>
      </c>
      <c r="CU94" s="39"/>
      <c r="CV94" s="35"/>
      <c r="CW94" t="s">
        <v>20</v>
      </c>
      <c r="CY94" s="30"/>
      <c r="CZ94" s="32"/>
      <c r="DA94" s="30"/>
      <c r="DB94" s="32"/>
      <c r="DC94" s="30"/>
      <c r="DD94" s="32"/>
      <c r="DE94" s="30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5" t="s">
        <v>157</v>
      </c>
      <c r="EJ94" s="35" t="s">
        <v>157</v>
      </c>
      <c r="EK94" s="35" t="s">
        <v>157</v>
      </c>
      <c r="EL94" s="35" t="s">
        <v>157</v>
      </c>
      <c r="EM94" s="35" t="s">
        <v>24</v>
      </c>
      <c r="EN94" s="35" t="s">
        <v>25</v>
      </c>
      <c r="EO94" s="35" t="s">
        <v>157</v>
      </c>
      <c r="EP94" s="35" t="s">
        <v>157</v>
      </c>
      <c r="EQ94" s="35" t="s">
        <v>157</v>
      </c>
      <c r="ER94" s="35" t="s">
        <v>157</v>
      </c>
      <c r="ES94" s="35" t="s">
        <v>157</v>
      </c>
      <c r="ET94" s="35" t="s">
        <v>157</v>
      </c>
      <c r="EU94" s="35" t="s">
        <v>157</v>
      </c>
      <c r="EV94" s="35" t="s">
        <v>157</v>
      </c>
      <c r="EW94" s="35" t="s">
        <v>157</v>
      </c>
    </row>
    <row r="95" spans="2:153" x14ac:dyDescent="0.25">
      <c r="B95" t="str">
        <f>IF(Q95="ja",XPlan_raw[[#This Row],[EKA_kode2]],"")</f>
        <v>T510035102</v>
      </c>
      <c r="C95" t="str">
        <f>XPlan_raw[[#This Row],[eka_langtnavn]]</f>
        <v>Komponentbaserede systemer</v>
      </c>
      <c r="D95" t="str">
        <f>IF(XPlan_raw[[#This Row],[Interne-kode]]&lt;&gt;"(tom)",XPlan_raw[[#This Row],[Interne-kode]],"")</f>
        <v>SI4-KBS</v>
      </c>
      <c r="E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5" t="str">
        <f>IF(XPlan_raw[[#This Row],[Campus]]&lt;&gt;"(tom)",XPlan_raw[[#This Row],[Campus]],"")</f>
        <v>Odense</v>
      </c>
      <c r="H95" t="str">
        <f>IF(OR(XPlan_raw[[#This Row],[Prøveform]]="(tom)",XPlan_raw[[#This Row],[Prøveform]]=""),"",XPlan_raw[[#This Row],[Prøveform]])</f>
        <v>Portfolio</v>
      </c>
      <c r="I95" t="str">
        <f>IF(XPlan_raw[[#This Row],[Eksaminator_samlet]]&lt;&gt;"",XPlan_raw[[#This Row],[Eksaminator_samlet]],"")</f>
        <v xml:space="preserve">Jan Corfixen Sørensen </v>
      </c>
      <c r="J95" t="str">
        <f>IF(OR(XPlan_raw[[#This Row],[Censur]]="(tom)",XPlan_raw[[#This Row],[Censur]]=""),"",XPlan_raw[[#This Row],[Censur]])</f>
        <v>Second examiner: None</v>
      </c>
      <c r="K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5" s="4" t="str">
        <f>IF(XPlan_raw[[#This Row],[Bemærk]]&lt;&gt;"",XPlan_raw[[#This Row],[Bemærk]],"")</f>
        <v/>
      </c>
      <c r="M95" s="4" t="str">
        <f>IF(XPlan_raw[[#This Row],[Prøveform]]="Skriftlig prøve",XPlan_raw[[#This Row],[DATO: Start eksamen]]+21,"")</f>
        <v/>
      </c>
      <c r="N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(BEng),Diplomingeniør i Softwareteknologi (BEng),(tom),(tom),(tom),(tom),,(tom),(tom),(tom),(tom),(tom),Bachelor i Software Engineering (BSc),(tom),(tom),(tom),(tom),(tom),(tom),(tom),(tom),(tom),(tom),(tom),(tom),(tom),(tom),(tom),,,,,,,,,,,,,,,</v>
      </c>
      <c r="Q95" s="27" t="s">
        <v>515</v>
      </c>
      <c r="R95" s="5" t="s">
        <v>1616</v>
      </c>
      <c r="S95" s="5" t="s">
        <v>1617</v>
      </c>
      <c r="T95" t="s">
        <v>1618</v>
      </c>
      <c r="U95" s="5" t="s">
        <v>203</v>
      </c>
      <c r="V95" t="s">
        <v>157</v>
      </c>
      <c r="W95" s="45">
        <v>45810</v>
      </c>
      <c r="Y95" s="4" t="s">
        <v>630</v>
      </c>
      <c r="Z95" s="5" t="s">
        <v>1619</v>
      </c>
      <c r="AA95" t="s">
        <v>214</v>
      </c>
      <c r="AB95" s="5" t="s">
        <v>167</v>
      </c>
      <c r="AC95" s="4">
        <v>45898</v>
      </c>
      <c r="AD95" s="45"/>
      <c r="AF95" t="s">
        <v>18</v>
      </c>
      <c r="AH95" s="47" t="s">
        <v>157</v>
      </c>
      <c r="AI95" s="27" t="s">
        <v>157</v>
      </c>
      <c r="AJ95" s="47" t="s">
        <v>157</v>
      </c>
      <c r="AK95" s="27" t="s">
        <v>157</v>
      </c>
      <c r="AL95" s="47" t="s">
        <v>157</v>
      </c>
      <c r="AM95" s="27" t="s">
        <v>157</v>
      </c>
      <c r="AN95" s="47" t="s">
        <v>157</v>
      </c>
      <c r="AO95" s="27" t="s">
        <v>157</v>
      </c>
      <c r="AP95" s="27" t="s">
        <v>52</v>
      </c>
      <c r="AQ95" s="27" t="s">
        <v>53</v>
      </c>
      <c r="AR95" s="27" t="s">
        <v>157</v>
      </c>
      <c r="AS95" s="27" t="s">
        <v>157</v>
      </c>
      <c r="AT95" s="27" t="s">
        <v>157</v>
      </c>
      <c r="AU95" s="27" t="s">
        <v>157</v>
      </c>
      <c r="AV95" s="27"/>
      <c r="AW95" s="27" t="s">
        <v>157</v>
      </c>
      <c r="AX95" s="27" t="s">
        <v>157</v>
      </c>
      <c r="AY95" s="27" t="s">
        <v>157</v>
      </c>
      <c r="AZ95" s="27" t="s">
        <v>157</v>
      </c>
      <c r="BA95" s="27" t="s">
        <v>157</v>
      </c>
      <c r="BB95" s="27" t="s">
        <v>64</v>
      </c>
      <c r="BC95" s="27" t="s">
        <v>157</v>
      </c>
      <c r="BD95" s="27" t="s">
        <v>157</v>
      </c>
      <c r="BE95" s="27" t="s">
        <v>157</v>
      </c>
      <c r="BF95" s="27" t="s">
        <v>157</v>
      </c>
      <c r="BG95" s="27" t="s">
        <v>157</v>
      </c>
      <c r="BH95" s="27" t="s">
        <v>157</v>
      </c>
      <c r="BI95" s="27" t="s">
        <v>157</v>
      </c>
      <c r="BJ95" s="27" t="s">
        <v>157</v>
      </c>
      <c r="BK95" s="27" t="s">
        <v>157</v>
      </c>
      <c r="BL95" s="27" t="s">
        <v>157</v>
      </c>
      <c r="BM95" s="27" t="s">
        <v>157</v>
      </c>
      <c r="BN95" s="27" t="s">
        <v>157</v>
      </c>
      <c r="BO95" s="27" t="s">
        <v>157</v>
      </c>
      <c r="BP95" s="27" t="s">
        <v>157</v>
      </c>
      <c r="BQ95" s="27" t="s">
        <v>157</v>
      </c>
      <c r="CI95" t="s">
        <v>196</v>
      </c>
      <c r="CJ95" t="s">
        <v>197</v>
      </c>
      <c r="CK95" t="s">
        <v>198</v>
      </c>
      <c r="CL95" t="s">
        <v>156</v>
      </c>
      <c r="CM95" t="s">
        <v>157</v>
      </c>
      <c r="CN95" s="4">
        <v>45814</v>
      </c>
      <c r="CO95" s="4"/>
      <c r="CP95" s="4" t="s">
        <v>630</v>
      </c>
      <c r="CQ95" t="s">
        <v>199</v>
      </c>
      <c r="CS95" t="s">
        <v>160</v>
      </c>
      <c r="CT95" s="4">
        <v>45887</v>
      </c>
      <c r="CU95" s="4"/>
      <c r="CW95" t="s">
        <v>20</v>
      </c>
      <c r="CY95" s="30"/>
      <c r="CZ95" s="32"/>
      <c r="DA95" s="30"/>
      <c r="DB95" s="32"/>
      <c r="DC95" s="30"/>
      <c r="DD95" s="32"/>
      <c r="DE95" s="30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t="s">
        <v>157</v>
      </c>
      <c r="EJ95" t="s">
        <v>157</v>
      </c>
      <c r="EK95" t="s">
        <v>157</v>
      </c>
      <c r="EL95" t="s">
        <v>157</v>
      </c>
      <c r="EM95" t="s">
        <v>157</v>
      </c>
      <c r="EN95" t="s">
        <v>157</v>
      </c>
      <c r="EO95" t="s">
        <v>157</v>
      </c>
      <c r="EP95" t="s">
        <v>157</v>
      </c>
      <c r="EQ95" t="s">
        <v>157</v>
      </c>
      <c r="ER95" t="s">
        <v>157</v>
      </c>
      <c r="ES95" t="s">
        <v>30</v>
      </c>
      <c r="ET95" t="s">
        <v>157</v>
      </c>
      <c r="EU95" t="s">
        <v>157</v>
      </c>
      <c r="EV95" t="s">
        <v>157</v>
      </c>
      <c r="EW95" t="s">
        <v>157</v>
      </c>
    </row>
    <row r="96" spans="2:153" x14ac:dyDescent="0.25">
      <c r="B96" t="str">
        <f>IF(Q96="ja",XPlan_raw[[#This Row],[EKA_kode2]],"")</f>
        <v>T700064102</v>
      </c>
      <c r="C96" t="str">
        <f>XPlan_raw[[#This Row],[eka_langtnavn]]</f>
        <v>Matematik for civilingeniører 2</v>
      </c>
      <c r="D96" t="str">
        <f>IF(XPlan_raw[[#This Row],[Interne-kode]]&lt;&gt;"(tom)",XPlan_raw[[#This Row],[Interne-kode]],"")</f>
        <v>BA-MAT2</v>
      </c>
      <c r="E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6" t="str">
        <f>IF(XPlan_raw[[#This Row],[Campus]]&lt;&gt;"(tom)",XPlan_raw[[#This Row],[Campus]],"")</f>
        <v>Odense</v>
      </c>
      <c r="H96" t="str">
        <f>IF(OR(XPlan_raw[[#This Row],[Prøveform]]="(tom)",XPlan_raw[[#This Row],[Prøveform]]=""),"",XPlan_raw[[#This Row],[Prøveform]])</f>
        <v>Written examination on premises</v>
      </c>
      <c r="I96" t="str">
        <f>IF(XPlan_raw[[#This Row],[Eksaminator_samlet]]&lt;&gt;"",XPlan_raw[[#This Row],[Eksaminator_samlet]],"")</f>
        <v>Jonas Beermann</v>
      </c>
      <c r="J96" t="str">
        <f>IF(OR(XPlan_raw[[#This Row],[Censur]]="(tom)",XPlan_raw[[#This Row],[Censur]]=""),"",XPlan_raw[[#This Row],[Censur]])</f>
        <v>Second examiner: Internal</v>
      </c>
      <c r="K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6" s="4" t="str">
        <f>IF(XPlan_raw[[#This Row],[Bemærk]]&lt;&gt;"",XPlan_raw[[#This Row],[Bemærk]],"")</f>
        <v/>
      </c>
      <c r="M96" s="4" t="str">
        <f>IF(XPlan_raw[[#This Row],[Prøveform]]="Skriftlig prøve",XPlan_raw[[#This Row],[DATO: Start eksamen]]+21,"")</f>
        <v/>
      </c>
      <c r="N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(BSc),Bachelor i Elektronik (BSc),(tom),(tom),(tom),Bachelor i mekanik (BSc),(tom),Bachelor i Robotteknologi (BSc),(tom),(tom),(tom),(tom),(tom),(tom),(tom),(tom),(tom),(tom),(tom),(tom),(tom),(tom),(tom),(tom),(tom),(tom),,,,,,,,,,,,,,,</v>
      </c>
      <c r="Q96" s="27" t="s">
        <v>515</v>
      </c>
      <c r="R96" s="5" t="s">
        <v>2030</v>
      </c>
      <c r="S96" s="5" t="s">
        <v>2031</v>
      </c>
      <c r="T96" t="s">
        <v>2032</v>
      </c>
      <c r="U96" s="5" t="s">
        <v>156</v>
      </c>
      <c r="V96" t="s">
        <v>157</v>
      </c>
      <c r="W96" s="45">
        <v>45810</v>
      </c>
      <c r="Y96" s="4" t="s">
        <v>630</v>
      </c>
      <c r="Z96" s="5" t="s">
        <v>739</v>
      </c>
      <c r="AA96" t="s">
        <v>791</v>
      </c>
      <c r="AB96" s="5" t="s">
        <v>160</v>
      </c>
      <c r="AC96" s="4">
        <v>45894</v>
      </c>
      <c r="AD96" s="45"/>
      <c r="AF96" t="s">
        <v>18</v>
      </c>
      <c r="AH96" s="47" t="s">
        <v>157</v>
      </c>
      <c r="AI96" s="27" t="s">
        <v>157</v>
      </c>
      <c r="AJ96" s="47" t="s">
        <v>157</v>
      </c>
      <c r="AK96" s="27" t="s">
        <v>157</v>
      </c>
      <c r="AL96" s="47" t="s">
        <v>157</v>
      </c>
      <c r="AM96" s="27" t="s">
        <v>157</v>
      </c>
      <c r="AN96" s="47" t="s">
        <v>157</v>
      </c>
      <c r="AO96" s="27" t="s">
        <v>157</v>
      </c>
      <c r="AP96" s="27" t="s">
        <v>157</v>
      </c>
      <c r="AQ96" s="27" t="s">
        <v>157</v>
      </c>
      <c r="AR96" s="27" t="s">
        <v>54</v>
      </c>
      <c r="AS96" s="27" t="s">
        <v>55</v>
      </c>
      <c r="AT96" s="27" t="s">
        <v>157</v>
      </c>
      <c r="AU96" s="27" t="s">
        <v>157</v>
      </c>
      <c r="AV96" s="27" t="s">
        <v>157</v>
      </c>
      <c r="AW96" s="27" t="s">
        <v>59</v>
      </c>
      <c r="AX96" s="27" t="s">
        <v>157</v>
      </c>
      <c r="AY96" s="27" t="s">
        <v>61</v>
      </c>
      <c r="AZ96" s="27" t="s">
        <v>157</v>
      </c>
      <c r="BA96" s="27" t="s">
        <v>157</v>
      </c>
      <c r="BB96" s="27" t="s">
        <v>157</v>
      </c>
      <c r="BC96" s="27" t="s">
        <v>157</v>
      </c>
      <c r="BD96" s="27" t="s">
        <v>157</v>
      </c>
      <c r="BE96" s="27" t="s">
        <v>157</v>
      </c>
      <c r="BF96" s="27" t="s">
        <v>157</v>
      </c>
      <c r="BG96" s="27" t="s">
        <v>157</v>
      </c>
      <c r="BH96" s="27" t="s">
        <v>157</v>
      </c>
      <c r="BI96" s="27" t="s">
        <v>157</v>
      </c>
      <c r="BJ96" s="27" t="s">
        <v>157</v>
      </c>
      <c r="BK96" s="27" t="s">
        <v>157</v>
      </c>
      <c r="BL96" s="27" t="s">
        <v>157</v>
      </c>
      <c r="BM96" s="27" t="s">
        <v>157</v>
      </c>
      <c r="BN96" s="27" t="s">
        <v>157</v>
      </c>
      <c r="BO96" s="27" t="s">
        <v>157</v>
      </c>
      <c r="BP96" s="27" t="s">
        <v>157</v>
      </c>
      <c r="BQ96" s="27" t="s">
        <v>157</v>
      </c>
      <c r="CI96" t="s">
        <v>379</v>
      </c>
      <c r="CJ96" t="s">
        <v>380</v>
      </c>
      <c r="CK96" t="s">
        <v>381</v>
      </c>
      <c r="CL96" t="s">
        <v>156</v>
      </c>
      <c r="CM96" t="s">
        <v>157</v>
      </c>
      <c r="CN96" s="4">
        <v>45818</v>
      </c>
      <c r="CO96" s="4"/>
      <c r="CP96" s="4" t="s">
        <v>630</v>
      </c>
      <c r="CQ96" t="s">
        <v>382</v>
      </c>
      <c r="CR96" t="s">
        <v>159</v>
      </c>
      <c r="CS96" t="s">
        <v>167</v>
      </c>
      <c r="CT96" s="4">
        <v>45887</v>
      </c>
      <c r="CU96" s="4"/>
      <c r="CW96" t="s">
        <v>20</v>
      </c>
      <c r="CY96" s="30"/>
      <c r="CZ96" s="32"/>
      <c r="DA96" s="30"/>
      <c r="DB96" s="32"/>
      <c r="DC96" s="30"/>
      <c r="DD96" s="32"/>
      <c r="DE96" s="30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t="s">
        <v>157</v>
      </c>
      <c r="EJ96" t="s">
        <v>157</v>
      </c>
      <c r="EK96" t="s">
        <v>157</v>
      </c>
      <c r="EL96" t="s">
        <v>157</v>
      </c>
      <c r="EM96" t="s">
        <v>24</v>
      </c>
      <c r="EN96" t="s">
        <v>157</v>
      </c>
      <c r="EO96" t="s">
        <v>157</v>
      </c>
      <c r="EP96" t="s">
        <v>157</v>
      </c>
      <c r="EQ96" t="s">
        <v>157</v>
      </c>
      <c r="ER96" t="s">
        <v>157</v>
      </c>
      <c r="ES96" t="s">
        <v>157</v>
      </c>
      <c r="ET96" t="s">
        <v>157</v>
      </c>
      <c r="EU96" t="s">
        <v>157</v>
      </c>
      <c r="EV96" t="s">
        <v>157</v>
      </c>
      <c r="EW96" t="s">
        <v>157</v>
      </c>
    </row>
    <row r="97" spans="2:153" x14ac:dyDescent="0.25">
      <c r="B97" t="str">
        <f>IF(Q97="ja",XPlan_raw[[#This Row],[EKA_kode2]],"")</f>
        <v>T700070102</v>
      </c>
      <c r="C97" t="str">
        <f>XPlan_raw[[#This Row],[eka_langtnavn]]</f>
        <v>Matematik for diplomingeniører 2</v>
      </c>
      <c r="D97" t="str">
        <f>IF(XPlan_raw[[#This Row],[Interne-kode]]&lt;&gt;"(tom)",XPlan_raw[[#This Row],[Interne-kode]],"")</f>
        <v>DPL-MAT2</v>
      </c>
      <c r="E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7" t="str">
        <f>IF(XPlan_raw[[#This Row],[Campus]]&lt;&gt;"(tom)",XPlan_raw[[#This Row],[Campus]],"")</f>
        <v>Odense</v>
      </c>
      <c r="H97" t="str">
        <f>IF(OR(XPlan_raw[[#This Row],[Prøveform]]="(tom)",XPlan_raw[[#This Row],[Prøveform]]=""),"",XPlan_raw[[#This Row],[Prøveform]])</f>
        <v>Written examination on premises</v>
      </c>
      <c r="I97" t="str">
        <f>IF(XPlan_raw[[#This Row],[Eksaminator_samlet]]&lt;&gt;"",XPlan_raw[[#This Row],[Eksaminator_samlet]],"")</f>
        <v>Niels Christian Rømer</v>
      </c>
      <c r="J97" t="str">
        <f>IF(OR(XPlan_raw[[#This Row],[Censur]]="(tom)",XPlan_raw[[#This Row],[Censur]]=""),"",XPlan_raw[[#This Row],[Censur]])</f>
        <v>Second examiner: Internal</v>
      </c>
      <c r="K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7" s="4" t="str">
        <f>IF(XPlan_raw[[#This Row],[Bemærk]]&lt;&gt;"",XPlan_raw[[#This Row],[Bemærk]],"")</f>
        <v/>
      </c>
      <c r="M97" s="4" t="str">
        <f>IF(XPlan_raw[[#This Row],[Prøveform]]="Skriftlig prøve",XPlan_raw[[#This Row],[DATO: Start eksamen]]+21,"")</f>
        <v/>
      </c>
      <c r="N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(BEng),(tom),(tom),(tom),Diplomingeniør i Maskinteknik (BEng),(tom),Diplomingeniør i Robotteknologi (BEng),(tom),(tom),(tom),(tom),(tom),,(tom),(tom),(tom),(tom),(tom),(tom),(tom),(tom),(tom),(tom),(tom),(tom),(tom),(tom),(tom),(tom),(tom),(tom),(tom),(tom),(tom),,,,,,,,,,,,,,,</v>
      </c>
      <c r="Q97" s="27" t="s">
        <v>515</v>
      </c>
      <c r="R97" s="5" t="s">
        <v>2042</v>
      </c>
      <c r="S97" s="5" t="s">
        <v>2043</v>
      </c>
      <c r="T97" t="s">
        <v>2044</v>
      </c>
      <c r="U97" s="5" t="s">
        <v>165</v>
      </c>
      <c r="V97" t="s">
        <v>156</v>
      </c>
      <c r="W97" s="45">
        <v>45810</v>
      </c>
      <c r="Y97" s="4" t="s">
        <v>630</v>
      </c>
      <c r="Z97" s="5" t="s">
        <v>2036</v>
      </c>
      <c r="AA97" t="s">
        <v>791</v>
      </c>
      <c r="AB97" s="5" t="s">
        <v>160</v>
      </c>
      <c r="AC97" s="4">
        <v>45894</v>
      </c>
      <c r="AD97" s="45"/>
      <c r="AF97" t="s">
        <v>18</v>
      </c>
      <c r="AH97" s="47" t="s">
        <v>157</v>
      </c>
      <c r="AI97" s="27" t="s">
        <v>157</v>
      </c>
      <c r="AJ97" s="47" t="s">
        <v>46</v>
      </c>
      <c r="AK97" s="27" t="s">
        <v>157</v>
      </c>
      <c r="AL97" s="47" t="s">
        <v>157</v>
      </c>
      <c r="AM97" s="27" t="s">
        <v>157</v>
      </c>
      <c r="AN97" s="47" t="s">
        <v>50</v>
      </c>
      <c r="AO97" s="27" t="s">
        <v>157</v>
      </c>
      <c r="AP97" s="27" t="s">
        <v>52</v>
      </c>
      <c r="AQ97" s="27" t="s">
        <v>157</v>
      </c>
      <c r="AR97" s="27" t="s">
        <v>157</v>
      </c>
      <c r="AS97" s="27" t="s">
        <v>157</v>
      </c>
      <c r="AT97" s="27" t="s">
        <v>157</v>
      </c>
      <c r="AU97" s="27" t="s">
        <v>157</v>
      </c>
      <c r="AV97" s="27"/>
      <c r="AW97" s="27" t="s">
        <v>157</v>
      </c>
      <c r="AX97" s="27" t="s">
        <v>157</v>
      </c>
      <c r="AY97" s="27" t="s">
        <v>157</v>
      </c>
      <c r="AZ97" s="27" t="s">
        <v>157</v>
      </c>
      <c r="BA97" s="27" t="s">
        <v>157</v>
      </c>
      <c r="BB97" s="27" t="s">
        <v>157</v>
      </c>
      <c r="BC97" s="27" t="s">
        <v>157</v>
      </c>
      <c r="BD97" s="27" t="s">
        <v>157</v>
      </c>
      <c r="BE97" s="27" t="s">
        <v>157</v>
      </c>
      <c r="BF97" s="27" t="s">
        <v>157</v>
      </c>
      <c r="BG97" s="27" t="s">
        <v>157</v>
      </c>
      <c r="BH97" s="27" t="s">
        <v>157</v>
      </c>
      <c r="BI97" s="27" t="s">
        <v>157</v>
      </c>
      <c r="BJ97" s="27" t="s">
        <v>157</v>
      </c>
      <c r="BK97" s="27" t="s">
        <v>157</v>
      </c>
      <c r="BL97" s="27" t="s">
        <v>157</v>
      </c>
      <c r="BM97" s="27" t="s">
        <v>157</v>
      </c>
      <c r="BN97" s="27" t="s">
        <v>157</v>
      </c>
      <c r="BO97" s="27" t="s">
        <v>157</v>
      </c>
      <c r="BP97" s="27" t="s">
        <v>157</v>
      </c>
      <c r="BQ97" s="27" t="s">
        <v>157</v>
      </c>
      <c r="CI97" s="28" t="s">
        <v>339</v>
      </c>
      <c r="CJ97" s="28" t="s">
        <v>340</v>
      </c>
      <c r="CK97" s="35" t="s">
        <v>341</v>
      </c>
      <c r="CL97" s="28" t="s">
        <v>203</v>
      </c>
      <c r="CM97" s="35" t="s">
        <v>208</v>
      </c>
      <c r="CN97" s="39">
        <v>45818</v>
      </c>
      <c r="CO97" s="40">
        <v>45833</v>
      </c>
      <c r="CP97" s="40" t="s">
        <v>631</v>
      </c>
      <c r="CQ97" s="28" t="s">
        <v>287</v>
      </c>
      <c r="CR97" s="35" t="s">
        <v>186</v>
      </c>
      <c r="CS97" s="28" t="s">
        <v>160</v>
      </c>
      <c r="CT97" s="40" t="s">
        <v>157</v>
      </c>
      <c r="CU97" s="39"/>
      <c r="CV97" s="35" t="s">
        <v>161</v>
      </c>
      <c r="CW97" t="s">
        <v>20</v>
      </c>
      <c r="CY97" s="30"/>
      <c r="CZ97" s="32"/>
      <c r="DA97" s="30"/>
      <c r="DB97" s="32"/>
      <c r="DC97" s="30"/>
      <c r="DD97" s="32"/>
      <c r="DE97" s="30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5" t="s">
        <v>157</v>
      </c>
      <c r="EJ97" s="35" t="s">
        <v>157</v>
      </c>
      <c r="EK97" s="35" t="s">
        <v>157</v>
      </c>
      <c r="EL97" s="35" t="s">
        <v>157</v>
      </c>
      <c r="EM97" s="35" t="s">
        <v>157</v>
      </c>
      <c r="EN97" s="35" t="s">
        <v>157</v>
      </c>
      <c r="EO97" s="35" t="s">
        <v>26</v>
      </c>
      <c r="EP97" s="35" t="s">
        <v>157</v>
      </c>
      <c r="EQ97" s="35" t="s">
        <v>157</v>
      </c>
      <c r="ER97" s="35" t="s">
        <v>157</v>
      </c>
      <c r="ES97" s="35" t="s">
        <v>157</v>
      </c>
      <c r="ET97" s="35" t="s">
        <v>157</v>
      </c>
      <c r="EU97" s="35" t="s">
        <v>157</v>
      </c>
      <c r="EV97" s="35" t="s">
        <v>157</v>
      </c>
      <c r="EW97" s="35" t="s">
        <v>157</v>
      </c>
    </row>
    <row r="98" spans="2:153" x14ac:dyDescent="0.25">
      <c r="B98" t="str">
        <f>IF(Q98="ja",XPlan_raw[[#This Row],[EKA_kode2]],"")</f>
        <v>T050034102</v>
      </c>
      <c r="C98" t="str">
        <f>XPlan_raw[[#This Row],[eka_langtnavn]]</f>
        <v>Production of the Future 2</v>
      </c>
      <c r="D98" t="str">
        <f>IF(XPlan_raw[[#This Row],[Interne-kode]]&lt;&gt;"(tom)",XPlan_raw[[#This Row],[Interne-kode]],"")</f>
        <v>P-FTP2</v>
      </c>
      <c r="E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8" t="str">
        <f>IF(XPlan_raw[[#This Row],[Campus]]&lt;&gt;"(tom)",XPlan_raw[[#This Row],[Campus]],"")</f>
        <v>Odense</v>
      </c>
      <c r="H98" t="str">
        <f>IF(OR(XPlan_raw[[#This Row],[Prøveform]]="(tom)",XPlan_raw[[#This Row],[Prøveform]]=""),"",XPlan_raw[[#This Row],[Prøveform]])</f>
        <v>Oral examination</v>
      </c>
      <c r="I98" t="str">
        <f>IF(XPlan_raw[[#This Row],[Eksaminator_samlet]]&lt;&gt;"",XPlan_raw[[#This Row],[Eksaminator_samlet]],"")</f>
        <v>Jan Pedersen, Jie Cai</v>
      </c>
      <c r="J98" t="str">
        <f>IF(OR(XPlan_raw[[#This Row],[Censur]]="(tom)",XPlan_raw[[#This Row],[Censur]]=""),"",XPlan_raw[[#This Row],[Censur]])</f>
        <v>Second examiner: Internal</v>
      </c>
      <c r="K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8" s="4" t="str">
        <f>IF(XPlan_raw[[#This Row],[Bemærk]]&lt;&gt;"",XPlan_raw[[#This Row],[Bemærk]],"")</f>
        <v/>
      </c>
      <c r="M98" s="4" t="str">
        <f>IF(XPlan_raw[[#This Row],[Prøveform]]="Skriftlig prøve",XPlan_raw[[#This Row],[DATO: Start eksamen]]+21,"")</f>
        <v/>
      </c>
      <c r="N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98" s="27" t="s">
        <v>515</v>
      </c>
      <c r="R98" s="5" t="s">
        <v>936</v>
      </c>
      <c r="S98" s="5" t="s">
        <v>937</v>
      </c>
      <c r="T98" t="s">
        <v>938</v>
      </c>
      <c r="U98" s="5" t="s">
        <v>203</v>
      </c>
      <c r="V98" t="s">
        <v>157</v>
      </c>
      <c r="W98" s="45">
        <v>45810</v>
      </c>
      <c r="X98" s="4">
        <v>45812</v>
      </c>
      <c r="Y98" s="4" t="s">
        <v>630</v>
      </c>
      <c r="Z98" s="5" t="s">
        <v>939</v>
      </c>
      <c r="AA98" t="s">
        <v>186</v>
      </c>
      <c r="AB98" s="5" t="s">
        <v>160</v>
      </c>
      <c r="AC98" s="4">
        <v>45898</v>
      </c>
      <c r="AD98" s="45"/>
      <c r="AF98" t="s">
        <v>18</v>
      </c>
      <c r="AH98" s="47" t="s">
        <v>157</v>
      </c>
      <c r="AI98" s="27" t="s">
        <v>157</v>
      </c>
      <c r="AJ98" s="47" t="s">
        <v>157</v>
      </c>
      <c r="AK98" s="27" t="s">
        <v>157</v>
      </c>
      <c r="AL98" s="47" t="s">
        <v>157</v>
      </c>
      <c r="AM98" s="27" t="s">
        <v>157</v>
      </c>
      <c r="AN98" s="47" t="s">
        <v>157</v>
      </c>
      <c r="AO98" s="27" t="s">
        <v>51</v>
      </c>
      <c r="AP98" s="27" t="s">
        <v>157</v>
      </c>
      <c r="AQ98" s="27" t="s">
        <v>157</v>
      </c>
      <c r="AR98" s="27" t="s">
        <v>157</v>
      </c>
      <c r="AS98" s="27" t="s">
        <v>157</v>
      </c>
      <c r="AT98" s="27" t="s">
        <v>157</v>
      </c>
      <c r="AU98" s="27" t="s">
        <v>157</v>
      </c>
      <c r="AV98" s="27"/>
      <c r="AW98" s="27" t="s">
        <v>157</v>
      </c>
      <c r="AX98" s="27" t="s">
        <v>157</v>
      </c>
      <c r="AY98" s="27" t="s">
        <v>157</v>
      </c>
      <c r="AZ98" s="27" t="s">
        <v>157</v>
      </c>
      <c r="BA98" s="27" t="s">
        <v>157</v>
      </c>
      <c r="BB98" s="27" t="s">
        <v>157</v>
      </c>
      <c r="BC98" s="27" t="s">
        <v>157</v>
      </c>
      <c r="BD98" s="27" t="s">
        <v>157</v>
      </c>
      <c r="BE98" s="27" t="s">
        <v>157</v>
      </c>
      <c r="BF98" s="27" t="s">
        <v>157</v>
      </c>
      <c r="BG98" s="27" t="s">
        <v>157</v>
      </c>
      <c r="BH98" s="27" t="s">
        <v>157</v>
      </c>
      <c r="BI98" s="27" t="s">
        <v>157</v>
      </c>
      <c r="BJ98" s="27" t="s">
        <v>157</v>
      </c>
      <c r="BK98" s="27" t="s">
        <v>157</v>
      </c>
      <c r="BL98" s="27" t="s">
        <v>157</v>
      </c>
      <c r="BM98" s="27" t="s">
        <v>157</v>
      </c>
      <c r="BN98" s="27" t="s">
        <v>157</v>
      </c>
      <c r="BO98" s="27" t="s">
        <v>157</v>
      </c>
      <c r="BP98" s="27" t="s">
        <v>157</v>
      </c>
      <c r="BQ98" s="27" t="s">
        <v>157</v>
      </c>
      <c r="CI98" s="28" t="s">
        <v>153</v>
      </c>
      <c r="CJ98" s="28" t="s">
        <v>386</v>
      </c>
      <c r="CK98" s="35" t="s">
        <v>155</v>
      </c>
      <c r="CL98" s="28" t="s">
        <v>156</v>
      </c>
      <c r="CM98" s="35" t="s">
        <v>157</v>
      </c>
      <c r="CN98" s="39">
        <v>45818</v>
      </c>
      <c r="CO98" s="40"/>
      <c r="CP98" s="40" t="s">
        <v>631</v>
      </c>
      <c r="CQ98" s="28" t="s">
        <v>158</v>
      </c>
      <c r="CR98" s="35" t="s">
        <v>159</v>
      </c>
      <c r="CS98" s="28" t="s">
        <v>160</v>
      </c>
      <c r="CT98" s="40">
        <v>45890</v>
      </c>
      <c r="CU98" s="39"/>
      <c r="CV98" s="35"/>
      <c r="CW98" t="s">
        <v>20</v>
      </c>
      <c r="CY98" s="30"/>
      <c r="CZ98" s="32"/>
      <c r="DA98" s="30"/>
      <c r="DB98" s="32"/>
      <c r="DC98" s="30"/>
      <c r="DD98" s="32"/>
      <c r="DE98" s="30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5" t="s">
        <v>157</v>
      </c>
      <c r="EJ98" s="35" t="s">
        <v>21</v>
      </c>
      <c r="EK98" s="35" t="s">
        <v>22</v>
      </c>
      <c r="EL98" s="35" t="s">
        <v>157</v>
      </c>
      <c r="EM98" s="35" t="s">
        <v>157</v>
      </c>
      <c r="EN98" s="35" t="s">
        <v>157</v>
      </c>
      <c r="EO98" s="35" t="s">
        <v>26</v>
      </c>
      <c r="EP98" s="35" t="s">
        <v>27</v>
      </c>
      <c r="EQ98" s="35" t="s">
        <v>157</v>
      </c>
      <c r="ER98" s="35" t="s">
        <v>157</v>
      </c>
      <c r="ES98" s="35" t="s">
        <v>157</v>
      </c>
      <c r="ET98" s="35" t="s">
        <v>157</v>
      </c>
      <c r="EU98" s="35" t="s">
        <v>157</v>
      </c>
      <c r="EV98" s="35" t="s">
        <v>157</v>
      </c>
      <c r="EW98" s="35" t="s">
        <v>157</v>
      </c>
    </row>
    <row r="99" spans="2:153" x14ac:dyDescent="0.25">
      <c r="B99" t="str">
        <f>IF(Q99="ja",XPlan_raw[[#This Row],[EKA_kode2]],"")</f>
        <v>T220037102</v>
      </c>
      <c r="C99" t="str">
        <f>XPlan_raw[[#This Row],[eka_langtnavn]]</f>
        <v>Programming for Engineering Sustainability</v>
      </c>
      <c r="D99" t="str">
        <f>IF(XPlan_raw[[#This Row],[Interne-kode]]&lt;&gt;"(tom)",XPlan_raw[[#This Row],[Interne-kode]],"")</f>
        <v>EM-PRSP</v>
      </c>
      <c r="E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02-06-2025 - 03-06-2025</v>
      </c>
      <c r="G99" t="str">
        <f>IF(XPlan_raw[[#This Row],[Campus]]&lt;&gt;"(tom)",XPlan_raw[[#This Row],[Campus]],"")</f>
        <v>Odense</v>
      </c>
      <c r="H99" t="str">
        <f>IF(OR(XPlan_raw[[#This Row],[Prøveform]]="(tom)",XPlan_raw[[#This Row],[Prøveform]]=""),"",XPlan_raw[[#This Row],[Prøveform]])</f>
        <v>Oral examination</v>
      </c>
      <c r="I99" t="str">
        <f>IF(XPlan_raw[[#This Row],[Eksaminator_samlet]]&lt;&gt;"",XPlan_raw[[#This Row],[Eksaminator_samlet]],"")</f>
        <v>Srinivasa Raghavendra Bhuvan Gummidi</v>
      </c>
      <c r="J99" t="str">
        <f>IF(OR(XPlan_raw[[#This Row],[Censur]]="(tom)",XPlan_raw[[#This Row],[Censur]]=""),"",XPlan_raw[[#This Row],[Censur]])</f>
        <v>Second examiner: Internal</v>
      </c>
      <c r="K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9" s="4" t="str">
        <f>IF(XPlan_raw[[#This Row],[Bemærk]]&lt;&gt;"",XPlan_raw[[#This Row],[Bemærk]],"")</f>
        <v/>
      </c>
      <c r="M99" s="4" t="str">
        <f>IF(XPlan_raw[[#This Row],[Prøveform]]="Skriftlig prøve",XPlan_raw[[#This Row],[DATO: Start eksamen]]+21,"")</f>
        <v/>
      </c>
      <c r="N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(MSc),(tom),Kandidat i Spiludvikling og Læringsteknologi (MSc),(tom),(tom),(tom),(tom),(tom),Exchange students,,,,,,,,,,,,,,,</v>
      </c>
      <c r="Q99" s="27" t="s">
        <v>515</v>
      </c>
      <c r="R99" t="s">
        <v>1437</v>
      </c>
      <c r="S99" t="s">
        <v>1438</v>
      </c>
      <c r="T99" t="s">
        <v>1439</v>
      </c>
      <c r="U99" t="s">
        <v>156</v>
      </c>
      <c r="V99" t="s">
        <v>157</v>
      </c>
      <c r="W99" s="4">
        <v>45810</v>
      </c>
      <c r="X99" s="4">
        <v>45811</v>
      </c>
      <c r="Y99" s="4" t="s">
        <v>631</v>
      </c>
      <c r="Z99" t="s">
        <v>1440</v>
      </c>
      <c r="AA99" t="s">
        <v>186</v>
      </c>
      <c r="AB99" t="s">
        <v>160</v>
      </c>
      <c r="AC99" s="4">
        <v>45894</v>
      </c>
      <c r="AF99" t="s">
        <v>18</v>
      </c>
      <c r="AH99" s="47" t="s">
        <v>157</v>
      </c>
      <c r="AI99" s="27" t="s">
        <v>157</v>
      </c>
      <c r="AJ99" s="47" t="s">
        <v>157</v>
      </c>
      <c r="AK99" s="27" t="s">
        <v>157</v>
      </c>
      <c r="AL99" s="47" t="s">
        <v>157</v>
      </c>
      <c r="AM99" s="27" t="s">
        <v>157</v>
      </c>
      <c r="AN99" s="47" t="s">
        <v>157</v>
      </c>
      <c r="AO99" s="27" t="s">
        <v>157</v>
      </c>
      <c r="AP99" s="27" t="s">
        <v>157</v>
      </c>
      <c r="AQ99" s="27" t="s">
        <v>157</v>
      </c>
      <c r="AR99" s="27" t="s">
        <v>157</v>
      </c>
      <c r="AS99" s="27" t="s">
        <v>157</v>
      </c>
      <c r="AT99" s="27" t="s">
        <v>157</v>
      </c>
      <c r="AU99" s="27" t="s">
        <v>157</v>
      </c>
      <c r="AV99" s="27"/>
      <c r="AW99" s="27" t="s">
        <v>157</v>
      </c>
      <c r="AX99" s="27" t="s">
        <v>157</v>
      </c>
      <c r="AY99" s="27" t="s">
        <v>157</v>
      </c>
      <c r="AZ99" s="27" t="s">
        <v>157</v>
      </c>
      <c r="BA99" s="27" t="s">
        <v>157</v>
      </c>
      <c r="BB99" s="27" t="s">
        <v>157</v>
      </c>
      <c r="BC99" s="27" t="s">
        <v>157</v>
      </c>
      <c r="BD99" s="27" t="s">
        <v>157</v>
      </c>
      <c r="BE99" s="27" t="s">
        <v>157</v>
      </c>
      <c r="BF99" s="27" t="s">
        <v>157</v>
      </c>
      <c r="BG99" s="27" t="s">
        <v>157</v>
      </c>
      <c r="BH99" s="27" t="s">
        <v>157</v>
      </c>
      <c r="BI99" s="27" t="s">
        <v>71</v>
      </c>
      <c r="BJ99" s="27" t="s">
        <v>157</v>
      </c>
      <c r="BK99" s="27" t="s">
        <v>73</v>
      </c>
      <c r="BL99" s="27" t="s">
        <v>157</v>
      </c>
      <c r="BM99" s="27" t="s">
        <v>157</v>
      </c>
      <c r="BN99" s="27" t="s">
        <v>157</v>
      </c>
      <c r="BO99" s="27" t="s">
        <v>157</v>
      </c>
      <c r="BP99" s="27" t="s">
        <v>157</v>
      </c>
      <c r="BQ99" s="27" t="s">
        <v>34</v>
      </c>
      <c r="CI99" s="28" t="s">
        <v>387</v>
      </c>
      <c r="CJ99" s="28" t="s">
        <v>388</v>
      </c>
      <c r="CK99" s="35" t="s">
        <v>389</v>
      </c>
      <c r="CL99" s="28" t="s">
        <v>156</v>
      </c>
      <c r="CM99" s="35" t="s">
        <v>157</v>
      </c>
      <c r="CN99" s="39">
        <v>45818</v>
      </c>
      <c r="CO99" s="40"/>
      <c r="CP99" s="40" t="s">
        <v>630</v>
      </c>
      <c r="CQ99" s="28" t="s">
        <v>390</v>
      </c>
      <c r="CR99" s="35" t="s">
        <v>159</v>
      </c>
      <c r="CS99" s="28" t="s">
        <v>160</v>
      </c>
      <c r="CT99" s="40">
        <v>45890</v>
      </c>
      <c r="CU99" s="39"/>
      <c r="CV99" s="35"/>
      <c r="CW99" t="s">
        <v>20</v>
      </c>
      <c r="CY99" s="30"/>
      <c r="CZ99" s="32"/>
      <c r="DA99" s="30"/>
      <c r="DB99" s="32"/>
      <c r="DC99" s="30"/>
      <c r="DD99" s="32"/>
      <c r="DE99" s="30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5" t="s">
        <v>157</v>
      </c>
      <c r="EJ99" s="35" t="s">
        <v>21</v>
      </c>
      <c r="EK99" s="35" t="s">
        <v>22</v>
      </c>
      <c r="EL99" s="35" t="s">
        <v>157</v>
      </c>
      <c r="EM99" s="35" t="s">
        <v>157</v>
      </c>
      <c r="EN99" s="35" t="s">
        <v>157</v>
      </c>
      <c r="EO99" s="35" t="s">
        <v>26</v>
      </c>
      <c r="EP99" s="35" t="s">
        <v>27</v>
      </c>
      <c r="EQ99" s="35" t="s">
        <v>157</v>
      </c>
      <c r="ER99" s="35" t="s">
        <v>157</v>
      </c>
      <c r="ES99" s="35" t="s">
        <v>157</v>
      </c>
      <c r="ET99" s="35" t="s">
        <v>157</v>
      </c>
      <c r="EU99" s="35" t="s">
        <v>157</v>
      </c>
      <c r="EV99" s="35" t="s">
        <v>157</v>
      </c>
      <c r="EW99" s="35" t="s">
        <v>157</v>
      </c>
    </row>
    <row r="100" spans="2:153" x14ac:dyDescent="0.25">
      <c r="B100" t="str">
        <f>IF(Q100="ja",XPlan_raw[[#This Row],[EKA_kode2]],"")</f>
        <v>T000023102</v>
      </c>
      <c r="C100" t="str">
        <f>XPlan_raw[[#This Row],[eka_langtnavn]]</f>
        <v>Renovering</v>
      </c>
      <c r="D100" t="str">
        <f>IF(XPlan_raw[[#This Row],[Interne-kode]]&lt;&gt;"(tom)",XPlan_raw[[#This Row],[Interne-kode]],"")</f>
        <v>B-REN1</v>
      </c>
      <c r="E1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0" t="str">
        <f>IF(XPlan_raw[[#This Row],[Campus]]&lt;&gt;"(tom)",XPlan_raw[[#This Row],[Campus]],"")</f>
        <v>Odense</v>
      </c>
      <c r="H100" t="str">
        <f>IF(OR(XPlan_raw[[#This Row],[Prøveform]]="(tom)",XPlan_raw[[#This Row],[Prøveform]]=""),"",XPlan_raw[[#This Row],[Prøveform]])</f>
        <v>Written examination</v>
      </c>
      <c r="I100" t="str">
        <f>IF(XPlan_raw[[#This Row],[Eksaminator_samlet]]&lt;&gt;"",XPlan_raw[[#This Row],[Eksaminator_samlet]],"")</f>
        <v>Anders Knudsen, Martin Winther-Gaasvig</v>
      </c>
      <c r="J100" t="str">
        <f>IF(OR(XPlan_raw[[#This Row],[Censur]]="(tom)",XPlan_raw[[#This Row],[Censur]]=""),"",XPlan_raw[[#This Row],[Censur]])</f>
        <v>Second examiner: None</v>
      </c>
      <c r="K1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0" s="4" t="str">
        <f>IF(XPlan_raw[[#This Row],[Bemærk]]&lt;&gt;"",XPlan_raw[[#This Row],[Bemærk]],"")</f>
        <v/>
      </c>
      <c r="M100" s="4" t="str">
        <f>IF(XPlan_raw[[#This Row],[Prøveform]]="Skriftlig prøve",XPlan_raw[[#This Row],[DATO: Start eksamen]]+21,"")</f>
        <v/>
      </c>
      <c r="N1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00" s="27" t="s">
        <v>515</v>
      </c>
      <c r="R100" t="s">
        <v>850</v>
      </c>
      <c r="S100" t="s">
        <v>851</v>
      </c>
      <c r="T100" t="s">
        <v>852</v>
      </c>
      <c r="U100" t="s">
        <v>203</v>
      </c>
      <c r="V100" t="s">
        <v>157</v>
      </c>
      <c r="W100" s="4">
        <v>45810</v>
      </c>
      <c r="Y100" s="4" t="s">
        <v>631</v>
      </c>
      <c r="Z100" t="s">
        <v>853</v>
      </c>
      <c r="AA100" t="s">
        <v>159</v>
      </c>
      <c r="AB100" t="s">
        <v>167</v>
      </c>
      <c r="AC100" s="4">
        <v>45887</v>
      </c>
      <c r="AF100" t="s">
        <v>18</v>
      </c>
      <c r="AH100" s="47" t="s">
        <v>44</v>
      </c>
      <c r="AI100" s="27" t="s">
        <v>157</v>
      </c>
      <c r="AJ100" s="47" t="s">
        <v>157</v>
      </c>
      <c r="AK100" s="27" t="s">
        <v>157</v>
      </c>
      <c r="AL100" s="47" t="s">
        <v>157</v>
      </c>
      <c r="AM100" s="27" t="s">
        <v>157</v>
      </c>
      <c r="AN100" s="47" t="s">
        <v>157</v>
      </c>
      <c r="AO100" s="27" t="s">
        <v>157</v>
      </c>
      <c r="AP100" s="27" t="s">
        <v>157</v>
      </c>
      <c r="AQ100" s="27" t="s">
        <v>157</v>
      </c>
      <c r="AR100" s="27" t="s">
        <v>157</v>
      </c>
      <c r="AS100" s="27" t="s">
        <v>157</v>
      </c>
      <c r="AT100" s="27" t="s">
        <v>157</v>
      </c>
      <c r="AU100" s="27" t="s">
        <v>157</v>
      </c>
      <c r="AV100" s="27"/>
      <c r="AW100" s="27" t="s">
        <v>157</v>
      </c>
      <c r="AX100" s="27" t="s">
        <v>157</v>
      </c>
      <c r="AY100" s="27" t="s">
        <v>157</v>
      </c>
      <c r="AZ100" s="27" t="s">
        <v>157</v>
      </c>
      <c r="BA100" s="27" t="s">
        <v>157</v>
      </c>
      <c r="BB100" s="27" t="s">
        <v>157</v>
      </c>
      <c r="BC100" s="27" t="s">
        <v>157</v>
      </c>
      <c r="BD100" s="27" t="s">
        <v>157</v>
      </c>
      <c r="BE100" s="27" t="s">
        <v>157</v>
      </c>
      <c r="BF100" s="27" t="s">
        <v>157</v>
      </c>
      <c r="BG100" s="27" t="s">
        <v>157</v>
      </c>
      <c r="BH100" s="27" t="s">
        <v>157</v>
      </c>
      <c r="BI100" s="27" t="s">
        <v>157</v>
      </c>
      <c r="BJ100" s="27" t="s">
        <v>157</v>
      </c>
      <c r="BK100" s="27" t="s">
        <v>157</v>
      </c>
      <c r="BL100" s="27" t="s">
        <v>157</v>
      </c>
      <c r="BM100" s="27" t="s">
        <v>157</v>
      </c>
      <c r="BN100" s="27" t="s">
        <v>157</v>
      </c>
      <c r="BO100" s="27" t="s">
        <v>157</v>
      </c>
      <c r="BP100" s="27" t="s">
        <v>157</v>
      </c>
      <c r="BQ100" s="27" t="s">
        <v>157</v>
      </c>
      <c r="CI100" t="s">
        <v>375</v>
      </c>
      <c r="CJ100" t="s">
        <v>376</v>
      </c>
      <c r="CK100" t="s">
        <v>377</v>
      </c>
      <c r="CL100" t="s">
        <v>156</v>
      </c>
      <c r="CM100" t="s">
        <v>157</v>
      </c>
      <c r="CN100" s="4">
        <v>45818</v>
      </c>
      <c r="CO100" s="4">
        <v>45819</v>
      </c>
      <c r="CP100" s="4" t="s">
        <v>630</v>
      </c>
      <c r="CQ100" t="s">
        <v>378</v>
      </c>
      <c r="CR100" t="s">
        <v>186</v>
      </c>
      <c r="CS100" t="s">
        <v>160</v>
      </c>
      <c r="CT100" s="4">
        <v>45888</v>
      </c>
      <c r="CU100" s="4"/>
      <c r="CW100" t="s">
        <v>20</v>
      </c>
      <c r="CY100" s="30"/>
      <c r="CZ100" s="32"/>
      <c r="DA100" s="30"/>
      <c r="DB100" s="32"/>
      <c r="DC100" s="30"/>
      <c r="DD100" s="32"/>
      <c r="DE100" s="30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t="s">
        <v>157</v>
      </c>
      <c r="EJ100" t="s">
        <v>157</v>
      </c>
      <c r="EK100" t="s">
        <v>157</v>
      </c>
      <c r="EL100" t="s">
        <v>157</v>
      </c>
      <c r="EM100" t="s">
        <v>157</v>
      </c>
      <c r="EN100" t="s">
        <v>157</v>
      </c>
      <c r="EO100" t="s">
        <v>157</v>
      </c>
      <c r="EP100" t="s">
        <v>157</v>
      </c>
      <c r="EQ100" t="s">
        <v>157</v>
      </c>
      <c r="ER100" t="s">
        <v>157</v>
      </c>
      <c r="ES100" t="s">
        <v>157</v>
      </c>
      <c r="ET100" t="s">
        <v>31</v>
      </c>
      <c r="EU100" t="s">
        <v>32</v>
      </c>
      <c r="EV100" t="s">
        <v>33</v>
      </c>
      <c r="EW100" t="s">
        <v>80</v>
      </c>
    </row>
    <row r="101" spans="2:153" x14ac:dyDescent="0.25">
      <c r="B101" t="str">
        <f>IF(Q101="ja",XPlan_raw[[#This Row],[EKA_kode2]],"")</f>
        <v>T140027102</v>
      </c>
      <c r="C101" t="str">
        <f>XPlan_raw[[#This Row],[eka_langtnavn]]</f>
        <v xml:space="preserve">Research Philosophy and Research Methods </v>
      </c>
      <c r="D101" t="str">
        <f>IF(XPlan_raw[[#This Row],[Interne-kode]]&lt;&gt;"(tom)",XPlan_raw[[#This Row],[Interne-kode]],"")</f>
        <v>14-IFG6</v>
      </c>
      <c r="E1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1" t="str">
        <f>IF(XPlan_raw[[#This Row],[Campus]]&lt;&gt;"(tom)",XPlan_raw[[#This Row],[Campus]],"")</f>
        <v>Odense</v>
      </c>
      <c r="H101" t="str">
        <f>IF(OR(XPlan_raw[[#This Row],[Prøveform]]="(tom)",XPlan_raw[[#This Row],[Prøveform]]=""),"",XPlan_raw[[#This Row],[Prøveform]])</f>
        <v>Project report</v>
      </c>
      <c r="I101" t="str">
        <f>IF(XPlan_raw[[#This Row],[Eksaminator_samlet]]&lt;&gt;"",XPlan_raw[[#This Row],[Eksaminator_samlet]],"")</f>
        <v>Søren Jensen, Hugo Mulder</v>
      </c>
      <c r="J101" t="str">
        <f>IF(OR(XPlan_raw[[#This Row],[Censur]]="(tom)",XPlan_raw[[#This Row],[Censur]]=""),"",XPlan_raw[[#This Row],[Censur]])</f>
        <v>Second examiner: Internal</v>
      </c>
      <c r="K1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01" s="4" t="str">
        <f>IF(XPlan_raw[[#This Row],[Bemærk]]&lt;&gt;"",XPlan_raw[[#This Row],[Bemærk]],"")</f>
        <v/>
      </c>
      <c r="M101" s="4" t="str">
        <f>IF(XPlan_raw[[#This Row],[Prøveform]]="Skriftlig prøve",XPlan_raw[[#This Row],[DATO: Start eksamen]]+21,"")</f>
        <v/>
      </c>
      <c r="N1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101" s="27" t="s">
        <v>515</v>
      </c>
      <c r="R101" s="5" t="s">
        <v>1208</v>
      </c>
      <c r="S101" s="5" t="s">
        <v>1209</v>
      </c>
      <c r="T101" t="s">
        <v>1210</v>
      </c>
      <c r="U101" s="5" t="s">
        <v>208</v>
      </c>
      <c r="V101" t="s">
        <v>157</v>
      </c>
      <c r="W101" s="4">
        <v>45810</v>
      </c>
      <c r="Y101" s="4" t="s">
        <v>630</v>
      </c>
      <c r="Z101" s="5" t="s">
        <v>1211</v>
      </c>
      <c r="AA101" t="s">
        <v>716</v>
      </c>
      <c r="AB101" s="5" t="s">
        <v>160</v>
      </c>
      <c r="AC101" s="4">
        <v>45891</v>
      </c>
      <c r="AD101" s="45"/>
      <c r="AF101" t="s">
        <v>18</v>
      </c>
      <c r="AH101" s="47" t="s">
        <v>157</v>
      </c>
      <c r="AI101" s="27" t="s">
        <v>157</v>
      </c>
      <c r="AJ101" s="47" t="s">
        <v>157</v>
      </c>
      <c r="AK101" s="27" t="s">
        <v>157</v>
      </c>
      <c r="AL101" s="47" t="s">
        <v>157</v>
      </c>
      <c r="AM101" s="27" t="s">
        <v>157</v>
      </c>
      <c r="AN101" s="47" t="s">
        <v>157</v>
      </c>
      <c r="AO101" s="27" t="s">
        <v>157</v>
      </c>
      <c r="AP101" s="27" t="s">
        <v>157</v>
      </c>
      <c r="AQ101" s="27" t="s">
        <v>157</v>
      </c>
      <c r="AR101" s="27" t="s">
        <v>54</v>
      </c>
      <c r="AS101" s="27" t="s">
        <v>157</v>
      </c>
      <c r="AT101" s="27" t="s">
        <v>157</v>
      </c>
      <c r="AU101" s="27" t="s">
        <v>157</v>
      </c>
      <c r="AV101" s="27"/>
      <c r="AW101" s="27" t="s">
        <v>157</v>
      </c>
      <c r="AX101" s="27" t="s">
        <v>157</v>
      </c>
      <c r="AY101" s="27" t="s">
        <v>157</v>
      </c>
      <c r="AZ101" s="27" t="s">
        <v>157</v>
      </c>
      <c r="BA101" s="27" t="s">
        <v>157</v>
      </c>
      <c r="BB101" s="27" t="s">
        <v>157</v>
      </c>
      <c r="BC101" s="27" t="s">
        <v>157</v>
      </c>
      <c r="BD101" s="27" t="s">
        <v>157</v>
      </c>
      <c r="BE101" s="27" t="s">
        <v>157</v>
      </c>
      <c r="BF101" s="27" t="s">
        <v>157</v>
      </c>
      <c r="BG101" s="27" t="s">
        <v>157</v>
      </c>
      <c r="BH101" s="27" t="s">
        <v>157</v>
      </c>
      <c r="BI101" s="27" t="s">
        <v>157</v>
      </c>
      <c r="BJ101" s="27" t="s">
        <v>157</v>
      </c>
      <c r="BK101" s="27" t="s">
        <v>157</v>
      </c>
      <c r="BL101" s="27" t="s">
        <v>157</v>
      </c>
      <c r="BM101" s="27" t="s">
        <v>157</v>
      </c>
      <c r="BN101" s="27" t="s">
        <v>157</v>
      </c>
      <c r="BO101" s="27" t="s">
        <v>157</v>
      </c>
      <c r="BP101" s="27" t="s">
        <v>157</v>
      </c>
      <c r="BQ101" s="27" t="s">
        <v>157</v>
      </c>
      <c r="CI101" t="s">
        <v>383</v>
      </c>
      <c r="CJ101" t="s">
        <v>384</v>
      </c>
      <c r="CK101" t="s">
        <v>385</v>
      </c>
      <c r="CL101" t="s">
        <v>156</v>
      </c>
      <c r="CM101" t="s">
        <v>157</v>
      </c>
      <c r="CN101" s="4">
        <v>45818</v>
      </c>
      <c r="CO101" s="4">
        <v>45819</v>
      </c>
      <c r="CP101" s="4" t="s">
        <v>634</v>
      </c>
      <c r="CQ101" t="s">
        <v>353</v>
      </c>
      <c r="CR101" t="s">
        <v>186</v>
      </c>
      <c r="CS101" t="s">
        <v>160</v>
      </c>
      <c r="CT101" s="4">
        <v>45888</v>
      </c>
      <c r="CU101" s="4"/>
      <c r="CW101" t="s">
        <v>20</v>
      </c>
      <c r="CY101" s="30"/>
      <c r="CZ101" s="32"/>
      <c r="DA101" s="30"/>
      <c r="DB101" s="32"/>
      <c r="DC101" s="30"/>
      <c r="DD101" s="32"/>
      <c r="DE101" s="30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t="s">
        <v>157</v>
      </c>
      <c r="EJ101" t="s">
        <v>157</v>
      </c>
      <c r="EK101" t="s">
        <v>157</v>
      </c>
      <c r="EL101" t="s">
        <v>157</v>
      </c>
      <c r="EM101" t="s">
        <v>157</v>
      </c>
      <c r="EN101" t="s">
        <v>157</v>
      </c>
      <c r="EO101" t="s">
        <v>157</v>
      </c>
      <c r="EP101" t="s">
        <v>157</v>
      </c>
      <c r="EQ101" t="s">
        <v>28</v>
      </c>
      <c r="ER101" t="s">
        <v>29</v>
      </c>
      <c r="ES101" t="s">
        <v>157</v>
      </c>
      <c r="ET101" t="s">
        <v>157</v>
      </c>
      <c r="EU101" t="s">
        <v>157</v>
      </c>
      <c r="EV101" t="s">
        <v>33</v>
      </c>
      <c r="EW101" t="s">
        <v>157</v>
      </c>
    </row>
    <row r="102" spans="2:153" x14ac:dyDescent="0.25">
      <c r="B102" t="str">
        <f>IF(Q102="ja",XPlan_raw[[#This Row],[EKA_kode2]],"")</f>
        <v>T090024102</v>
      </c>
      <c r="C102" t="str">
        <f>XPlan_raw[[#This Row],[eka_langtnavn]]</f>
        <v>Sustainability</v>
      </c>
      <c r="D102" t="str">
        <f>IF(XPlan_raw[[#This Row],[Interne-kode]]&lt;&gt;"(tom)",XPlan_raw[[#This Row],[Interne-kode]],"")</f>
        <v>OM-SU</v>
      </c>
      <c r="E1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2" t="str">
        <f>IF(XPlan_raw[[#This Row],[Campus]]&lt;&gt;"(tom)",XPlan_raw[[#This Row],[Campus]],"")</f>
        <v>Odense</v>
      </c>
      <c r="H102" t="str">
        <f>IF(OR(XPlan_raw[[#This Row],[Prøveform]]="(tom)",XPlan_raw[[#This Row],[Prøveform]]=""),"",XPlan_raw[[#This Row],[Prøveform]])</f>
        <v>Take-home assignment</v>
      </c>
      <c r="I102" t="str">
        <f>IF(XPlan_raw[[#This Row],[Eksaminator_samlet]]&lt;&gt;"",XPlan_raw[[#This Row],[Eksaminator_samlet]],"")</f>
        <v>Kristine Wilhelm Lund</v>
      </c>
      <c r="J102" t="str">
        <f>IF(OR(XPlan_raw[[#This Row],[Censur]]="(tom)",XPlan_raw[[#This Row],[Censur]]=""),"",XPlan_raw[[#This Row],[Censur]])</f>
        <v>Second examiner: Internal</v>
      </c>
      <c r="K1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02" s="4" t="str">
        <f>IF(XPlan_raw[[#This Row],[Bemærk]]&lt;&gt;"",XPlan_raw[[#This Row],[Bemærk]],"")</f>
        <v/>
      </c>
      <c r="M102" s="4" t="str">
        <f>IF(XPlan_raw[[#This Row],[Prøveform]]="Skriftlig prøve",XPlan_raw[[#This Row],[DATO: Start eksamen]]+21,"")</f>
        <v/>
      </c>
      <c r="N1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02" s="27" t="s">
        <v>515</v>
      </c>
      <c r="R102" s="5" t="s">
        <v>1068</v>
      </c>
      <c r="S102" s="5" t="s">
        <v>1069</v>
      </c>
      <c r="T102" t="s">
        <v>1070</v>
      </c>
      <c r="U102" s="5" t="s">
        <v>165</v>
      </c>
      <c r="V102" t="s">
        <v>157</v>
      </c>
      <c r="W102" s="45">
        <v>45810</v>
      </c>
      <c r="Y102" s="4" t="s">
        <v>630</v>
      </c>
      <c r="Z102" s="5" t="s">
        <v>1071</v>
      </c>
      <c r="AA102" t="s">
        <v>255</v>
      </c>
      <c r="AB102" s="5" t="s">
        <v>160</v>
      </c>
      <c r="AC102" s="4">
        <v>45898</v>
      </c>
      <c r="AD102" s="45"/>
      <c r="AF102" t="s">
        <v>18</v>
      </c>
      <c r="AH102" s="47" t="s">
        <v>157</v>
      </c>
      <c r="AI102" s="27" t="s">
        <v>157</v>
      </c>
      <c r="AJ102" s="47" t="s">
        <v>157</v>
      </c>
      <c r="AK102" s="27" t="s">
        <v>157</v>
      </c>
      <c r="AL102" s="47" t="s">
        <v>157</v>
      </c>
      <c r="AM102" s="27" t="s">
        <v>157</v>
      </c>
      <c r="AN102" s="47" t="s">
        <v>157</v>
      </c>
      <c r="AO102" s="27" t="s">
        <v>157</v>
      </c>
      <c r="AP102" s="27" t="s">
        <v>157</v>
      </c>
      <c r="AQ102" s="27" t="s">
        <v>157</v>
      </c>
      <c r="AR102" s="27" t="s">
        <v>157</v>
      </c>
      <c r="AS102" s="27" t="s">
        <v>157</v>
      </c>
      <c r="AT102" s="27" t="s">
        <v>157</v>
      </c>
      <c r="AU102" s="27" t="s">
        <v>157</v>
      </c>
      <c r="AV102" s="27"/>
      <c r="AW102" s="27" t="s">
        <v>157</v>
      </c>
      <c r="AX102" s="27" t="s">
        <v>157</v>
      </c>
      <c r="AY102" s="27" t="s">
        <v>157</v>
      </c>
      <c r="AZ102" s="27" t="s">
        <v>157</v>
      </c>
      <c r="BA102" s="27" t="s">
        <v>157</v>
      </c>
      <c r="BB102" s="27" t="s">
        <v>157</v>
      </c>
      <c r="BC102" s="27" t="s">
        <v>157</v>
      </c>
      <c r="BD102" s="27" t="s">
        <v>157</v>
      </c>
      <c r="BE102" s="27" t="s">
        <v>157</v>
      </c>
      <c r="BF102" s="27" t="s">
        <v>157</v>
      </c>
      <c r="BG102" s="27" t="s">
        <v>157</v>
      </c>
      <c r="BH102" s="27" t="s">
        <v>157</v>
      </c>
      <c r="BI102" s="27" t="s">
        <v>157</v>
      </c>
      <c r="BJ102" s="27" t="s">
        <v>157</v>
      </c>
      <c r="BK102" s="27" t="s">
        <v>157</v>
      </c>
      <c r="BL102" s="27" t="s">
        <v>157</v>
      </c>
      <c r="BM102" s="27" t="s">
        <v>75</v>
      </c>
      <c r="BN102" s="27" t="s">
        <v>157</v>
      </c>
      <c r="BO102" s="27" t="s">
        <v>157</v>
      </c>
      <c r="BP102" s="27" t="s">
        <v>157</v>
      </c>
      <c r="BQ102" s="27" t="s">
        <v>34</v>
      </c>
      <c r="CI102" t="s">
        <v>371</v>
      </c>
      <c r="CJ102" t="s">
        <v>372</v>
      </c>
      <c r="CK102" t="s">
        <v>373</v>
      </c>
      <c r="CL102" t="s">
        <v>156</v>
      </c>
      <c r="CM102" t="s">
        <v>157</v>
      </c>
      <c r="CN102" s="4">
        <v>45818</v>
      </c>
      <c r="CO102" s="4"/>
      <c r="CP102" s="4" t="s">
        <v>630</v>
      </c>
      <c r="CQ102" t="s">
        <v>374</v>
      </c>
      <c r="CR102" t="s">
        <v>159</v>
      </c>
      <c r="CS102" t="s">
        <v>167</v>
      </c>
      <c r="CT102" s="4">
        <v>45890</v>
      </c>
      <c r="CU102" s="4"/>
      <c r="CW102" t="s">
        <v>20</v>
      </c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t="s">
        <v>157</v>
      </c>
      <c r="EJ102" t="s">
        <v>157</v>
      </c>
      <c r="EK102" t="s">
        <v>22</v>
      </c>
      <c r="EL102" t="s">
        <v>157</v>
      </c>
      <c r="EM102" t="s">
        <v>157</v>
      </c>
      <c r="EN102" t="s">
        <v>25</v>
      </c>
      <c r="EO102" t="s">
        <v>157</v>
      </c>
      <c r="EP102" t="s">
        <v>27</v>
      </c>
      <c r="EQ102" t="s">
        <v>157</v>
      </c>
      <c r="ER102" t="s">
        <v>157</v>
      </c>
      <c r="ES102" t="s">
        <v>157</v>
      </c>
      <c r="ET102" t="s">
        <v>157</v>
      </c>
      <c r="EU102" t="s">
        <v>157</v>
      </c>
      <c r="EV102" t="s">
        <v>157</v>
      </c>
      <c r="EW102" t="s">
        <v>157</v>
      </c>
    </row>
    <row r="103" spans="2:153" x14ac:dyDescent="0.25">
      <c r="B103" t="str">
        <f>IF(Q103="ja",XPlan_raw[[#This Row],[EKA_kode2]],"")</f>
        <v>T520052102</v>
      </c>
      <c r="C103" t="str">
        <f>XPlan_raw[[#This Row],[eka_langtnavn]]</f>
        <v>System Reliability</v>
      </c>
      <c r="D103" t="str">
        <f>IF(XPlan_raw[[#This Row],[Interne-kode]]&lt;&gt;"(tom)",XPlan_raw[[#This Row],[Interne-kode]],"")</f>
        <v>SM-SR</v>
      </c>
      <c r="E1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3" t="str">
        <f>IF(XPlan_raw[[#This Row],[Campus]]&lt;&gt;"(tom)",XPlan_raw[[#This Row],[Campus]],"")</f>
        <v>Odense</v>
      </c>
      <c r="H103" t="str">
        <f>IF(OR(XPlan_raw[[#This Row],[Prøveform]]="(tom)",XPlan_raw[[#This Row],[Prøveform]]=""),"",XPlan_raw[[#This Row],[Prøveform]])</f>
        <v>Take-home assignment</v>
      </c>
      <c r="I103" t="str">
        <f>IF(XPlan_raw[[#This Row],[Eksaminator_samlet]]&lt;&gt;"",XPlan_raw[[#This Row],[Eksaminator_samlet]],"")</f>
        <v>Kamrul Islam Shahin</v>
      </c>
      <c r="J103" t="str">
        <f>IF(OR(XPlan_raw[[#This Row],[Censur]]="(tom)",XPlan_raw[[#This Row],[Censur]]=""),"",XPlan_raw[[#This Row],[Censur]])</f>
        <v>Second examiner: None</v>
      </c>
      <c r="K1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03" s="4" t="str">
        <f>IF(XPlan_raw[[#This Row],[Bemærk]]&lt;&gt;"",XPlan_raw[[#This Row],[Bemærk]],"")</f>
        <v/>
      </c>
      <c r="M103" s="4" t="str">
        <f>IF(XPlan_raw[[#This Row],[Prøveform]]="Skriftlig prøve",XPlan_raw[[#This Row],[DATO: Start eksamen]]+21,"")</f>
        <v/>
      </c>
      <c r="N1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03" s="27" t="s">
        <v>515</v>
      </c>
      <c r="R103" s="5" t="s">
        <v>1663</v>
      </c>
      <c r="S103" s="5" t="s">
        <v>1664</v>
      </c>
      <c r="T103" t="s">
        <v>1665</v>
      </c>
      <c r="U103" s="5" t="s">
        <v>156</v>
      </c>
      <c r="V103" t="s">
        <v>157</v>
      </c>
      <c r="W103" s="45">
        <v>45810</v>
      </c>
      <c r="Y103" s="4" t="s">
        <v>631</v>
      </c>
      <c r="Z103" s="5" t="s">
        <v>1666</v>
      </c>
      <c r="AA103" t="s">
        <v>255</v>
      </c>
      <c r="AB103" s="5" t="s">
        <v>167</v>
      </c>
      <c r="AC103" s="4" t="s">
        <v>157</v>
      </c>
      <c r="AD103" s="45"/>
      <c r="AF103" t="s">
        <v>18</v>
      </c>
      <c r="AH103" s="47" t="s">
        <v>157</v>
      </c>
      <c r="AI103" s="27" t="s">
        <v>157</v>
      </c>
      <c r="AJ103" s="47" t="s">
        <v>157</v>
      </c>
      <c r="AK103" s="27" t="s">
        <v>157</v>
      </c>
      <c r="AL103" s="47" t="s">
        <v>157</v>
      </c>
      <c r="AM103" s="27" t="s">
        <v>157</v>
      </c>
      <c r="AN103" s="47" t="s">
        <v>157</v>
      </c>
      <c r="AO103" s="27" t="s">
        <v>157</v>
      </c>
      <c r="AP103" s="27" t="s">
        <v>157</v>
      </c>
      <c r="AQ103" s="27" t="s">
        <v>157</v>
      </c>
      <c r="AR103" s="27" t="s">
        <v>157</v>
      </c>
      <c r="AS103" s="27" t="s">
        <v>157</v>
      </c>
      <c r="AT103" s="27" t="s">
        <v>157</v>
      </c>
      <c r="AU103" s="27" t="s">
        <v>157</v>
      </c>
      <c r="AV103" s="27"/>
      <c r="AW103" s="27" t="s">
        <v>157</v>
      </c>
      <c r="AX103" s="27" t="s">
        <v>157</v>
      </c>
      <c r="AY103" s="27" t="s">
        <v>157</v>
      </c>
      <c r="AZ103" s="27" t="s">
        <v>157</v>
      </c>
      <c r="BA103" s="27" t="s">
        <v>157</v>
      </c>
      <c r="BB103" s="27" t="s">
        <v>157</v>
      </c>
      <c r="BC103" s="27" t="s">
        <v>157</v>
      </c>
      <c r="BD103" s="27" t="s">
        <v>157</v>
      </c>
      <c r="BE103" s="27" t="s">
        <v>157</v>
      </c>
      <c r="BF103" s="27" t="s">
        <v>157</v>
      </c>
      <c r="BG103" s="27" t="s">
        <v>157</v>
      </c>
      <c r="BH103" s="27" t="s">
        <v>157</v>
      </c>
      <c r="BI103" s="27" t="s">
        <v>157</v>
      </c>
      <c r="BJ103" s="27" t="s">
        <v>157</v>
      </c>
      <c r="BK103" s="27" t="s">
        <v>157</v>
      </c>
      <c r="BL103" s="27" t="s">
        <v>157</v>
      </c>
      <c r="BM103" s="27" t="s">
        <v>157</v>
      </c>
      <c r="BN103" s="27" t="s">
        <v>157</v>
      </c>
      <c r="BO103" s="27" t="s">
        <v>77</v>
      </c>
      <c r="BP103" s="27" t="s">
        <v>157</v>
      </c>
      <c r="BQ103" s="27" t="s">
        <v>157</v>
      </c>
      <c r="CI103" t="s">
        <v>391</v>
      </c>
      <c r="CJ103" t="s">
        <v>392</v>
      </c>
      <c r="CK103" t="s">
        <v>393</v>
      </c>
      <c r="CL103" t="s">
        <v>156</v>
      </c>
      <c r="CM103" t="s">
        <v>157</v>
      </c>
      <c r="CN103" s="4">
        <v>45819</v>
      </c>
      <c r="CO103" s="4">
        <v>45821</v>
      </c>
      <c r="CP103" s="4" t="s">
        <v>630</v>
      </c>
      <c r="CQ103" t="s">
        <v>394</v>
      </c>
      <c r="CR103" t="s">
        <v>186</v>
      </c>
      <c r="CS103" t="s">
        <v>160</v>
      </c>
      <c r="CT103" s="4">
        <v>45894</v>
      </c>
      <c r="CU103" s="4"/>
      <c r="CV103" t="s">
        <v>161</v>
      </c>
      <c r="CW103" t="s">
        <v>20</v>
      </c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t="s">
        <v>19</v>
      </c>
      <c r="EJ103" t="s">
        <v>157</v>
      </c>
      <c r="EK103" t="s">
        <v>157</v>
      </c>
      <c r="EL103" t="s">
        <v>23</v>
      </c>
      <c r="EM103" t="s">
        <v>157</v>
      </c>
      <c r="EN103" t="s">
        <v>157</v>
      </c>
      <c r="EO103" t="s">
        <v>157</v>
      </c>
      <c r="EP103" t="s">
        <v>157</v>
      </c>
      <c r="EQ103" t="s">
        <v>157</v>
      </c>
      <c r="ER103" t="s">
        <v>157</v>
      </c>
      <c r="ES103" t="s">
        <v>157</v>
      </c>
      <c r="ET103" t="s">
        <v>157</v>
      </c>
      <c r="EU103" t="s">
        <v>157</v>
      </c>
      <c r="EV103" t="s">
        <v>157</v>
      </c>
      <c r="EW103" t="s">
        <v>157</v>
      </c>
    </row>
    <row r="104" spans="2:153" x14ac:dyDescent="0.25">
      <c r="B104" t="str">
        <f>IF(Q104="ja",XPlan_raw[[#This Row],[EKA_kode2]],"")</f>
        <v>T080014102</v>
      </c>
      <c r="C104" t="str">
        <f>XPlan_raw[[#This Row],[eka_langtnavn]]</f>
        <v>Theories and Methods of Technological Change</v>
      </c>
      <c r="D104" t="str">
        <f>IF(XPlan_raw[[#This Row],[Interne-kode]]&lt;&gt;"(tom)",XPlan_raw[[#This Row],[Interne-kode]],"")</f>
        <v>PDCTMTC</v>
      </c>
      <c r="E1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02-06-2025 - 05-06-2025</v>
      </c>
      <c r="G104" t="str">
        <f>IF(XPlan_raw[[#This Row],[Campus]]&lt;&gt;"(tom)",XPlan_raw[[#This Row],[Campus]],"")</f>
        <v>Odense</v>
      </c>
      <c r="H104" t="str">
        <f>IF(OR(XPlan_raw[[#This Row],[Prøveform]]="(tom)",XPlan_raw[[#This Row],[Prøveform]]=""),"",XPlan_raw[[#This Row],[Prøveform]])</f>
        <v>Take-home assignment</v>
      </c>
      <c r="I104" t="str">
        <f>IF(XPlan_raw[[#This Row],[Eksaminator_samlet]]&lt;&gt;"",XPlan_raw[[#This Row],[Eksaminator_samlet]],"")</f>
        <v>Alf Rehn</v>
      </c>
      <c r="J104" t="str">
        <f>IF(OR(XPlan_raw[[#This Row],[Censur]]="(tom)",XPlan_raw[[#This Row],[Censur]]=""),"",XPlan_raw[[#This Row],[Censur]])</f>
        <v>Second examiner: Internal</v>
      </c>
      <c r="K1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26-08-2025 - 29-08-2025</v>
      </c>
      <c r="L104" s="4" t="str">
        <f>IF(XPlan_raw[[#This Row],[Bemærk]]&lt;&gt;"",XPlan_raw[[#This Row],[Bemærk]],"")</f>
        <v/>
      </c>
      <c r="M104" s="4" t="str">
        <f>IF(XPlan_raw[[#This Row],[Prøveform]]="Skriftlig prøve",XPlan_raw[[#This Row],[DATO: Start eksamen]]+21,"")</f>
        <v/>
      </c>
      <c r="N1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104" s="27" t="s">
        <v>515</v>
      </c>
      <c r="R104" t="s">
        <v>1020</v>
      </c>
      <c r="S104" t="s">
        <v>1021</v>
      </c>
      <c r="T104" t="s">
        <v>1022</v>
      </c>
      <c r="U104" t="s">
        <v>156</v>
      </c>
      <c r="V104" t="s">
        <v>157</v>
      </c>
      <c r="W104" s="4">
        <v>45810</v>
      </c>
      <c r="X104" s="4">
        <v>45813</v>
      </c>
      <c r="Y104" s="4" t="s">
        <v>630</v>
      </c>
      <c r="Z104" t="s">
        <v>1007</v>
      </c>
      <c r="AA104" t="s">
        <v>255</v>
      </c>
      <c r="AB104" t="s">
        <v>160</v>
      </c>
      <c r="AC104" s="4">
        <v>45895</v>
      </c>
      <c r="AD104" s="4">
        <v>45898</v>
      </c>
      <c r="AF104" t="s">
        <v>18</v>
      </c>
      <c r="AH104" s="47" t="s">
        <v>157</v>
      </c>
      <c r="AI104" s="27" t="s">
        <v>157</v>
      </c>
      <c r="AJ104" s="47" t="s">
        <v>157</v>
      </c>
      <c r="AK104" s="27" t="s">
        <v>157</v>
      </c>
      <c r="AL104" s="47" t="s">
        <v>157</v>
      </c>
      <c r="AM104" s="27" t="s">
        <v>157</v>
      </c>
      <c r="AN104" s="47" t="s">
        <v>157</v>
      </c>
      <c r="AO104" s="27" t="s">
        <v>157</v>
      </c>
      <c r="AP104" s="27" t="s">
        <v>157</v>
      </c>
      <c r="AQ104" s="27" t="s">
        <v>157</v>
      </c>
      <c r="AR104" s="27" t="s">
        <v>157</v>
      </c>
      <c r="AS104" s="27" t="s">
        <v>157</v>
      </c>
      <c r="AT104" s="27" t="s">
        <v>157</v>
      </c>
      <c r="AU104" s="27" t="s">
        <v>157</v>
      </c>
      <c r="AV104" s="27"/>
      <c r="AW104" s="27" t="s">
        <v>157</v>
      </c>
      <c r="AX104" s="27" t="s">
        <v>157</v>
      </c>
      <c r="AY104" s="27" t="s">
        <v>157</v>
      </c>
      <c r="AZ104" s="27" t="s">
        <v>157</v>
      </c>
      <c r="BA104" s="27" t="s">
        <v>157</v>
      </c>
      <c r="BB104" s="27" t="s">
        <v>157</v>
      </c>
      <c r="BC104" s="27" t="s">
        <v>157</v>
      </c>
      <c r="BD104" s="27" t="s">
        <v>157</v>
      </c>
      <c r="BE104" s="27" t="s">
        <v>157</v>
      </c>
      <c r="BF104" s="27" t="s">
        <v>157</v>
      </c>
      <c r="BG104" s="27" t="s">
        <v>157</v>
      </c>
      <c r="BH104" s="27" t="s">
        <v>157</v>
      </c>
      <c r="BI104" s="27" t="s">
        <v>157</v>
      </c>
      <c r="BJ104" s="27" t="s">
        <v>157</v>
      </c>
      <c r="BK104" s="27" t="s">
        <v>157</v>
      </c>
      <c r="BL104" s="27" t="s">
        <v>157</v>
      </c>
      <c r="BM104" s="27" t="s">
        <v>157</v>
      </c>
      <c r="BN104" s="27" t="s">
        <v>76</v>
      </c>
      <c r="BO104" s="27" t="s">
        <v>157</v>
      </c>
      <c r="BP104" s="27" t="s">
        <v>157</v>
      </c>
      <c r="BQ104" s="27" t="s">
        <v>34</v>
      </c>
      <c r="CI104" t="s">
        <v>403</v>
      </c>
      <c r="CJ104" t="s">
        <v>404</v>
      </c>
      <c r="CK104" t="s">
        <v>405</v>
      </c>
      <c r="CL104" t="s">
        <v>203</v>
      </c>
      <c r="CM104" t="s">
        <v>157</v>
      </c>
      <c r="CN104" s="4">
        <v>45820</v>
      </c>
      <c r="CO104" s="4">
        <v>45821</v>
      </c>
      <c r="CP104" s="4" t="s">
        <v>630</v>
      </c>
      <c r="CQ104" t="s">
        <v>406</v>
      </c>
      <c r="CR104" t="s">
        <v>186</v>
      </c>
      <c r="CS104" t="s">
        <v>160</v>
      </c>
      <c r="CT104" s="4">
        <v>45881</v>
      </c>
      <c r="CU104" s="4"/>
      <c r="CW104" t="s">
        <v>20</v>
      </c>
      <c r="CY104" s="30"/>
      <c r="CZ104" s="32"/>
      <c r="DA104" s="30"/>
      <c r="DB104" s="32"/>
      <c r="DC104" s="30"/>
      <c r="DD104" s="32"/>
      <c r="DE104" s="30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t="s">
        <v>157</v>
      </c>
      <c r="EJ104" t="s">
        <v>157</v>
      </c>
      <c r="EK104" t="s">
        <v>157</v>
      </c>
      <c r="EL104" t="s">
        <v>157</v>
      </c>
      <c r="EM104" t="s">
        <v>24</v>
      </c>
      <c r="EN104" t="s">
        <v>157</v>
      </c>
      <c r="EO104" t="s">
        <v>157</v>
      </c>
      <c r="EP104" t="s">
        <v>157</v>
      </c>
      <c r="EQ104" t="s">
        <v>157</v>
      </c>
      <c r="ER104" t="s">
        <v>157</v>
      </c>
      <c r="ES104" t="s">
        <v>157</v>
      </c>
      <c r="ET104" t="s">
        <v>157</v>
      </c>
      <c r="EU104" t="s">
        <v>157</v>
      </c>
      <c r="EV104" t="s">
        <v>157</v>
      </c>
      <c r="EW104" t="s">
        <v>80</v>
      </c>
    </row>
    <row r="105" spans="2:153" x14ac:dyDescent="0.25">
      <c r="B105" t="str">
        <f>IF(Q105="ja",XPlan_raw[[#This Row],[EKA_kode2]],"")</f>
        <v>T510050102</v>
      </c>
      <c r="C105" t="str">
        <f>XPlan_raw[[#This Row],[eka_langtnavn]]</f>
        <v>Videregående Objektorienteret Programmering</v>
      </c>
      <c r="D105" t="str">
        <f>IF(XPlan_raw[[#This Row],[Interne-kode]]&lt;&gt;"(tom)",XPlan_raw[[#This Row],[Interne-kode]],"")</f>
        <v>SI2-VOP</v>
      </c>
      <c r="E1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5" t="str">
        <f>IF(XPlan_raw[[#This Row],[Campus]]&lt;&gt;"(tom)",XPlan_raw[[#This Row],[Campus]],"")</f>
        <v>Odense</v>
      </c>
      <c r="H105" t="str">
        <f>IF(OR(XPlan_raw[[#This Row],[Prøveform]]="(tom)",XPlan_raw[[#This Row],[Prøveform]]=""),"",XPlan_raw[[#This Row],[Prøveform]])</f>
        <v>Written examination on premises</v>
      </c>
      <c r="I105" t="str">
        <f>IF(XPlan_raw[[#This Row],[Eksaminator_samlet]]&lt;&gt;"",XPlan_raw[[#This Row],[Eksaminator_samlet]],"")</f>
        <v>Aisha Umair</v>
      </c>
      <c r="J105" t="str">
        <f>IF(OR(XPlan_raw[[#This Row],[Censur]]="(tom)",XPlan_raw[[#This Row],[Censur]]=""),"",XPlan_raw[[#This Row],[Censur]])</f>
        <v>Second examiner: None</v>
      </c>
      <c r="K1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05" s="4" t="str">
        <f>IF(XPlan_raw[[#This Row],[Bemærk]]&lt;&gt;"",XPlan_raw[[#This Row],[Bemærk]],"")</f>
        <v/>
      </c>
      <c r="M105" s="4" t="str">
        <f>IF(XPlan_raw[[#This Row],[Prøveform]]="Skriftlig prøve",XPlan_raw[[#This Row],[DATO: Start eksamen]]+21,"")</f>
        <v/>
      </c>
      <c r="N1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(BSc),(tom),Bachelor i Software Engineering (BSc),(tom),(tom),(tom),(tom),(tom),(tom),(tom),(tom),(tom),(tom),(tom),(tom),(tom),(tom),(tom),,,,,,,,,,,,,,,</v>
      </c>
      <c r="Q105" s="27" t="s">
        <v>515</v>
      </c>
      <c r="R105" s="5" t="s">
        <v>1631</v>
      </c>
      <c r="S105" s="5" t="s">
        <v>1632</v>
      </c>
      <c r="T105" t="s">
        <v>1633</v>
      </c>
      <c r="U105" s="5" t="s">
        <v>156</v>
      </c>
      <c r="V105" t="s">
        <v>203</v>
      </c>
      <c r="W105" s="45">
        <v>45810</v>
      </c>
      <c r="Y105" s="4" t="s">
        <v>630</v>
      </c>
      <c r="Z105" s="5" t="s">
        <v>1574</v>
      </c>
      <c r="AA105" t="s">
        <v>791</v>
      </c>
      <c r="AB105" s="5" t="s">
        <v>167</v>
      </c>
      <c r="AC105" s="4">
        <v>45897</v>
      </c>
      <c r="AD105" s="45"/>
      <c r="AF105" t="s">
        <v>18</v>
      </c>
      <c r="AG105" s="58"/>
      <c r="AH105" s="47" t="s">
        <v>157</v>
      </c>
      <c r="AI105" s="27" t="s">
        <v>157</v>
      </c>
      <c r="AJ105" s="47" t="s">
        <v>157</v>
      </c>
      <c r="AK105" s="27" t="s">
        <v>157</v>
      </c>
      <c r="AL105" s="47" t="s">
        <v>157</v>
      </c>
      <c r="AM105" s="27" t="s">
        <v>157</v>
      </c>
      <c r="AN105" s="47" t="s">
        <v>157</v>
      </c>
      <c r="AO105" s="27" t="s">
        <v>157</v>
      </c>
      <c r="AP105" s="27" t="s">
        <v>157</v>
      </c>
      <c r="AQ105" s="27" t="s">
        <v>53</v>
      </c>
      <c r="AR105" s="27" t="s">
        <v>157</v>
      </c>
      <c r="AS105" s="27" t="s">
        <v>157</v>
      </c>
      <c r="AT105" s="27" t="s">
        <v>157</v>
      </c>
      <c r="AU105" s="27" t="s">
        <v>157</v>
      </c>
      <c r="AV105" s="27"/>
      <c r="AW105" s="27" t="s">
        <v>157</v>
      </c>
      <c r="AX105" s="27" t="s">
        <v>157</v>
      </c>
      <c r="AY105" s="27" t="s">
        <v>157</v>
      </c>
      <c r="AZ105" s="27" t="s">
        <v>62</v>
      </c>
      <c r="BA105" s="27" t="s">
        <v>157</v>
      </c>
      <c r="BB105" s="27" t="s">
        <v>64</v>
      </c>
      <c r="BC105" s="27" t="s">
        <v>157</v>
      </c>
      <c r="BD105" s="27" t="s">
        <v>157</v>
      </c>
      <c r="BE105" s="27" t="s">
        <v>157</v>
      </c>
      <c r="BF105" s="27" t="s">
        <v>157</v>
      </c>
      <c r="BG105" s="27" t="s">
        <v>157</v>
      </c>
      <c r="BH105" s="27" t="s">
        <v>157</v>
      </c>
      <c r="BI105" s="27" t="s">
        <v>157</v>
      </c>
      <c r="BJ105" s="27" t="s">
        <v>157</v>
      </c>
      <c r="BK105" s="27" t="s">
        <v>157</v>
      </c>
      <c r="BL105" s="27" t="s">
        <v>157</v>
      </c>
      <c r="BM105" s="27" t="s">
        <v>157</v>
      </c>
      <c r="BN105" s="27" t="s">
        <v>157</v>
      </c>
      <c r="BO105" s="27" t="s">
        <v>157</v>
      </c>
      <c r="BP105" s="27" t="s">
        <v>157</v>
      </c>
      <c r="BQ105" s="27" t="s">
        <v>157</v>
      </c>
      <c r="CI105" t="s">
        <v>399</v>
      </c>
      <c r="CJ105" t="s">
        <v>400</v>
      </c>
      <c r="CK105" t="s">
        <v>401</v>
      </c>
      <c r="CL105" t="s">
        <v>203</v>
      </c>
      <c r="CM105" t="s">
        <v>157</v>
      </c>
      <c r="CN105" s="4">
        <v>45820</v>
      </c>
      <c r="CO105" s="4">
        <v>45821</v>
      </c>
      <c r="CP105" s="4" t="s">
        <v>631</v>
      </c>
      <c r="CQ105" t="s">
        <v>402</v>
      </c>
      <c r="CR105" t="s">
        <v>186</v>
      </c>
      <c r="CS105" t="s">
        <v>187</v>
      </c>
      <c r="CT105" s="4">
        <v>45895</v>
      </c>
      <c r="CU105" s="4"/>
      <c r="CW105" t="s">
        <v>20</v>
      </c>
      <c r="CY105" s="30"/>
      <c r="CZ105" s="32"/>
      <c r="DA105" s="30"/>
      <c r="DB105" s="32"/>
      <c r="DC105" s="30"/>
      <c r="DD105" s="32"/>
      <c r="DE105" s="30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t="s">
        <v>19</v>
      </c>
      <c r="EJ105" t="s">
        <v>157</v>
      </c>
      <c r="EK105" t="s">
        <v>22</v>
      </c>
      <c r="EL105" t="s">
        <v>23</v>
      </c>
      <c r="EM105" t="s">
        <v>24</v>
      </c>
      <c r="EN105" t="s">
        <v>157</v>
      </c>
      <c r="EO105" t="s">
        <v>157</v>
      </c>
      <c r="EP105" t="s">
        <v>27</v>
      </c>
      <c r="EQ105" t="s">
        <v>157</v>
      </c>
      <c r="ER105" t="s">
        <v>157</v>
      </c>
      <c r="ES105" t="s">
        <v>157</v>
      </c>
      <c r="ET105" t="s">
        <v>157</v>
      </c>
      <c r="EU105" t="s">
        <v>157</v>
      </c>
      <c r="EV105" t="s">
        <v>157</v>
      </c>
      <c r="EW105" t="s">
        <v>80</v>
      </c>
    </row>
    <row r="106" spans="2:153" x14ac:dyDescent="0.25">
      <c r="B106" t="str">
        <f>IF(Q106="ja",XPlan_raw[[#This Row],[EKA_kode2]],"")</f>
        <v>T580010102</v>
      </c>
      <c r="C106" t="str">
        <f>XPlan_raw[[#This Row],[eka_langtnavn]]</f>
        <v>Biomekanik</v>
      </c>
      <c r="D106" t="str">
        <f>IF(XPlan_raw[[#This Row],[Interne-kode]]&lt;&gt;"(tom)",XPlan_raw[[#This Row],[Interne-kode]],"")</f>
        <v>VB-BIO3</v>
      </c>
      <c r="E1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6" t="str">
        <f>IF(XPlan_raw[[#This Row],[Campus]]&lt;&gt;"(tom)",XPlan_raw[[#This Row],[Campus]],"")</f>
        <v>Odense</v>
      </c>
      <c r="H106" t="str">
        <f>IF(OR(XPlan_raw[[#This Row],[Prøveform]]="(tom)",XPlan_raw[[#This Row],[Prøveform]]=""),"",XPlan_raw[[#This Row],[Prøveform]])</f>
        <v>Written examination on premises</v>
      </c>
      <c r="I106" t="str">
        <f>IF(XPlan_raw[[#This Row],[Eksaminator_samlet]]&lt;&gt;"",XPlan_raw[[#This Row],[Eksaminator_samlet]],"")</f>
        <v>Steen Harsted</v>
      </c>
      <c r="J106" t="str">
        <f>IF(OR(XPlan_raw[[#This Row],[Censur]]="(tom)",XPlan_raw[[#This Row],[Censur]]=""),"",XPlan_raw[[#This Row],[Censur]])</f>
        <v>Second examiner: None</v>
      </c>
      <c r="K1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06" s="4" t="str">
        <f>IF(XPlan_raw[[#This Row],[Bemærk]]&lt;&gt;"",XPlan_raw[[#This Row],[Bemærk]],"")</f>
        <v/>
      </c>
      <c r="M106" s="4" t="str">
        <f>IF(XPlan_raw[[#This Row],[Prøveform]]="Skriftlig prøve",XPlan_raw[[#This Row],[DATO: Start eksamen]]+21,"")</f>
        <v/>
      </c>
      <c r="N1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(BSc),(tom),(tom),(tom),(tom),(tom),(tom),(tom),(tom),(tom),(tom),(tom),(tom),(tom),(tom),(tom),Exchange students,,,,,,,,,,,,,,,</v>
      </c>
      <c r="Q106" s="27" t="s">
        <v>515</v>
      </c>
      <c r="R106" s="5" t="s">
        <v>1908</v>
      </c>
      <c r="S106" s="5" t="s">
        <v>1909</v>
      </c>
      <c r="T106" t="s">
        <v>1910</v>
      </c>
      <c r="U106" s="5" t="s">
        <v>156</v>
      </c>
      <c r="V106" t="s">
        <v>157</v>
      </c>
      <c r="W106" s="45">
        <v>45811</v>
      </c>
      <c r="Y106" s="4" t="s">
        <v>630</v>
      </c>
      <c r="Z106" s="5" t="s">
        <v>1911</v>
      </c>
      <c r="AA106" t="s">
        <v>791</v>
      </c>
      <c r="AB106" s="5" t="s">
        <v>167</v>
      </c>
      <c r="AC106" s="4">
        <v>45884</v>
      </c>
      <c r="AD106" s="45"/>
      <c r="AF106" t="s">
        <v>18</v>
      </c>
      <c r="AH106" s="47" t="s">
        <v>157</v>
      </c>
      <c r="AI106" s="27" t="s">
        <v>157</v>
      </c>
      <c r="AJ106" s="47" t="s">
        <v>157</v>
      </c>
      <c r="AK106" s="27" t="s">
        <v>157</v>
      </c>
      <c r="AL106" s="47" t="s">
        <v>157</v>
      </c>
      <c r="AM106" s="27" t="s">
        <v>157</v>
      </c>
      <c r="AN106" s="47" t="s">
        <v>157</v>
      </c>
      <c r="AO106" s="27" t="s">
        <v>157</v>
      </c>
      <c r="AP106" s="27" t="s">
        <v>157</v>
      </c>
      <c r="AQ106" s="27" t="s">
        <v>157</v>
      </c>
      <c r="AR106" s="27" t="s">
        <v>157</v>
      </c>
      <c r="AS106" s="27" t="s">
        <v>157</v>
      </c>
      <c r="AT106" s="27" t="s">
        <v>157</v>
      </c>
      <c r="AU106" s="27" t="s">
        <v>157</v>
      </c>
      <c r="AV106" s="27"/>
      <c r="AW106" s="27" t="s">
        <v>157</v>
      </c>
      <c r="AX106" s="27" t="s">
        <v>157</v>
      </c>
      <c r="AY106" s="27" t="s">
        <v>157</v>
      </c>
      <c r="AZ106" s="27" t="s">
        <v>157</v>
      </c>
      <c r="BA106" s="27" t="s">
        <v>63</v>
      </c>
      <c r="BB106" s="27" t="s">
        <v>157</v>
      </c>
      <c r="BC106" s="27" t="s">
        <v>157</v>
      </c>
      <c r="BD106" s="27" t="s">
        <v>157</v>
      </c>
      <c r="BE106" s="27" t="s">
        <v>157</v>
      </c>
      <c r="BF106" s="27" t="s">
        <v>157</v>
      </c>
      <c r="BG106" s="27" t="s">
        <v>157</v>
      </c>
      <c r="BH106" s="27" t="s">
        <v>157</v>
      </c>
      <c r="BI106" s="27" t="s">
        <v>157</v>
      </c>
      <c r="BJ106" s="27" t="s">
        <v>157</v>
      </c>
      <c r="BK106" s="27" t="s">
        <v>157</v>
      </c>
      <c r="BL106" s="27" t="s">
        <v>157</v>
      </c>
      <c r="BM106" s="27" t="s">
        <v>157</v>
      </c>
      <c r="BN106" s="27" t="s">
        <v>157</v>
      </c>
      <c r="BO106" s="27" t="s">
        <v>157</v>
      </c>
      <c r="BP106" s="27" t="s">
        <v>157</v>
      </c>
      <c r="BQ106" s="27" t="s">
        <v>34</v>
      </c>
      <c r="CI106" t="s">
        <v>395</v>
      </c>
      <c r="CJ106" t="s">
        <v>396</v>
      </c>
      <c r="CK106" t="s">
        <v>397</v>
      </c>
      <c r="CL106" t="s">
        <v>203</v>
      </c>
      <c r="CM106" t="s">
        <v>157</v>
      </c>
      <c r="CN106" s="4">
        <v>45820</v>
      </c>
      <c r="CO106" s="4"/>
      <c r="CP106" s="4" t="s">
        <v>630</v>
      </c>
      <c r="CQ106" t="s">
        <v>398</v>
      </c>
      <c r="CR106" t="s">
        <v>159</v>
      </c>
      <c r="CS106" t="s">
        <v>167</v>
      </c>
      <c r="CT106" s="4">
        <v>45883</v>
      </c>
      <c r="CU106" s="4"/>
      <c r="CW106" t="s">
        <v>20</v>
      </c>
      <c r="CY106" s="30"/>
      <c r="CZ106" s="32"/>
      <c r="DA106" s="30"/>
      <c r="DB106" s="32"/>
      <c r="DC106" s="30"/>
      <c r="DD106" s="32"/>
      <c r="DE106" s="30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t="s">
        <v>157</v>
      </c>
      <c r="EJ106" t="s">
        <v>157</v>
      </c>
      <c r="EK106" t="s">
        <v>157</v>
      </c>
      <c r="EL106" t="s">
        <v>157</v>
      </c>
      <c r="EM106" t="s">
        <v>157</v>
      </c>
      <c r="EN106" t="s">
        <v>25</v>
      </c>
      <c r="EO106" t="s">
        <v>157</v>
      </c>
      <c r="EP106" t="s">
        <v>157</v>
      </c>
      <c r="EQ106" t="s">
        <v>157</v>
      </c>
      <c r="ER106" t="s">
        <v>157</v>
      </c>
      <c r="ES106" t="s">
        <v>157</v>
      </c>
      <c r="ET106" t="s">
        <v>157</v>
      </c>
      <c r="EU106" t="s">
        <v>157</v>
      </c>
      <c r="EV106" t="s">
        <v>157</v>
      </c>
      <c r="EW106" t="s">
        <v>157</v>
      </c>
    </row>
    <row r="107" spans="2:153" x14ac:dyDescent="0.25">
      <c r="B107" t="str">
        <f>IF(Q107="ja",XPlan_raw[[#This Row],[EKA_kode2]],"")</f>
        <v>T600012102</v>
      </c>
      <c r="C107" t="str">
        <f>XPlan_raw[[#This Row],[eka_langtnavn]]</f>
        <v>Engineering Optimization</v>
      </c>
      <c r="D107" t="str">
        <f>IF(XPlan_raw[[#This Row],[Interne-kode]]&lt;&gt;"(tom)",XPlan_raw[[#This Row],[Interne-kode]],"")</f>
        <v>ET4-EOP</v>
      </c>
      <c r="E1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7" t="str">
        <f>IF(XPlan_raw[[#This Row],[Campus]]&lt;&gt;"(tom)",XPlan_raw[[#This Row],[Campus]],"")</f>
        <v>Odense</v>
      </c>
      <c r="H107" t="str">
        <f>IF(OR(XPlan_raw[[#This Row],[Prøveform]]="(tom)",XPlan_raw[[#This Row],[Prøveform]]=""),"",XPlan_raw[[#This Row],[Prøveform]])</f>
        <v>Written examination</v>
      </c>
      <c r="I107" t="str">
        <f>IF(XPlan_raw[[#This Row],[Eksaminator_samlet]]&lt;&gt;"",XPlan_raw[[#This Row],[Eksaminator_samlet]],"")</f>
        <v>Hamid Reza Shaker , Hamid Mirshekali</v>
      </c>
      <c r="J107" t="str">
        <f>IF(OR(XPlan_raw[[#This Row],[Censur]]="(tom)",XPlan_raw[[#This Row],[Censur]]=""),"",XPlan_raw[[#This Row],[Censur]])</f>
        <v>Second examiner: None</v>
      </c>
      <c r="K1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7" s="4" t="str">
        <f>IF(XPlan_raw[[#This Row],[Bemærk]]&lt;&gt;"",XPlan_raw[[#This Row],[Bemærk]],"")</f>
        <v/>
      </c>
      <c r="M107" s="4" t="str">
        <f>IF(XPlan_raw[[#This Row],[Prøveform]]="Skriftlig prøve",XPlan_raw[[#This Row],[DATO: Start eksamen]]+21,"")</f>
        <v/>
      </c>
      <c r="N1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107" s="27" t="s">
        <v>515</v>
      </c>
      <c r="R107" s="5" t="s">
        <v>728</v>
      </c>
      <c r="S107" s="5" t="s">
        <v>729</v>
      </c>
      <c r="T107" t="s">
        <v>730</v>
      </c>
      <c r="U107" s="5" t="s">
        <v>203</v>
      </c>
      <c r="V107" t="s">
        <v>157</v>
      </c>
      <c r="W107" s="45">
        <v>45811</v>
      </c>
      <c r="Y107" s="4" t="s">
        <v>630</v>
      </c>
      <c r="Z107" s="5" t="s">
        <v>731</v>
      </c>
      <c r="AA107" t="s">
        <v>159</v>
      </c>
      <c r="AB107" s="5" t="s">
        <v>167</v>
      </c>
      <c r="AC107" s="4">
        <v>45887</v>
      </c>
      <c r="AD107" s="45"/>
      <c r="AF107" t="s">
        <v>18</v>
      </c>
      <c r="AH107" s="47" t="s">
        <v>157</v>
      </c>
      <c r="AI107" s="27" t="s">
        <v>157</v>
      </c>
      <c r="AJ107" s="47" t="s">
        <v>157</v>
      </c>
      <c r="AK107" s="27" t="s">
        <v>157</v>
      </c>
      <c r="AL107" s="47" t="s">
        <v>157</v>
      </c>
      <c r="AM107" s="27" t="s">
        <v>157</v>
      </c>
      <c r="AN107" s="47" t="s">
        <v>157</v>
      </c>
      <c r="AO107" s="27" t="s">
        <v>157</v>
      </c>
      <c r="AP107" s="27" t="s">
        <v>157</v>
      </c>
      <c r="AQ107" s="27" t="s">
        <v>157</v>
      </c>
      <c r="AR107" s="27" t="s">
        <v>157</v>
      </c>
      <c r="AS107" s="27" t="s">
        <v>157</v>
      </c>
      <c r="AT107" s="27" t="s">
        <v>56</v>
      </c>
      <c r="AU107" s="27" t="s">
        <v>157</v>
      </c>
      <c r="AV107" s="27"/>
      <c r="AW107" s="27" t="s">
        <v>157</v>
      </c>
      <c r="AX107" s="27" t="s">
        <v>157</v>
      </c>
      <c r="AY107" s="27" t="s">
        <v>157</v>
      </c>
      <c r="AZ107" s="27" t="s">
        <v>157</v>
      </c>
      <c r="BA107" s="27" t="s">
        <v>157</v>
      </c>
      <c r="BB107" s="27" t="s">
        <v>157</v>
      </c>
      <c r="BC107" s="27" t="s">
        <v>157</v>
      </c>
      <c r="BD107" s="27" t="s">
        <v>157</v>
      </c>
      <c r="BE107" s="27" t="s">
        <v>157</v>
      </c>
      <c r="BF107" s="27" t="s">
        <v>157</v>
      </c>
      <c r="BG107" s="27" t="s">
        <v>157</v>
      </c>
      <c r="BH107" s="27" t="s">
        <v>157</v>
      </c>
      <c r="BI107" s="27" t="s">
        <v>157</v>
      </c>
      <c r="BJ107" s="27" t="s">
        <v>157</v>
      </c>
      <c r="BK107" s="27" t="s">
        <v>157</v>
      </c>
      <c r="BL107" s="27" t="s">
        <v>157</v>
      </c>
      <c r="BM107" s="27" t="s">
        <v>157</v>
      </c>
      <c r="BN107" s="27" t="s">
        <v>157</v>
      </c>
      <c r="BO107" s="27" t="s">
        <v>157</v>
      </c>
      <c r="BP107" s="27" t="s">
        <v>157</v>
      </c>
      <c r="BQ107" s="27" t="s">
        <v>34</v>
      </c>
      <c r="CI107" t="s">
        <v>407</v>
      </c>
      <c r="CJ107" t="s">
        <v>408</v>
      </c>
      <c r="CK107" t="s">
        <v>409</v>
      </c>
      <c r="CL107" t="s">
        <v>156</v>
      </c>
      <c r="CM107" t="s">
        <v>410</v>
      </c>
      <c r="CN107" s="4">
        <v>45821</v>
      </c>
      <c r="CO107" s="4"/>
      <c r="CP107" s="4" t="s">
        <v>630</v>
      </c>
      <c r="CQ107" t="s">
        <v>411</v>
      </c>
      <c r="CR107" t="s">
        <v>186</v>
      </c>
      <c r="CS107" t="s">
        <v>160</v>
      </c>
      <c r="CT107" s="4">
        <v>45887</v>
      </c>
      <c r="CU107" s="4"/>
      <c r="CW107" t="s">
        <v>20</v>
      </c>
      <c r="CY107" s="30"/>
      <c r="CZ107" s="32"/>
      <c r="DA107" s="30"/>
      <c r="DB107" s="32"/>
      <c r="DC107" s="30"/>
      <c r="DD107" s="32"/>
      <c r="DE107" s="30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t="s">
        <v>157</v>
      </c>
      <c r="EJ107" t="s">
        <v>157</v>
      </c>
      <c r="EK107" t="s">
        <v>157</v>
      </c>
      <c r="EL107" t="s">
        <v>157</v>
      </c>
      <c r="EM107" t="s">
        <v>157</v>
      </c>
      <c r="EN107" t="s">
        <v>157</v>
      </c>
      <c r="EO107" t="s">
        <v>157</v>
      </c>
      <c r="EP107" t="s">
        <v>157</v>
      </c>
      <c r="EQ107" t="s">
        <v>157</v>
      </c>
      <c r="ER107" t="s">
        <v>29</v>
      </c>
      <c r="ES107" t="s">
        <v>157</v>
      </c>
      <c r="ET107" t="s">
        <v>157</v>
      </c>
      <c r="EU107" t="s">
        <v>157</v>
      </c>
      <c r="EV107" t="s">
        <v>157</v>
      </c>
      <c r="EW107" t="s">
        <v>157</v>
      </c>
    </row>
    <row r="108" spans="2:153" x14ac:dyDescent="0.25">
      <c r="B108" t="str">
        <f>IF(Q108="ja",XPlan_raw[[#This Row],[EKA_kode2]],"")</f>
        <v>T070031102</v>
      </c>
      <c r="C108" t="str">
        <f>XPlan_raw[[#This Row],[eka_langtnavn]]</f>
        <v>Industrielt Design, Forbrugeradfærd og Markedsanalyse</v>
      </c>
      <c r="D108" t="str">
        <f>IF(XPlan_raw[[#This Row],[Interne-kode]]&lt;&gt;"(tom)",XPlan_raw[[#This Row],[Interne-kode]],"")</f>
        <v>PDXIDFM</v>
      </c>
      <c r="E1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08" t="str">
        <f>IF(XPlan_raw[[#This Row],[Campus]]&lt;&gt;"(tom)",XPlan_raw[[#This Row],[Campus]],"")</f>
        <v>Odense</v>
      </c>
      <c r="H108" t="str">
        <f>IF(OR(XPlan_raw[[#This Row],[Prøveform]]="(tom)",XPlan_raw[[#This Row],[Prøveform]]=""),"",XPlan_raw[[#This Row],[Prøveform]])</f>
        <v>Oral examination</v>
      </c>
      <c r="I108" t="str">
        <f>IF(XPlan_raw[[#This Row],[Eksaminator_samlet]]&lt;&gt;"",XPlan_raw[[#This Row],[Eksaminator_samlet]],"")</f>
        <v>Ian Stampe, Michael A.S. Damkjær, Rune Baier Lindholm Nielsen</v>
      </c>
      <c r="J108" t="str">
        <f>IF(OR(XPlan_raw[[#This Row],[Censur]]="(tom)",XPlan_raw[[#This Row],[Censur]]=""),"",XPlan_raw[[#This Row],[Censur]])</f>
        <v>Second examiner: Internal</v>
      </c>
      <c r="K1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08" s="4" t="str">
        <f>IF(XPlan_raw[[#This Row],[Bemærk]]&lt;&gt;"",XPlan_raw[[#This Row],[Bemærk]],"")</f>
        <v/>
      </c>
      <c r="M108" s="4" t="str">
        <f>IF(XPlan_raw[[#This Row],[Prøveform]]="Skriftlig prøve",XPlan_raw[[#This Row],[DATO: Start eksamen]]+21,"")</f>
        <v/>
      </c>
      <c r="N1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08" s="27" t="s">
        <v>515</v>
      </c>
      <c r="R108" s="5" t="s">
        <v>978</v>
      </c>
      <c r="S108" s="5" t="s">
        <v>979</v>
      </c>
      <c r="T108" t="s">
        <v>980</v>
      </c>
      <c r="U108" s="5" t="s">
        <v>156</v>
      </c>
      <c r="V108" t="s">
        <v>157</v>
      </c>
      <c r="W108" s="45">
        <v>45811</v>
      </c>
      <c r="X108" s="4">
        <v>45812</v>
      </c>
      <c r="Y108" s="4" t="s">
        <v>630</v>
      </c>
      <c r="Z108" s="5" t="s">
        <v>981</v>
      </c>
      <c r="AA108" t="s">
        <v>186</v>
      </c>
      <c r="AB108" s="5" t="s">
        <v>160</v>
      </c>
      <c r="AC108" s="4">
        <v>45895</v>
      </c>
      <c r="AD108" s="45"/>
      <c r="AF108" t="s">
        <v>18</v>
      </c>
      <c r="AH108" s="47" t="s">
        <v>157</v>
      </c>
      <c r="AI108" s="27" t="s">
        <v>157</v>
      </c>
      <c r="AJ108" s="47" t="s">
        <v>157</v>
      </c>
      <c r="AK108" s="27" t="s">
        <v>157</v>
      </c>
      <c r="AL108" s="47" t="s">
        <v>157</v>
      </c>
      <c r="AM108" s="27" t="s">
        <v>157</v>
      </c>
      <c r="AN108" s="47" t="s">
        <v>157</v>
      </c>
      <c r="AO108" s="27" t="s">
        <v>157</v>
      </c>
      <c r="AP108" s="27" t="s">
        <v>157</v>
      </c>
      <c r="AQ108" s="27" t="s">
        <v>157</v>
      </c>
      <c r="AR108" s="27" t="s">
        <v>157</v>
      </c>
      <c r="AS108" s="27" t="s">
        <v>157</v>
      </c>
      <c r="AT108" s="27" t="s">
        <v>157</v>
      </c>
      <c r="AU108" s="27" t="s">
        <v>157</v>
      </c>
      <c r="AV108" s="27"/>
      <c r="AW108" s="27" t="s">
        <v>157</v>
      </c>
      <c r="AX108" s="27" t="s">
        <v>60</v>
      </c>
      <c r="AY108" s="27" t="s">
        <v>157</v>
      </c>
      <c r="AZ108" s="27" t="s">
        <v>157</v>
      </c>
      <c r="BA108" s="27" t="s">
        <v>157</v>
      </c>
      <c r="BB108" s="27" t="s">
        <v>157</v>
      </c>
      <c r="BC108" s="27" t="s">
        <v>157</v>
      </c>
      <c r="BD108" s="27" t="s">
        <v>157</v>
      </c>
      <c r="BE108" s="27" t="s">
        <v>157</v>
      </c>
      <c r="BF108" s="27" t="s">
        <v>157</v>
      </c>
      <c r="BG108" s="27" t="s">
        <v>157</v>
      </c>
      <c r="BH108" s="27" t="s">
        <v>157</v>
      </c>
      <c r="BI108" s="27" t="s">
        <v>157</v>
      </c>
      <c r="BJ108" s="27" t="s">
        <v>157</v>
      </c>
      <c r="BK108" s="27" t="s">
        <v>157</v>
      </c>
      <c r="BL108" s="27" t="s">
        <v>157</v>
      </c>
      <c r="BM108" s="27" t="s">
        <v>157</v>
      </c>
      <c r="BN108" s="27" t="s">
        <v>157</v>
      </c>
      <c r="BO108" s="27" t="s">
        <v>157</v>
      </c>
      <c r="BP108" s="27" t="s">
        <v>157</v>
      </c>
      <c r="BQ108" s="27" t="s">
        <v>34</v>
      </c>
      <c r="CI108" t="s">
        <v>416</v>
      </c>
      <c r="CJ108" t="s">
        <v>417</v>
      </c>
      <c r="CK108" t="s">
        <v>418</v>
      </c>
      <c r="CL108" t="s">
        <v>203</v>
      </c>
      <c r="CM108" t="s">
        <v>157</v>
      </c>
      <c r="CN108" s="4">
        <v>45821</v>
      </c>
      <c r="CO108" s="4"/>
      <c r="CP108" s="4" t="s">
        <v>630</v>
      </c>
      <c r="CQ108" t="s">
        <v>419</v>
      </c>
      <c r="CR108" t="s">
        <v>159</v>
      </c>
      <c r="CS108" t="s">
        <v>187</v>
      </c>
      <c r="CT108" s="4">
        <v>45888</v>
      </c>
      <c r="CU108" s="4"/>
      <c r="CW108" t="s">
        <v>20</v>
      </c>
      <c r="CY108" s="30"/>
      <c r="CZ108" s="32"/>
      <c r="DA108" s="30"/>
      <c r="DB108" s="32"/>
      <c r="DC108" s="30"/>
      <c r="DD108" s="32"/>
      <c r="DE108" s="30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t="s">
        <v>157</v>
      </c>
      <c r="EJ108" t="s">
        <v>21</v>
      </c>
      <c r="EK108" t="s">
        <v>157</v>
      </c>
      <c r="EL108" t="s">
        <v>157</v>
      </c>
      <c r="EM108" t="s">
        <v>157</v>
      </c>
      <c r="EN108" t="s">
        <v>157</v>
      </c>
      <c r="EO108" t="s">
        <v>26</v>
      </c>
      <c r="EP108" t="s">
        <v>27</v>
      </c>
      <c r="EQ108" t="s">
        <v>157</v>
      </c>
      <c r="ER108" t="s">
        <v>157</v>
      </c>
      <c r="ES108" t="s">
        <v>157</v>
      </c>
      <c r="ET108" t="s">
        <v>157</v>
      </c>
      <c r="EU108" t="s">
        <v>157</v>
      </c>
      <c r="EV108" t="s">
        <v>157</v>
      </c>
      <c r="EW108" t="s">
        <v>80</v>
      </c>
    </row>
    <row r="109" spans="2:153" x14ac:dyDescent="0.25">
      <c r="B109" t="str">
        <f>IF(Q109="ja",XPlan_raw[[#This Row],[EKA_kode2]],"")</f>
        <v>T540008102</v>
      </c>
      <c r="C109" t="str">
        <f>XPlan_raw[[#This Row],[eka_langtnavn]]</f>
        <v>Ingeniørfagets videnskabsteori</v>
      </c>
      <c r="D109" t="str">
        <f>IF(XPlan_raw[[#This Row],[Interne-kode]]&lt;&gt;"(tom)",XPlan_raw[[#This Row],[Interne-kode]],"")</f>
        <v>RB-IFVT</v>
      </c>
      <c r="E1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9" t="str">
        <f>IF(XPlan_raw[[#This Row],[Campus]]&lt;&gt;"(tom)",XPlan_raw[[#This Row],[Campus]],"")</f>
        <v>Odense</v>
      </c>
      <c r="H109" t="str">
        <f>IF(OR(XPlan_raw[[#This Row],[Prøveform]]="(tom)",XPlan_raw[[#This Row],[Prøveform]]=""),"",XPlan_raw[[#This Row],[Prøveform]])</f>
        <v>Written examination on premises</v>
      </c>
      <c r="I109" t="str">
        <f>IF(XPlan_raw[[#This Row],[Eksaminator_samlet]]&lt;&gt;"",XPlan_raw[[#This Row],[Eksaminator_samlet]],"")</f>
        <v xml:space="preserve">Norbert Krüger </v>
      </c>
      <c r="J109" t="str">
        <f>IF(OR(XPlan_raw[[#This Row],[Censur]]="(tom)",XPlan_raw[[#This Row],[Censur]]=""),"",XPlan_raw[[#This Row],[Censur]])</f>
        <v>Second examiner: None</v>
      </c>
      <c r="K1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09" s="4" t="str">
        <f>IF(XPlan_raw[[#This Row],[Bemærk]]&lt;&gt;"",XPlan_raw[[#This Row],[Bemærk]],"")</f>
        <v/>
      </c>
      <c r="M109" s="4" t="str">
        <f>IF(XPlan_raw[[#This Row],[Prøveform]]="Skriftlig prøve",XPlan_raw[[#This Row],[DATO: Start eksamen]]+21,"")</f>
        <v/>
      </c>
      <c r="N1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(BEng),(tom),(tom),(tom),(tom),(tom),Diplomingeniør i Robotteknologi (BEng),Diplomingeniør i Softwareteknologi (BEng),(tom),Bachelor i Elektronik (BSc),(tom),Bachelor i Fysik og Teknologi (BSc),,Bachelor i mekanik (BSc),(tom),Bachelor i Robotteknologi (BSc),Bachelor i Spiludvikling og Læringsteknologi (BSc),(tom),Bachelor i Software Engineering (BSc),(tom),(tom),(tom),(tom),(tom),(tom),(tom),(tom),(tom),(tom),(tom),(tom),(tom),(tom),(tom),,,,,,,,,,,,,,,</v>
      </c>
      <c r="Q109" s="27" t="s">
        <v>515</v>
      </c>
      <c r="R109" s="5" t="s">
        <v>1737</v>
      </c>
      <c r="S109" s="5" t="s">
        <v>1738</v>
      </c>
      <c r="T109" t="s">
        <v>1739</v>
      </c>
      <c r="U109" s="5" t="s">
        <v>203</v>
      </c>
      <c r="V109" t="s">
        <v>208</v>
      </c>
      <c r="W109" s="45">
        <v>45811</v>
      </c>
      <c r="Y109" s="4" t="s">
        <v>630</v>
      </c>
      <c r="Z109" s="5" t="s">
        <v>1740</v>
      </c>
      <c r="AA109" t="s">
        <v>791</v>
      </c>
      <c r="AB109" s="5" t="s">
        <v>167</v>
      </c>
      <c r="AC109" s="4">
        <v>45896</v>
      </c>
      <c r="AD109" s="45"/>
      <c r="AF109" t="s">
        <v>18</v>
      </c>
      <c r="AH109" s="47" t="s">
        <v>157</v>
      </c>
      <c r="AI109" s="27" t="s">
        <v>45</v>
      </c>
      <c r="AJ109" s="47" t="s">
        <v>46</v>
      </c>
      <c r="AK109" s="27" t="s">
        <v>157</v>
      </c>
      <c r="AL109" s="47" t="s">
        <v>157</v>
      </c>
      <c r="AM109" s="27" t="s">
        <v>157</v>
      </c>
      <c r="AN109" s="47" t="s">
        <v>157</v>
      </c>
      <c r="AO109" s="27" t="s">
        <v>157</v>
      </c>
      <c r="AP109" s="27" t="s">
        <v>52</v>
      </c>
      <c r="AQ109" s="27" t="s">
        <v>53</v>
      </c>
      <c r="AR109" s="27" t="s">
        <v>157</v>
      </c>
      <c r="AS109" s="27" t="s">
        <v>55</v>
      </c>
      <c r="AT109" s="27" t="s">
        <v>157</v>
      </c>
      <c r="AU109" s="27" t="s">
        <v>57</v>
      </c>
      <c r="AV109" s="27"/>
      <c r="AW109" s="27" t="s">
        <v>59</v>
      </c>
      <c r="AX109" s="27" t="s">
        <v>157</v>
      </c>
      <c r="AY109" s="27" t="s">
        <v>61</v>
      </c>
      <c r="AZ109" s="27" t="s">
        <v>62</v>
      </c>
      <c r="BA109" s="27" t="s">
        <v>157</v>
      </c>
      <c r="BB109" s="27" t="s">
        <v>64</v>
      </c>
      <c r="BC109" s="27" t="s">
        <v>157</v>
      </c>
      <c r="BD109" s="27" t="s">
        <v>157</v>
      </c>
      <c r="BE109" s="27" t="s">
        <v>157</v>
      </c>
      <c r="BF109" s="27" t="s">
        <v>157</v>
      </c>
      <c r="BG109" s="27" t="s">
        <v>157</v>
      </c>
      <c r="BH109" s="27" t="s">
        <v>157</v>
      </c>
      <c r="BI109" s="27" t="s">
        <v>157</v>
      </c>
      <c r="BJ109" s="27" t="s">
        <v>157</v>
      </c>
      <c r="BK109" s="27" t="s">
        <v>157</v>
      </c>
      <c r="BL109" s="27" t="s">
        <v>157</v>
      </c>
      <c r="BM109" s="27" t="s">
        <v>157</v>
      </c>
      <c r="BN109" s="27" t="s">
        <v>157</v>
      </c>
      <c r="BO109" s="27" t="s">
        <v>157</v>
      </c>
      <c r="BP109" s="27" t="s">
        <v>157</v>
      </c>
      <c r="BQ109" s="27" t="s">
        <v>157</v>
      </c>
      <c r="CI109" t="s">
        <v>412</v>
      </c>
      <c r="CJ109" t="s">
        <v>413</v>
      </c>
      <c r="CK109" t="s">
        <v>414</v>
      </c>
      <c r="CL109" t="s">
        <v>156</v>
      </c>
      <c r="CM109" t="s">
        <v>157</v>
      </c>
      <c r="CN109" s="4">
        <v>45821</v>
      </c>
      <c r="CO109" s="4"/>
      <c r="CP109" s="4" t="s">
        <v>633</v>
      </c>
      <c r="CQ109" t="s">
        <v>415</v>
      </c>
      <c r="CR109" t="s">
        <v>186</v>
      </c>
      <c r="CS109" t="s">
        <v>160</v>
      </c>
      <c r="CT109" s="4">
        <v>45889</v>
      </c>
      <c r="CU109" s="4"/>
      <c r="CW109" t="s">
        <v>20</v>
      </c>
      <c r="CY109" s="30"/>
      <c r="CZ109" s="32"/>
      <c r="DA109" s="30"/>
      <c r="DB109" s="32"/>
      <c r="DC109" s="30"/>
      <c r="DD109" s="32"/>
      <c r="DE109" s="30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t="s">
        <v>157</v>
      </c>
      <c r="EJ109" t="s">
        <v>157</v>
      </c>
      <c r="EK109" t="s">
        <v>157</v>
      </c>
      <c r="EL109" t="s">
        <v>157</v>
      </c>
      <c r="EM109" t="s">
        <v>157</v>
      </c>
      <c r="EN109" t="s">
        <v>157</v>
      </c>
      <c r="EO109" t="s">
        <v>157</v>
      </c>
      <c r="EP109" t="s">
        <v>157</v>
      </c>
      <c r="EQ109" t="s">
        <v>157</v>
      </c>
      <c r="ER109" t="s">
        <v>157</v>
      </c>
      <c r="ES109" t="s">
        <v>157</v>
      </c>
      <c r="ET109" t="s">
        <v>157</v>
      </c>
      <c r="EU109" t="s">
        <v>32</v>
      </c>
      <c r="EV109" t="s">
        <v>157</v>
      </c>
      <c r="EW109" t="s">
        <v>80</v>
      </c>
    </row>
    <row r="110" spans="2:153" x14ac:dyDescent="0.25">
      <c r="B110" t="str">
        <f>IF(Q110="ja",XPlan_raw[[#This Row],[EKA_kode2]],"")</f>
        <v>T200039102</v>
      </c>
      <c r="C110" t="str">
        <f>XPlan_raw[[#This Row],[eka_langtnavn]]</f>
        <v xml:space="preserve">Naturstofkemi </v>
      </c>
      <c r="D110" t="str">
        <f>IF(XPlan_raw[[#This Row],[Interne-kode]]&lt;&gt;"(tom)",XPlan_raw[[#This Row],[Interne-kode]],"")</f>
        <v>K-NAT1</v>
      </c>
      <c r="E1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0" t="str">
        <f>IF(XPlan_raw[[#This Row],[Campus]]&lt;&gt;"(tom)",XPlan_raw[[#This Row],[Campus]],"")</f>
        <v>Odense</v>
      </c>
      <c r="H110" t="str">
        <f>IF(OR(XPlan_raw[[#This Row],[Prøveform]]="(tom)",XPlan_raw[[#This Row],[Prøveform]]=""),"",XPlan_raw[[#This Row],[Prøveform]])</f>
        <v>Written examination on premises</v>
      </c>
      <c r="I110" t="str">
        <f>IF(XPlan_raw[[#This Row],[Eksaminator_samlet]]&lt;&gt;"",XPlan_raw[[#This Row],[Eksaminator_samlet]],"")</f>
        <v>Rime Bahij</v>
      </c>
      <c r="J110" t="str">
        <f>IF(OR(XPlan_raw[[#This Row],[Censur]]="(tom)",XPlan_raw[[#This Row],[Censur]]=""),"",XPlan_raw[[#This Row],[Censur]])</f>
        <v>Second examiner: Internal</v>
      </c>
      <c r="K1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0" s="4" t="str">
        <f>IF(XPlan_raw[[#This Row],[Bemærk]]&lt;&gt;"",XPlan_raw[[#This Row],[Bemærk]],"")</f>
        <v/>
      </c>
      <c r="M110" s="4" t="str">
        <f>IF(XPlan_raw[[#This Row],[Prøveform]]="Skriftlig prøve",XPlan_raw[[#This Row],[DATO: Start eksamen]]+21,"")</f>
        <v/>
      </c>
      <c r="N1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10" s="27" t="s">
        <v>515</v>
      </c>
      <c r="R110" t="s">
        <v>1363</v>
      </c>
      <c r="S110" t="s">
        <v>1364</v>
      </c>
      <c r="T110" t="s">
        <v>1365</v>
      </c>
      <c r="U110" t="s">
        <v>203</v>
      </c>
      <c r="V110" t="s">
        <v>157</v>
      </c>
      <c r="W110" s="4">
        <v>45811</v>
      </c>
      <c r="Y110" s="4" t="s">
        <v>630</v>
      </c>
      <c r="Z110" t="s">
        <v>1366</v>
      </c>
      <c r="AA110" t="s">
        <v>791</v>
      </c>
      <c r="AB110" t="s">
        <v>160</v>
      </c>
      <c r="AC110" s="4">
        <v>45887</v>
      </c>
      <c r="AF110" t="s">
        <v>18</v>
      </c>
      <c r="AH110" s="27" t="s">
        <v>157</v>
      </c>
      <c r="AI110" s="27" t="s">
        <v>157</v>
      </c>
      <c r="AJ110" s="27" t="s">
        <v>157</v>
      </c>
      <c r="AK110" s="27" t="s">
        <v>157</v>
      </c>
      <c r="AL110" s="27" t="s">
        <v>157</v>
      </c>
      <c r="AM110" s="27" t="s">
        <v>49</v>
      </c>
      <c r="AN110" s="27" t="s">
        <v>157</v>
      </c>
      <c r="AO110" s="27" t="s">
        <v>157</v>
      </c>
      <c r="AP110" s="27" t="s">
        <v>157</v>
      </c>
      <c r="AQ110" s="27" t="s">
        <v>157</v>
      </c>
      <c r="AR110" s="27" t="s">
        <v>157</v>
      </c>
      <c r="AS110" s="27" t="s">
        <v>157</v>
      </c>
      <c r="AT110" s="27" t="s">
        <v>157</v>
      </c>
      <c r="AU110" s="27" t="s">
        <v>157</v>
      </c>
      <c r="AV110" s="27" t="s">
        <v>58</v>
      </c>
      <c r="AW110" s="27" t="s">
        <v>157</v>
      </c>
      <c r="AX110" s="27" t="s">
        <v>157</v>
      </c>
      <c r="AY110" s="27" t="s">
        <v>157</v>
      </c>
      <c r="AZ110" s="27" t="s">
        <v>157</v>
      </c>
      <c r="BA110" s="27" t="s">
        <v>157</v>
      </c>
      <c r="BB110" s="27" t="s">
        <v>157</v>
      </c>
      <c r="BC110" s="27" t="s">
        <v>157</v>
      </c>
      <c r="BD110" s="27" t="s">
        <v>157</v>
      </c>
      <c r="BE110" s="27" t="s">
        <v>157</v>
      </c>
      <c r="BF110" s="27" t="s">
        <v>157</v>
      </c>
      <c r="BG110" s="27" t="s">
        <v>157</v>
      </c>
      <c r="BH110" s="27" t="s">
        <v>157</v>
      </c>
      <c r="BI110" s="27" t="s">
        <v>157</v>
      </c>
      <c r="BJ110" s="27" t="s">
        <v>157</v>
      </c>
      <c r="BK110" s="27" t="s">
        <v>157</v>
      </c>
      <c r="BL110" s="27" t="s">
        <v>157</v>
      </c>
      <c r="BM110" s="27" t="s">
        <v>157</v>
      </c>
      <c r="BN110" s="27" t="s">
        <v>157</v>
      </c>
      <c r="BO110" s="27" t="s">
        <v>157</v>
      </c>
      <c r="BP110" s="27" t="s">
        <v>157</v>
      </c>
      <c r="BQ110" s="27" t="s">
        <v>157</v>
      </c>
      <c r="CI110" t="s">
        <v>330</v>
      </c>
      <c r="CJ110" t="s">
        <v>331</v>
      </c>
      <c r="CK110" t="s">
        <v>332</v>
      </c>
      <c r="CL110" t="s">
        <v>156</v>
      </c>
      <c r="CM110" t="s">
        <v>157</v>
      </c>
      <c r="CN110" s="4">
        <v>45821</v>
      </c>
      <c r="CO110" s="4"/>
      <c r="CP110" s="4" t="s">
        <v>633</v>
      </c>
      <c r="CQ110" t="s">
        <v>287</v>
      </c>
      <c r="CR110" t="s">
        <v>420</v>
      </c>
      <c r="CS110" t="s">
        <v>160</v>
      </c>
      <c r="CT110" s="4">
        <v>45897</v>
      </c>
      <c r="CU110" s="4"/>
      <c r="CW110" t="s">
        <v>20</v>
      </c>
      <c r="CY110" s="30"/>
      <c r="CZ110" s="32"/>
      <c r="DA110" s="30"/>
      <c r="DB110" s="32"/>
      <c r="DC110" s="30"/>
      <c r="DD110" s="32"/>
      <c r="DE110" s="30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t="s">
        <v>157</v>
      </c>
      <c r="EJ110" t="s">
        <v>157</v>
      </c>
      <c r="EK110" t="s">
        <v>157</v>
      </c>
      <c r="EL110" t="s">
        <v>157</v>
      </c>
      <c r="EM110" t="s">
        <v>157</v>
      </c>
      <c r="EN110" t="s">
        <v>157</v>
      </c>
      <c r="EO110" t="s">
        <v>157</v>
      </c>
      <c r="EP110" t="s">
        <v>157</v>
      </c>
      <c r="EQ110" t="s">
        <v>157</v>
      </c>
      <c r="ER110" t="s">
        <v>157</v>
      </c>
      <c r="ES110" t="s">
        <v>157</v>
      </c>
      <c r="ET110" t="s">
        <v>157</v>
      </c>
      <c r="EU110" t="s">
        <v>157</v>
      </c>
      <c r="EV110" t="s">
        <v>33</v>
      </c>
      <c r="EW110" t="s">
        <v>157</v>
      </c>
    </row>
    <row r="111" spans="2:153" x14ac:dyDescent="0.25">
      <c r="B111" t="str">
        <f>IF(Q111="ja",XPlan_raw[[#This Row],[EKA_kode2]],"")</f>
        <v>T070055102</v>
      </c>
      <c r="C111" t="str">
        <f>XPlan_raw[[#This Row],[eka_langtnavn]]</f>
        <v>Organization Design and Engineering Economics</v>
      </c>
      <c r="D111" t="str">
        <f>IF(XPlan_raw[[#This Row],[Interne-kode]]&lt;&gt;"(tom)",XPlan_raw[[#This Row],[Interne-kode]],"")</f>
        <v>PDX-ODEE</v>
      </c>
      <c r="E1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1" t="str">
        <f>IF(XPlan_raw[[#This Row],[Campus]]&lt;&gt;"(tom)",XPlan_raw[[#This Row],[Campus]],"")</f>
        <v>Odense</v>
      </c>
      <c r="H111" t="str">
        <f>IF(OR(XPlan_raw[[#This Row],[Prøveform]]="(tom)",XPlan_raw[[#This Row],[Prøveform]]=""),"",XPlan_raw[[#This Row],[Prøveform]])</f>
        <v>Oral examination</v>
      </c>
      <c r="I111" t="str">
        <f>IF(XPlan_raw[[#This Row],[Eksaminator_samlet]]&lt;&gt;"",XPlan_raw[[#This Row],[Eksaminator_samlet]],"")</f>
        <v>Arnab Basu</v>
      </c>
      <c r="J111" t="str">
        <f>IF(OR(XPlan_raw[[#This Row],[Censur]]="(tom)",XPlan_raw[[#This Row],[Censur]]=""),"",XPlan_raw[[#This Row],[Censur]])</f>
        <v>Second examiner: External</v>
      </c>
      <c r="K1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1" s="4" t="str">
        <f>IF(XPlan_raw[[#This Row],[Bemærk]]&lt;&gt;"",XPlan_raw[[#This Row],[Bemærk]],"")</f>
        <v/>
      </c>
      <c r="M111" s="4" t="str">
        <f>IF(XPlan_raw[[#This Row],[Prøveform]]="Skriftlig prøve",XPlan_raw[[#This Row],[DATO: Start eksamen]]+21,"")</f>
        <v/>
      </c>
      <c r="N1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11" s="27" t="s">
        <v>515</v>
      </c>
      <c r="R111" s="5" t="s">
        <v>1000</v>
      </c>
      <c r="S111" s="5" t="s">
        <v>1001</v>
      </c>
      <c r="T111" t="s">
        <v>1002</v>
      </c>
      <c r="U111" s="5" t="s">
        <v>203</v>
      </c>
      <c r="V111" t="s">
        <v>157</v>
      </c>
      <c r="W111" s="45">
        <v>45811</v>
      </c>
      <c r="X111" s="4">
        <v>45812</v>
      </c>
      <c r="Y111" s="4" t="s">
        <v>630</v>
      </c>
      <c r="Z111" s="5" t="s">
        <v>1003</v>
      </c>
      <c r="AA111" t="s">
        <v>186</v>
      </c>
      <c r="AB111" s="5" t="s">
        <v>187</v>
      </c>
      <c r="AC111" s="4">
        <v>45898</v>
      </c>
      <c r="AD111" s="45"/>
      <c r="AF111" t="s">
        <v>18</v>
      </c>
      <c r="AH111" s="47" t="s">
        <v>157</v>
      </c>
      <c r="AI111" s="27" t="s">
        <v>157</v>
      </c>
      <c r="AJ111" s="47" t="s">
        <v>157</v>
      </c>
      <c r="AK111" s="27" t="s">
        <v>157</v>
      </c>
      <c r="AL111" s="47" t="s">
        <v>157</v>
      </c>
      <c r="AM111" s="27" t="s">
        <v>157</v>
      </c>
      <c r="AN111" s="47" t="s">
        <v>157</v>
      </c>
      <c r="AO111" s="27" t="s">
        <v>157</v>
      </c>
      <c r="AP111" s="27" t="s">
        <v>157</v>
      </c>
      <c r="AQ111" s="27" t="s">
        <v>157</v>
      </c>
      <c r="AR111" s="27" t="s">
        <v>157</v>
      </c>
      <c r="AS111" s="27" t="s">
        <v>157</v>
      </c>
      <c r="AT111" s="27" t="s">
        <v>157</v>
      </c>
      <c r="AU111" s="27" t="s">
        <v>157</v>
      </c>
      <c r="AV111" s="27"/>
      <c r="AW111" s="27" t="s">
        <v>157</v>
      </c>
      <c r="AX111" s="27" t="s">
        <v>60</v>
      </c>
      <c r="AY111" s="27" t="s">
        <v>157</v>
      </c>
      <c r="AZ111" s="27" t="s">
        <v>157</v>
      </c>
      <c r="BA111" s="27" t="s">
        <v>157</v>
      </c>
      <c r="BB111" s="27" t="s">
        <v>157</v>
      </c>
      <c r="BC111" s="27" t="s">
        <v>157</v>
      </c>
      <c r="BD111" s="27" t="s">
        <v>157</v>
      </c>
      <c r="BE111" s="27" t="s">
        <v>157</v>
      </c>
      <c r="BF111" s="27" t="s">
        <v>157</v>
      </c>
      <c r="BG111" s="27" t="s">
        <v>157</v>
      </c>
      <c r="BH111" s="27" t="s">
        <v>157</v>
      </c>
      <c r="BI111" s="27" t="s">
        <v>157</v>
      </c>
      <c r="BJ111" s="27" t="s">
        <v>157</v>
      </c>
      <c r="BK111" s="27" t="s">
        <v>157</v>
      </c>
      <c r="BL111" s="27" t="s">
        <v>157</v>
      </c>
      <c r="BM111" s="27" t="s">
        <v>157</v>
      </c>
      <c r="BN111" s="27" t="s">
        <v>157</v>
      </c>
      <c r="BO111" s="27" t="s">
        <v>157</v>
      </c>
      <c r="BP111" s="27" t="s">
        <v>157</v>
      </c>
      <c r="BQ111" s="27" t="s">
        <v>34</v>
      </c>
      <c r="CI111" t="s">
        <v>253</v>
      </c>
      <c r="CJ111" t="s">
        <v>254</v>
      </c>
      <c r="CK111" t="s">
        <v>157</v>
      </c>
      <c r="CL111" t="s">
        <v>203</v>
      </c>
      <c r="CM111" t="s">
        <v>157</v>
      </c>
      <c r="CN111" s="4">
        <v>45821</v>
      </c>
      <c r="CO111" s="4"/>
      <c r="CP111" s="4" t="s">
        <v>157</v>
      </c>
      <c r="CQ111" t="s">
        <v>635</v>
      </c>
      <c r="CR111" t="s">
        <v>441</v>
      </c>
      <c r="CS111" t="s">
        <v>160</v>
      </c>
      <c r="CT111" s="4">
        <v>45880</v>
      </c>
      <c r="CU111" s="4"/>
      <c r="CW111" t="s">
        <v>20</v>
      </c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t="s">
        <v>157</v>
      </c>
      <c r="EJ111" t="s">
        <v>157</v>
      </c>
      <c r="EK111" t="s">
        <v>157</v>
      </c>
      <c r="EL111" t="s">
        <v>157</v>
      </c>
      <c r="EM111" t="s">
        <v>157</v>
      </c>
      <c r="EN111" t="s">
        <v>157</v>
      </c>
      <c r="EO111" t="s">
        <v>157</v>
      </c>
      <c r="EP111" t="s">
        <v>157</v>
      </c>
      <c r="EQ111" t="s">
        <v>157</v>
      </c>
      <c r="ER111" t="s">
        <v>157</v>
      </c>
      <c r="ES111" t="s">
        <v>157</v>
      </c>
      <c r="ET111" t="s">
        <v>31</v>
      </c>
      <c r="EU111" t="s">
        <v>157</v>
      </c>
      <c r="EV111" t="s">
        <v>157</v>
      </c>
      <c r="EW111" t="s">
        <v>157</v>
      </c>
    </row>
    <row r="112" spans="2:153" x14ac:dyDescent="0.25">
      <c r="B112" t="str">
        <f>IF(Q112="ja",XPlan_raw[[#This Row],[EKA_kode2]],"")</f>
        <v>T550053102</v>
      </c>
      <c r="C112" t="str">
        <f>XPlan_raw[[#This Row],[eka_langtnavn]]</f>
        <v>Project in Advanced Robotics</v>
      </c>
      <c r="D112" t="str">
        <f>IF(XPlan_raw[[#This Row],[Interne-kode]]&lt;&gt;"(tom)",XPlan_raw[[#This Row],[Interne-kode]],"")</f>
        <v>RMEXP2</v>
      </c>
      <c r="E1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2" t="str">
        <f>IF(XPlan_raw[[#This Row],[Campus]]&lt;&gt;"(tom)",XPlan_raw[[#This Row],[Campus]],"")</f>
        <v>Odense</v>
      </c>
      <c r="H112" t="str">
        <f>IF(OR(XPlan_raw[[#This Row],[Prøveform]]="(tom)",XPlan_raw[[#This Row],[Prøveform]]=""),"",XPlan_raw[[#This Row],[Prøveform]])</f>
        <v>Oral examination</v>
      </c>
      <c r="I112" t="str">
        <f>IF(XPlan_raw[[#This Row],[Eksaminator_samlet]]&lt;&gt;"",XPlan_raw[[#This Row],[Eksaminator_samlet]],"")</f>
        <v>Christoffer Sloth, Iñigo Iturrate San Juan , Jakob Wilm, Thorbjørn Mosekjær Iversen, Yitaek Kim</v>
      </c>
      <c r="J112" t="str">
        <f>IF(OR(XPlan_raw[[#This Row],[Censur]]="(tom)",XPlan_raw[[#This Row],[Censur]]=""),"",XPlan_raw[[#This Row],[Censur]])</f>
        <v>Second examiner: Internal</v>
      </c>
      <c r="K1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2" s="4" t="str">
        <f>IF(XPlan_raw[[#This Row],[Bemærk]]&lt;&gt;"",XPlan_raw[[#This Row],[Bemærk]],"")</f>
        <v/>
      </c>
      <c r="M112" s="4" t="str">
        <f>IF(XPlan_raw[[#This Row],[Prøveform]]="Skriftlig prøve",XPlan_raw[[#This Row],[DATO: Start eksamen]]+21,"")</f>
        <v/>
      </c>
      <c r="N1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12" s="27" t="s">
        <v>515</v>
      </c>
      <c r="R112" s="49" t="s">
        <v>1817</v>
      </c>
      <c r="S112" s="46" t="s">
        <v>1818</v>
      </c>
      <c r="T112" s="25" t="s">
        <v>1819</v>
      </c>
      <c r="U112" s="46" t="s">
        <v>156</v>
      </c>
      <c r="V112" t="s">
        <v>157</v>
      </c>
      <c r="W112" s="50">
        <v>45811</v>
      </c>
      <c r="X112" s="42">
        <v>45812</v>
      </c>
      <c r="Y112" s="42" t="s">
        <v>630</v>
      </c>
      <c r="Z112" s="46" t="s">
        <v>1820</v>
      </c>
      <c r="AA112" s="25" t="s">
        <v>186</v>
      </c>
      <c r="AB112" s="46" t="s">
        <v>160</v>
      </c>
      <c r="AC112" s="42">
        <v>45897</v>
      </c>
      <c r="AD112" s="50"/>
      <c r="AE112" s="25"/>
      <c r="AF112" t="s">
        <v>18</v>
      </c>
      <c r="AH112" s="46" t="s">
        <v>157</v>
      </c>
      <c r="AI112" s="25" t="s">
        <v>157</v>
      </c>
      <c r="AJ112" s="46" t="s">
        <v>157</v>
      </c>
      <c r="AK112" s="25" t="s">
        <v>157</v>
      </c>
      <c r="AL112" s="46" t="s">
        <v>157</v>
      </c>
      <c r="AM112" s="25" t="s">
        <v>157</v>
      </c>
      <c r="AN112" s="46" t="s">
        <v>157</v>
      </c>
      <c r="AO112" s="25" t="s">
        <v>157</v>
      </c>
      <c r="AP112" s="25" t="s">
        <v>157</v>
      </c>
      <c r="AQ112" s="25" t="s">
        <v>157</v>
      </c>
      <c r="AR112" s="25" t="s">
        <v>157</v>
      </c>
      <c r="AS112" s="25" t="s">
        <v>157</v>
      </c>
      <c r="AT112" s="25" t="s">
        <v>157</v>
      </c>
      <c r="AU112" s="25" t="s">
        <v>157</v>
      </c>
      <c r="AV112" s="25"/>
      <c r="AW112" s="25" t="s">
        <v>157</v>
      </c>
      <c r="AX112" s="25" t="s">
        <v>157</v>
      </c>
      <c r="AY112" s="25" t="s">
        <v>157</v>
      </c>
      <c r="AZ112" s="25" t="s">
        <v>157</v>
      </c>
      <c r="BA112" s="25" t="s">
        <v>157</v>
      </c>
      <c r="BB112" s="25" t="s">
        <v>157</v>
      </c>
      <c r="BC112" s="25" t="s">
        <v>157</v>
      </c>
      <c r="BD112" s="25" t="s">
        <v>157</v>
      </c>
      <c r="BE112" s="25" t="s">
        <v>157</v>
      </c>
      <c r="BF112" s="25" t="s">
        <v>157</v>
      </c>
      <c r="BG112" s="25" t="s">
        <v>157</v>
      </c>
      <c r="BH112" s="25" t="s">
        <v>157</v>
      </c>
      <c r="BI112" s="25" t="s">
        <v>157</v>
      </c>
      <c r="BJ112" s="25" t="s">
        <v>72</v>
      </c>
      <c r="BK112" s="25" t="s">
        <v>157</v>
      </c>
      <c r="BL112" s="25" t="s">
        <v>157</v>
      </c>
      <c r="BM112" s="25" t="s">
        <v>157</v>
      </c>
      <c r="BN112" s="25" t="s">
        <v>157</v>
      </c>
      <c r="BO112" s="25" t="s">
        <v>157</v>
      </c>
      <c r="BP112" s="25" t="s">
        <v>157</v>
      </c>
      <c r="BQ112" s="25" t="s">
        <v>157</v>
      </c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I112" s="26" t="s">
        <v>316</v>
      </c>
      <c r="CJ112" s="25" t="s">
        <v>317</v>
      </c>
      <c r="CK112" s="25" t="s">
        <v>157</v>
      </c>
      <c r="CL112" s="25" t="s">
        <v>203</v>
      </c>
      <c r="CM112" s="25" t="s">
        <v>157</v>
      </c>
      <c r="CN112" s="42">
        <v>45824</v>
      </c>
      <c r="CO112" s="42">
        <v>45825</v>
      </c>
      <c r="CP112" s="42" t="s">
        <v>631</v>
      </c>
      <c r="CQ112" s="25" t="s">
        <v>318</v>
      </c>
      <c r="CR112" s="25" t="s">
        <v>441</v>
      </c>
      <c r="CS112" s="25" t="s">
        <v>167</v>
      </c>
      <c r="CT112" s="42">
        <v>45889</v>
      </c>
      <c r="CU112" s="42"/>
      <c r="CV112" s="25"/>
      <c r="CW112" t="s">
        <v>20</v>
      </c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 t="s">
        <v>157</v>
      </c>
      <c r="EJ112" s="25" t="s">
        <v>157</v>
      </c>
      <c r="EK112" s="25" t="s">
        <v>157</v>
      </c>
      <c r="EL112" s="25" t="s">
        <v>157</v>
      </c>
      <c r="EM112" s="25" t="s">
        <v>24</v>
      </c>
      <c r="EN112" s="25" t="s">
        <v>157</v>
      </c>
      <c r="EO112" s="25" t="s">
        <v>157</v>
      </c>
      <c r="EP112" s="25" t="s">
        <v>157</v>
      </c>
      <c r="EQ112" s="25" t="s">
        <v>157</v>
      </c>
      <c r="ER112" s="25" t="s">
        <v>157</v>
      </c>
      <c r="ES112" s="25" t="s">
        <v>157</v>
      </c>
      <c r="ET112" s="25" t="s">
        <v>157</v>
      </c>
      <c r="EU112" s="25" t="s">
        <v>157</v>
      </c>
      <c r="EV112" s="25" t="s">
        <v>157</v>
      </c>
      <c r="EW112" s="25" t="s">
        <v>157</v>
      </c>
    </row>
    <row r="113" spans="2:153" x14ac:dyDescent="0.25">
      <c r="B113" t="str">
        <f>IF(Q113="ja",XPlan_raw[[#This Row],[EKA_kode2]],"")</f>
        <v>T030055102</v>
      </c>
      <c r="C113" t="str">
        <f>XPlan_raw[[#This Row],[eka_langtnavn]]</f>
        <v>Project theme 4: Mechanical Design Project</v>
      </c>
      <c r="D113" t="str">
        <f>IF(XPlan_raw[[#This Row],[Interne-kode]]&lt;&gt;"(tom)",XPlan_raw[[#This Row],[Interne-kode]],"")</f>
        <v>M-PTE4</v>
      </c>
      <c r="E1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3" t="str">
        <f>IF(XPlan_raw[[#This Row],[Campus]]&lt;&gt;"(tom)",XPlan_raw[[#This Row],[Campus]],"")</f>
        <v>Odense</v>
      </c>
      <c r="H113" t="str">
        <f>IF(OR(XPlan_raw[[#This Row],[Prøveform]]="(tom)",XPlan_raw[[#This Row],[Prøveform]]=""),"",XPlan_raw[[#This Row],[Prøveform]])</f>
        <v>Oral examination</v>
      </c>
      <c r="I113" t="str">
        <f>IF(XPlan_raw[[#This Row],[Eksaminator_samlet]]&lt;&gt;"",XPlan_raw[[#This Row],[Eksaminator_samlet]],"")</f>
        <v>Mads Høi Rasmussen</v>
      </c>
      <c r="J113" t="str">
        <f>IF(OR(XPlan_raw[[#This Row],[Censur]]="(tom)",XPlan_raw[[#This Row],[Censur]]=""),"",XPlan_raw[[#This Row],[Censur]])</f>
        <v>Second examiner: External</v>
      </c>
      <c r="K1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3" s="4" t="str">
        <f>IF(XPlan_raw[[#This Row],[Bemærk]]&lt;&gt;"",XPlan_raw[[#This Row],[Bemærk]],"")</f>
        <v/>
      </c>
      <c r="M113" s="4" t="str">
        <f>IF(XPlan_raw[[#This Row],[Prøveform]]="Skriftlig prøve",XPlan_raw[[#This Row],[DATO: Start eksamen]]+21,"")</f>
        <v/>
      </c>
      <c r="N1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(BEng),(tom),(tom),(tom),(tom),(tom),(tom),(tom),,(tom),(tom),(tom),(tom),(tom),(tom),(tom),(tom),(tom),(tom),(tom),(tom),(tom),(tom),(tom),(tom),(tom),(tom),(tom),(tom),Exchange students,,,,,,,,,,,,,,,</v>
      </c>
      <c r="Q113" s="27" t="s">
        <v>515</v>
      </c>
      <c r="R113" t="s">
        <v>912</v>
      </c>
      <c r="S113" s="27" t="s">
        <v>913</v>
      </c>
      <c r="T113" s="27" t="s">
        <v>914</v>
      </c>
      <c r="U113" s="27" t="s">
        <v>203</v>
      </c>
      <c r="V113" t="s">
        <v>157</v>
      </c>
      <c r="W113" s="41">
        <v>45811</v>
      </c>
      <c r="X113" s="41">
        <v>45812</v>
      </c>
      <c r="Y113" s="41" t="s">
        <v>630</v>
      </c>
      <c r="Z113" s="27" t="s">
        <v>915</v>
      </c>
      <c r="AA113" s="27" t="s">
        <v>186</v>
      </c>
      <c r="AB113" s="27" t="s">
        <v>187</v>
      </c>
      <c r="AC113" s="41">
        <v>45888</v>
      </c>
      <c r="AD113" s="41"/>
      <c r="AE113" s="27"/>
      <c r="AF113" t="s">
        <v>18</v>
      </c>
      <c r="AH113" s="47" t="s">
        <v>157</v>
      </c>
      <c r="AI113" s="27" t="s">
        <v>157</v>
      </c>
      <c r="AJ113" s="47" t="s">
        <v>157</v>
      </c>
      <c r="AK113" s="27" t="s">
        <v>157</v>
      </c>
      <c r="AL113" s="47" t="s">
        <v>157</v>
      </c>
      <c r="AM113" s="27" t="s">
        <v>157</v>
      </c>
      <c r="AN113" s="47" t="s">
        <v>50</v>
      </c>
      <c r="AO113" s="27" t="s">
        <v>157</v>
      </c>
      <c r="AP113" s="27" t="s">
        <v>157</v>
      </c>
      <c r="AQ113" s="27" t="s">
        <v>157</v>
      </c>
      <c r="AR113" s="27" t="s">
        <v>157</v>
      </c>
      <c r="AS113" s="27" t="s">
        <v>157</v>
      </c>
      <c r="AT113" s="27" t="s">
        <v>157</v>
      </c>
      <c r="AU113" s="27" t="s">
        <v>157</v>
      </c>
      <c r="AV113" s="27"/>
      <c r="AW113" s="27" t="s">
        <v>157</v>
      </c>
      <c r="AX113" s="27" t="s">
        <v>157</v>
      </c>
      <c r="AY113" s="27" t="s">
        <v>157</v>
      </c>
      <c r="AZ113" s="27" t="s">
        <v>157</v>
      </c>
      <c r="BA113" s="27" t="s">
        <v>157</v>
      </c>
      <c r="BB113" s="27" t="s">
        <v>157</v>
      </c>
      <c r="BC113" s="27" t="s">
        <v>157</v>
      </c>
      <c r="BD113" s="27" t="s">
        <v>157</v>
      </c>
      <c r="BE113" s="27" t="s">
        <v>157</v>
      </c>
      <c r="BF113" s="27" t="s">
        <v>157</v>
      </c>
      <c r="BG113" s="27" t="s">
        <v>157</v>
      </c>
      <c r="BH113" s="27" t="s">
        <v>157</v>
      </c>
      <c r="BI113" s="27" t="s">
        <v>157</v>
      </c>
      <c r="BJ113" s="27" t="s">
        <v>157</v>
      </c>
      <c r="BK113" s="27" t="s">
        <v>157</v>
      </c>
      <c r="BL113" s="27" t="s">
        <v>157</v>
      </c>
      <c r="BM113" s="27" t="s">
        <v>157</v>
      </c>
      <c r="BN113" s="27" t="s">
        <v>157</v>
      </c>
      <c r="BO113" s="27" t="s">
        <v>157</v>
      </c>
      <c r="BP113" s="27" t="s">
        <v>157</v>
      </c>
      <c r="BQ113" s="27" t="s">
        <v>34</v>
      </c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I113" t="s">
        <v>215</v>
      </c>
      <c r="CJ113" s="27" t="s">
        <v>206</v>
      </c>
      <c r="CK113" s="27" t="s">
        <v>216</v>
      </c>
      <c r="CL113" s="27" t="s">
        <v>208</v>
      </c>
      <c r="CM113" s="27" t="s">
        <v>157</v>
      </c>
      <c r="CN113" s="41">
        <v>45824</v>
      </c>
      <c r="CO113" s="41">
        <v>45834</v>
      </c>
      <c r="CP113" s="41" t="s">
        <v>630</v>
      </c>
      <c r="CQ113" s="27" t="s">
        <v>209</v>
      </c>
      <c r="CR113" s="27" t="s">
        <v>333</v>
      </c>
      <c r="CS113" s="27" t="s">
        <v>187</v>
      </c>
      <c r="CT113" s="41" t="s">
        <v>157</v>
      </c>
      <c r="CU113" s="41"/>
      <c r="CV113" s="27" t="s">
        <v>161</v>
      </c>
      <c r="CW113" t="s">
        <v>20</v>
      </c>
      <c r="CY113" s="30"/>
      <c r="CZ113" s="32"/>
      <c r="DA113" s="30"/>
      <c r="DB113" s="32"/>
      <c r="DC113" s="30"/>
      <c r="DD113" s="32"/>
      <c r="DE113" s="30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27" t="s">
        <v>157</v>
      </c>
      <c r="EJ113" s="27" t="s">
        <v>157</v>
      </c>
      <c r="EK113" s="27" t="s">
        <v>157</v>
      </c>
      <c r="EL113" s="27" t="s">
        <v>157</v>
      </c>
      <c r="EM113" s="27" t="s">
        <v>24</v>
      </c>
      <c r="EN113" s="27" t="s">
        <v>157</v>
      </c>
      <c r="EO113" s="27" t="s">
        <v>157</v>
      </c>
      <c r="EP113" s="27" t="s">
        <v>157</v>
      </c>
      <c r="EQ113" s="27" t="s">
        <v>157</v>
      </c>
      <c r="ER113" s="27" t="s">
        <v>157</v>
      </c>
      <c r="ES113" s="27" t="s">
        <v>157</v>
      </c>
      <c r="ET113" s="27" t="s">
        <v>157</v>
      </c>
      <c r="EU113" s="27" t="s">
        <v>157</v>
      </c>
      <c r="EV113" s="27" t="s">
        <v>157</v>
      </c>
      <c r="EW113" s="27" t="s">
        <v>157</v>
      </c>
    </row>
    <row r="114" spans="2:153" x14ac:dyDescent="0.25">
      <c r="B114" t="str">
        <f>IF(Q114="ja",XPlan_raw[[#This Row],[EKA_kode2]],"")</f>
        <v>T570015102</v>
      </c>
      <c r="C114" t="str">
        <f>XPlan_raw[[#This Row],[eka_langtnavn]]</f>
        <v>Real-time Web Applications</v>
      </c>
      <c r="D114" t="str">
        <f>IF(XPlan_raw[[#This Row],[Interne-kode]]&lt;&gt;"(tom)",XPlan_raw[[#This Row],[Interne-kode]],"")</f>
        <v>OK-RTW</v>
      </c>
      <c r="E1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4" t="str">
        <f>IF(XPlan_raw[[#This Row],[Campus]]&lt;&gt;"(tom)",XPlan_raw[[#This Row],[Campus]],"")</f>
        <v>Odense</v>
      </c>
      <c r="H114" t="str">
        <f>IF(OR(XPlan_raw[[#This Row],[Prøveform]]="(tom)",XPlan_raw[[#This Row],[Prøveform]]=""),"",XPlan_raw[[#This Row],[Prøveform]])</f>
        <v>Oral examination</v>
      </c>
      <c r="I114" t="str">
        <f>IF(XPlan_raw[[#This Row],[Eksaminator_samlet]]&lt;&gt;"",XPlan_raw[[#This Row],[Eksaminator_samlet]],"")</f>
        <v>Henrik Lange</v>
      </c>
      <c r="J114" t="str">
        <f>IF(OR(XPlan_raw[[#This Row],[Censur]]="(tom)",XPlan_raw[[#This Row],[Censur]]=""),"",XPlan_raw[[#This Row],[Censur]])</f>
        <v>Second examiner: External</v>
      </c>
      <c r="K1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14" s="4" t="str">
        <f>IF(XPlan_raw[[#This Row],[Bemærk]]&lt;&gt;"",XPlan_raw[[#This Row],[Bemærk]],"")</f>
        <v/>
      </c>
      <c r="M114" s="4" t="str">
        <f>IF(XPlan_raw[[#This Row],[Prøveform]]="Skriftlig prøve",XPlan_raw[[#This Row],[DATO: Start eksamen]]+21,"")</f>
        <v/>
      </c>
      <c r="N1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14" s="27" t="s">
        <v>515</v>
      </c>
      <c r="R114" s="5" t="s">
        <v>1889</v>
      </c>
      <c r="S114" s="47" t="s">
        <v>1890</v>
      </c>
      <c r="T114" s="27" t="s">
        <v>1891</v>
      </c>
      <c r="U114" s="47" t="s">
        <v>156</v>
      </c>
      <c r="V114" t="s">
        <v>157</v>
      </c>
      <c r="W114" s="48">
        <v>45811</v>
      </c>
      <c r="X114" s="41">
        <v>45812</v>
      </c>
      <c r="Y114" s="41" t="s">
        <v>630</v>
      </c>
      <c r="Z114" s="47" t="s">
        <v>1592</v>
      </c>
      <c r="AA114" s="27" t="s">
        <v>186</v>
      </c>
      <c r="AB114" s="47" t="s">
        <v>187</v>
      </c>
      <c r="AC114" s="41">
        <v>45891</v>
      </c>
      <c r="AD114" s="48"/>
      <c r="AE114" s="27"/>
      <c r="AF114" t="s">
        <v>18</v>
      </c>
      <c r="AH114" s="47" t="s">
        <v>157</v>
      </c>
      <c r="AI114" s="27" t="s">
        <v>157</v>
      </c>
      <c r="AJ114" s="47" t="s">
        <v>157</v>
      </c>
      <c r="AK114" s="27" t="s">
        <v>157</v>
      </c>
      <c r="AL114" s="47" t="s">
        <v>157</v>
      </c>
      <c r="AM114" s="27" t="s">
        <v>157</v>
      </c>
      <c r="AN114" s="47" t="s">
        <v>157</v>
      </c>
      <c r="AO114" s="27" t="s">
        <v>157</v>
      </c>
      <c r="AP114" s="27" t="s">
        <v>157</v>
      </c>
      <c r="AQ114" s="27" t="s">
        <v>157</v>
      </c>
      <c r="AR114" s="27" t="s">
        <v>157</v>
      </c>
      <c r="AS114" s="27" t="s">
        <v>157</v>
      </c>
      <c r="AT114" s="27" t="s">
        <v>157</v>
      </c>
      <c r="AU114" s="27" t="s">
        <v>157</v>
      </c>
      <c r="AV114" s="27"/>
      <c r="AW114" s="27" t="s">
        <v>157</v>
      </c>
      <c r="AX114" s="27" t="s">
        <v>157</v>
      </c>
      <c r="AY114" s="27" t="s">
        <v>157</v>
      </c>
      <c r="AZ114" s="27" t="s">
        <v>157</v>
      </c>
      <c r="BA114" s="27" t="s">
        <v>157</v>
      </c>
      <c r="BB114" s="27" t="s">
        <v>157</v>
      </c>
      <c r="BC114" s="27" t="s">
        <v>157</v>
      </c>
      <c r="BD114" s="27" t="s">
        <v>157</v>
      </c>
      <c r="BE114" s="27" t="s">
        <v>157</v>
      </c>
      <c r="BF114" s="27" t="s">
        <v>157</v>
      </c>
      <c r="BG114" s="27" t="s">
        <v>157</v>
      </c>
      <c r="BH114" s="27" t="s">
        <v>157</v>
      </c>
      <c r="BI114" s="27" t="s">
        <v>157</v>
      </c>
      <c r="BJ114" s="27" t="s">
        <v>157</v>
      </c>
      <c r="BK114" s="27" t="s">
        <v>73</v>
      </c>
      <c r="BL114" s="27" t="s">
        <v>157</v>
      </c>
      <c r="BM114" s="27" t="s">
        <v>157</v>
      </c>
      <c r="BN114" s="27" t="s">
        <v>157</v>
      </c>
      <c r="BO114" s="27" t="s">
        <v>157</v>
      </c>
      <c r="BP114" s="27" t="s">
        <v>157</v>
      </c>
      <c r="BQ114" s="27" t="s">
        <v>157</v>
      </c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I114" t="s">
        <v>451</v>
      </c>
      <c r="CJ114" s="27" t="s">
        <v>452</v>
      </c>
      <c r="CK114" s="27" t="s">
        <v>453</v>
      </c>
      <c r="CL114" s="27" t="s">
        <v>156</v>
      </c>
      <c r="CM114" s="27" t="s">
        <v>157</v>
      </c>
      <c r="CN114" s="41">
        <v>45824</v>
      </c>
      <c r="CO114" s="41">
        <v>45826</v>
      </c>
      <c r="CP114" s="41" t="s">
        <v>630</v>
      </c>
      <c r="CQ114" s="27" t="s">
        <v>454</v>
      </c>
      <c r="CR114" s="27" t="s">
        <v>186</v>
      </c>
      <c r="CS114" s="27" t="s">
        <v>160</v>
      </c>
      <c r="CT114" s="41">
        <v>45896</v>
      </c>
      <c r="CU114" s="41"/>
      <c r="CV114" s="27"/>
      <c r="CW114" t="s">
        <v>20</v>
      </c>
      <c r="CY114" s="30"/>
      <c r="CZ114" s="32"/>
      <c r="DA114" s="30"/>
      <c r="DB114" s="32"/>
      <c r="DC114" s="30"/>
      <c r="DD114" s="32"/>
      <c r="DE114" s="30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27" t="s">
        <v>157</v>
      </c>
      <c r="EJ114" s="27" t="s">
        <v>157</v>
      </c>
      <c r="EK114" s="27" t="s">
        <v>157</v>
      </c>
      <c r="EL114" s="27" t="s">
        <v>157</v>
      </c>
      <c r="EM114" s="27" t="s">
        <v>24</v>
      </c>
      <c r="EN114" s="27" t="s">
        <v>157</v>
      </c>
      <c r="EO114" s="27" t="s">
        <v>157</v>
      </c>
      <c r="EP114" s="27" t="s">
        <v>157</v>
      </c>
      <c r="EQ114" s="27" t="s">
        <v>157</v>
      </c>
      <c r="ER114" s="27" t="s">
        <v>157</v>
      </c>
      <c r="ES114" s="27" t="s">
        <v>157</v>
      </c>
      <c r="ET114" s="27" t="s">
        <v>157</v>
      </c>
      <c r="EU114" s="27" t="s">
        <v>157</v>
      </c>
      <c r="EV114" s="27" t="s">
        <v>157</v>
      </c>
      <c r="EW114" s="27" t="s">
        <v>157</v>
      </c>
    </row>
    <row r="115" spans="2:153" x14ac:dyDescent="0.25">
      <c r="B115" t="str">
        <f>IF(Q115="ja",XPlan_raw[[#This Row],[EKA_kode2]],"")</f>
        <v>T210036102</v>
      </c>
      <c r="C115" t="str">
        <f>XPlan_raw[[#This Row],[eka_langtnavn]]</f>
        <v>Risk Management in Chemical and Biochemical Engineering</v>
      </c>
      <c r="D115" t="str">
        <f>IF(XPlan_raw[[#This Row],[Interne-kode]]&lt;&gt;"(tom)",XPlan_raw[[#This Row],[Interne-kode]],"")</f>
        <v>XC-RIS1</v>
      </c>
      <c r="E1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5" t="str">
        <f>IF(XPlan_raw[[#This Row],[Campus]]&lt;&gt;"(tom)",XPlan_raw[[#This Row],[Campus]],"")</f>
        <v>Odense</v>
      </c>
      <c r="H115" t="str">
        <f>IF(OR(XPlan_raw[[#This Row],[Prøveform]]="(tom)",XPlan_raw[[#This Row],[Prøveform]]=""),"",XPlan_raw[[#This Row],[Prøveform]])</f>
        <v>Written examination on premises</v>
      </c>
      <c r="I115" t="str">
        <f>IF(XPlan_raw[[#This Row],[Eksaminator_samlet]]&lt;&gt;"",XPlan_raw[[#This Row],[Eksaminator_samlet]],"")</f>
        <v>Muhammad Tahir Ashraf</v>
      </c>
      <c r="J115" t="str">
        <f>IF(OR(XPlan_raw[[#This Row],[Censur]]="(tom)",XPlan_raw[[#This Row],[Censur]]=""),"",XPlan_raw[[#This Row],[Censur]])</f>
        <v>Second examiner: Internal</v>
      </c>
      <c r="K1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5" s="4" t="str">
        <f>IF(XPlan_raw[[#This Row],[Bemærk]]&lt;&gt;"",XPlan_raw[[#This Row],[Bemærk]],"")</f>
        <v/>
      </c>
      <c r="M115" s="4" t="str">
        <f>IF(XPlan_raw[[#This Row],[Prøveform]]="Skriftlig prøve",XPlan_raw[[#This Row],[DATO: Start eksamen]]+21,"")</f>
        <v/>
      </c>
      <c r="N1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15" s="27" t="s">
        <v>515</v>
      </c>
      <c r="R115" t="s">
        <v>1391</v>
      </c>
      <c r="S115" s="27" t="s">
        <v>1392</v>
      </c>
      <c r="T115" s="27" t="s">
        <v>1393</v>
      </c>
      <c r="U115" s="27" t="s">
        <v>165</v>
      </c>
      <c r="V115" t="s">
        <v>156</v>
      </c>
      <c r="W115" s="41">
        <v>45811</v>
      </c>
      <c r="X115" s="41"/>
      <c r="Y115" s="41" t="s">
        <v>630</v>
      </c>
      <c r="Z115" s="27" t="s">
        <v>1394</v>
      </c>
      <c r="AA115" s="27" t="s">
        <v>791</v>
      </c>
      <c r="AB115" s="27" t="s">
        <v>160</v>
      </c>
      <c r="AC115" s="41">
        <v>45887</v>
      </c>
      <c r="AD115" s="41"/>
      <c r="AE115" s="27"/>
      <c r="AF115" t="s">
        <v>18</v>
      </c>
      <c r="AH115" s="47" t="s">
        <v>157</v>
      </c>
      <c r="AI115" s="27" t="s">
        <v>157</v>
      </c>
      <c r="AJ115" s="47" t="s">
        <v>157</v>
      </c>
      <c r="AK115" s="27" t="s">
        <v>157</v>
      </c>
      <c r="AL115" s="47" t="s">
        <v>157</v>
      </c>
      <c r="AM115" s="27" t="s">
        <v>157</v>
      </c>
      <c r="AN115" s="47" t="s">
        <v>157</v>
      </c>
      <c r="AO115" s="27" t="s">
        <v>157</v>
      </c>
      <c r="AP115" s="27" t="s">
        <v>157</v>
      </c>
      <c r="AQ115" s="27" t="s">
        <v>157</v>
      </c>
      <c r="AR115" s="27" t="s">
        <v>157</v>
      </c>
      <c r="AS115" s="27" t="s">
        <v>157</v>
      </c>
      <c r="AT115" s="27" t="s">
        <v>157</v>
      </c>
      <c r="AU115" s="27" t="s">
        <v>157</v>
      </c>
      <c r="AV115" s="27"/>
      <c r="AW115" s="27" t="s">
        <v>157</v>
      </c>
      <c r="AX115" s="27" t="s">
        <v>157</v>
      </c>
      <c r="AY115" s="27" t="s">
        <v>157</v>
      </c>
      <c r="AZ115" s="27" t="s">
        <v>157</v>
      </c>
      <c r="BA115" s="27" t="s">
        <v>157</v>
      </c>
      <c r="BB115" s="27" t="s">
        <v>157</v>
      </c>
      <c r="BC115" s="27" t="s">
        <v>157</v>
      </c>
      <c r="BD115" s="27" t="s">
        <v>157</v>
      </c>
      <c r="BE115" s="27" t="s">
        <v>157</v>
      </c>
      <c r="BF115" s="27" t="s">
        <v>157</v>
      </c>
      <c r="BG115" s="27" t="s">
        <v>69</v>
      </c>
      <c r="BH115" s="27" t="s">
        <v>157</v>
      </c>
      <c r="BI115" s="27" t="s">
        <v>157</v>
      </c>
      <c r="BJ115" s="27" t="s">
        <v>157</v>
      </c>
      <c r="BK115" s="27" t="s">
        <v>157</v>
      </c>
      <c r="BL115" s="27" t="s">
        <v>157</v>
      </c>
      <c r="BM115" s="27" t="s">
        <v>157</v>
      </c>
      <c r="BN115" s="27" t="s">
        <v>157</v>
      </c>
      <c r="BO115" s="27" t="s">
        <v>157</v>
      </c>
      <c r="BP115" s="27" t="s">
        <v>157</v>
      </c>
      <c r="BQ115" s="27" t="s">
        <v>34</v>
      </c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I115" t="s">
        <v>442</v>
      </c>
      <c r="CJ115" s="27" t="s">
        <v>443</v>
      </c>
      <c r="CK115" s="27" t="s">
        <v>444</v>
      </c>
      <c r="CL115" s="27" t="s">
        <v>156</v>
      </c>
      <c r="CM115" s="27" t="s">
        <v>157</v>
      </c>
      <c r="CN115" s="41">
        <v>45824</v>
      </c>
      <c r="CO115" s="41"/>
      <c r="CP115" s="41" t="s">
        <v>630</v>
      </c>
      <c r="CQ115" s="27" t="s">
        <v>445</v>
      </c>
      <c r="CR115" s="27" t="s">
        <v>446</v>
      </c>
      <c r="CS115" s="27" t="s">
        <v>160</v>
      </c>
      <c r="CT115" s="41">
        <v>45890</v>
      </c>
      <c r="CU115" s="41"/>
      <c r="CV115" s="27"/>
      <c r="CW115" t="s">
        <v>20</v>
      </c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 t="s">
        <v>157</v>
      </c>
      <c r="EJ115" s="27" t="s">
        <v>157</v>
      </c>
      <c r="EK115" s="27" t="s">
        <v>157</v>
      </c>
      <c r="EL115" s="27" t="s">
        <v>157</v>
      </c>
      <c r="EM115" s="27" t="s">
        <v>157</v>
      </c>
      <c r="EN115" s="27" t="s">
        <v>157</v>
      </c>
      <c r="EO115" s="27" t="s">
        <v>157</v>
      </c>
      <c r="EP115" s="27" t="s">
        <v>157</v>
      </c>
      <c r="EQ115" s="27" t="s">
        <v>157</v>
      </c>
      <c r="ER115" s="27" t="s">
        <v>29</v>
      </c>
      <c r="ES115" s="27" t="s">
        <v>157</v>
      </c>
      <c r="ET115" s="27" t="s">
        <v>157</v>
      </c>
      <c r="EU115" s="27" t="s">
        <v>157</v>
      </c>
      <c r="EV115" s="27" t="s">
        <v>157</v>
      </c>
      <c r="EW115" s="27" t="s">
        <v>157</v>
      </c>
    </row>
    <row r="116" spans="2:153" x14ac:dyDescent="0.25">
      <c r="B116" t="str">
        <f>IF(Q116="ja",XPlan_raw[[#This Row],[EKA_kode2]],"")</f>
        <v>T530037102</v>
      </c>
      <c r="C116" t="str">
        <f>XPlan_raw[[#This Row],[eka_langtnavn]]</f>
        <v>Softwareudvikling</v>
      </c>
      <c r="D116" t="str">
        <f>IF(XPlan_raw[[#This Row],[Interne-kode]]&lt;&gt;"(tom)",XPlan_raw[[#This Row],[Interne-kode]],"")</f>
        <v>RD2-SU</v>
      </c>
      <c r="E1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6" t="str">
        <f>IF(XPlan_raw[[#This Row],[Campus]]&lt;&gt;"(tom)",XPlan_raw[[#This Row],[Campus]],"")</f>
        <v>Odense</v>
      </c>
      <c r="H116" t="str">
        <f>IF(OR(XPlan_raw[[#This Row],[Prøveform]]="(tom)",XPlan_raw[[#This Row],[Prøveform]]=""),"",XPlan_raw[[#This Row],[Prøveform]])</f>
        <v>Portfolio</v>
      </c>
      <c r="I116" t="str">
        <f>IF(XPlan_raw[[#This Row],[Eksaminator_samlet]]&lt;&gt;"",XPlan_raw[[#This Row],[Eksaminator_samlet]],"")</f>
        <v>Frederik Hagelskjær</v>
      </c>
      <c r="J116" t="str">
        <f>IF(OR(XPlan_raw[[#This Row],[Censur]]="(tom)",XPlan_raw[[#This Row],[Censur]]=""),"",XPlan_raw[[#This Row],[Censur]])</f>
        <v>Second examiner: Internal</v>
      </c>
      <c r="K1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6" s="4" t="str">
        <f>IF(XPlan_raw[[#This Row],[Bemærk]]&lt;&gt;"",XPlan_raw[[#This Row],[Bemærk]],"")</f>
        <v/>
      </c>
      <c r="M116" s="4" t="str">
        <f>IF(XPlan_raw[[#This Row],[Prøveform]]="Skriftlig prøve",XPlan_raw[[#This Row],[DATO: Start eksamen]]+21,"")</f>
        <v/>
      </c>
      <c r="N1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16" s="27" t="s">
        <v>515</v>
      </c>
      <c r="R116" s="5" t="s">
        <v>1704</v>
      </c>
      <c r="S116" s="47" t="s">
        <v>1705</v>
      </c>
      <c r="T116" s="27" t="s">
        <v>1706</v>
      </c>
      <c r="U116" s="47" t="s">
        <v>156</v>
      </c>
      <c r="V116" t="s">
        <v>157</v>
      </c>
      <c r="W116" s="48">
        <v>45811</v>
      </c>
      <c r="X116" s="41"/>
      <c r="Y116" s="41" t="s">
        <v>630</v>
      </c>
      <c r="Z116" s="47" t="s">
        <v>1703</v>
      </c>
      <c r="AA116" s="27" t="s">
        <v>214</v>
      </c>
      <c r="AB116" s="47" t="s">
        <v>160</v>
      </c>
      <c r="AC116" s="41">
        <v>45898</v>
      </c>
      <c r="AD116" s="48"/>
      <c r="AE116" s="27"/>
      <c r="AF116" t="s">
        <v>18</v>
      </c>
      <c r="AH116" s="47" t="s">
        <v>157</v>
      </c>
      <c r="AI116" s="27" t="s">
        <v>157</v>
      </c>
      <c r="AJ116" s="47" t="s">
        <v>157</v>
      </c>
      <c r="AK116" s="27" t="s">
        <v>157</v>
      </c>
      <c r="AL116" s="47" t="s">
        <v>157</v>
      </c>
      <c r="AM116" s="27" t="s">
        <v>157</v>
      </c>
      <c r="AN116" s="47" t="s">
        <v>157</v>
      </c>
      <c r="AO116" s="27" t="s">
        <v>157</v>
      </c>
      <c r="AP116" s="27" t="s">
        <v>52</v>
      </c>
      <c r="AQ116" s="27" t="s">
        <v>157</v>
      </c>
      <c r="AR116" s="27" t="s">
        <v>157</v>
      </c>
      <c r="AS116" s="27" t="s">
        <v>157</v>
      </c>
      <c r="AT116" s="27" t="s">
        <v>157</v>
      </c>
      <c r="AU116" s="27" t="s">
        <v>157</v>
      </c>
      <c r="AV116" s="27"/>
      <c r="AW116" s="27" t="s">
        <v>157</v>
      </c>
      <c r="AX116" s="27" t="s">
        <v>157</v>
      </c>
      <c r="AY116" s="27" t="s">
        <v>61</v>
      </c>
      <c r="AZ116" s="27" t="s">
        <v>157</v>
      </c>
      <c r="BA116" s="27" t="s">
        <v>157</v>
      </c>
      <c r="BB116" s="27" t="s">
        <v>157</v>
      </c>
      <c r="BC116" s="27" t="s">
        <v>157</v>
      </c>
      <c r="BD116" s="27" t="s">
        <v>157</v>
      </c>
      <c r="BE116" s="27" t="s">
        <v>157</v>
      </c>
      <c r="BF116" s="27" t="s">
        <v>157</v>
      </c>
      <c r="BG116" s="27" t="s">
        <v>157</v>
      </c>
      <c r="BH116" s="27" t="s">
        <v>157</v>
      </c>
      <c r="BI116" s="27" t="s">
        <v>157</v>
      </c>
      <c r="BJ116" s="27" t="s">
        <v>157</v>
      </c>
      <c r="BK116" s="27" t="s">
        <v>157</v>
      </c>
      <c r="BL116" s="27" t="s">
        <v>157</v>
      </c>
      <c r="BM116" s="27" t="s">
        <v>157</v>
      </c>
      <c r="BN116" s="27" t="s">
        <v>157</v>
      </c>
      <c r="BO116" s="27" t="s">
        <v>157</v>
      </c>
      <c r="BP116" s="27" t="s">
        <v>157</v>
      </c>
      <c r="BQ116" s="27" t="s">
        <v>157</v>
      </c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I116" t="s">
        <v>429</v>
      </c>
      <c r="CJ116" s="27" t="s">
        <v>430</v>
      </c>
      <c r="CK116" s="27" t="s">
        <v>431</v>
      </c>
      <c r="CL116" s="27" t="s">
        <v>203</v>
      </c>
      <c r="CM116" s="27" t="s">
        <v>157</v>
      </c>
      <c r="CN116" s="41">
        <v>45824</v>
      </c>
      <c r="CO116" s="41"/>
      <c r="CP116" s="41" t="s">
        <v>630</v>
      </c>
      <c r="CQ116" s="27" t="s">
        <v>432</v>
      </c>
      <c r="CR116" s="27" t="s">
        <v>159</v>
      </c>
      <c r="CS116" s="27" t="s">
        <v>187</v>
      </c>
      <c r="CT116" s="41">
        <v>45884</v>
      </c>
      <c r="CU116" s="41"/>
      <c r="CV116" s="27"/>
      <c r="CW116" t="s">
        <v>20</v>
      </c>
      <c r="CY116" s="30"/>
      <c r="CZ116" s="32"/>
      <c r="DA116" s="30"/>
      <c r="DB116" s="32"/>
      <c r="DC116" s="30"/>
      <c r="DD116" s="32"/>
      <c r="DE116" s="30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27" t="s">
        <v>157</v>
      </c>
      <c r="EJ116" s="27" t="s">
        <v>21</v>
      </c>
      <c r="EK116" s="27" t="s">
        <v>157</v>
      </c>
      <c r="EL116" s="27" t="s">
        <v>157</v>
      </c>
      <c r="EM116" s="27" t="s">
        <v>157</v>
      </c>
      <c r="EN116" s="27" t="s">
        <v>157</v>
      </c>
      <c r="EO116" s="27" t="s">
        <v>26</v>
      </c>
      <c r="EP116" s="27" t="s">
        <v>27</v>
      </c>
      <c r="EQ116" s="27" t="s">
        <v>157</v>
      </c>
      <c r="ER116" s="27" t="s">
        <v>157</v>
      </c>
      <c r="ES116" s="27" t="s">
        <v>157</v>
      </c>
      <c r="ET116" s="27" t="s">
        <v>157</v>
      </c>
      <c r="EU116" s="27" t="s">
        <v>157</v>
      </c>
      <c r="EV116" s="27" t="s">
        <v>157</v>
      </c>
      <c r="EW116" s="27" t="s">
        <v>80</v>
      </c>
    </row>
    <row r="117" spans="2:153" x14ac:dyDescent="0.25">
      <c r="B117" t="str">
        <f>IF(Q117="ja",XPlan_raw[[#This Row],[EKA_kode2]],"")</f>
        <v>N500052102</v>
      </c>
      <c r="C117" t="str">
        <f>XPlan_raw[[#This Row],[eka_langtnavn]]</f>
        <v>Statistisk fysik</v>
      </c>
      <c r="D117" t="str">
        <f>IF(XPlan_raw[[#This Row],[Interne-kode]]&lt;&gt;"(tom)",XPlan_raw[[#This Row],[Interne-kode]],"")</f>
        <v>FY550</v>
      </c>
      <c r="E1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7" t="str">
        <f>IF(XPlan_raw[[#This Row],[Campus]]&lt;&gt;"(tom)",XPlan_raw[[#This Row],[Campus]],"")</f>
        <v>Odense</v>
      </c>
      <c r="H117" t="str">
        <f>IF(OR(XPlan_raw[[#This Row],[Prøveform]]="(tom)",XPlan_raw[[#This Row],[Prøveform]]=""),"",XPlan_raw[[#This Row],[Prøveform]])</f>
        <v/>
      </c>
      <c r="I117" t="str">
        <f>IF(XPlan_raw[[#This Row],[Eksaminator_samlet]]&lt;&gt;"",XPlan_raw[[#This Row],[Eksaminator_samlet]],"")</f>
        <v>Michael Andersen Lomholt</v>
      </c>
      <c r="J117" t="str">
        <f>IF(OR(XPlan_raw[[#This Row],[Censur]]="(tom)",XPlan_raw[[#This Row],[Censur]]=""),"",XPlan_raw[[#This Row],[Censur]])</f>
        <v/>
      </c>
      <c r="K1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17" s="4" t="str">
        <f>IF(XPlan_raw[[#This Row],[Bemærk]]&lt;&gt;"",XPlan_raw[[#This Row],[Bemærk]],"")</f>
        <v/>
      </c>
      <c r="M117" s="4" t="str">
        <f>IF(XPlan_raw[[#This Row],[Prøveform]]="Skriftlig prøve",XPlan_raw[[#This Row],[DATO: Start eksamen]]+21,"")</f>
        <v/>
      </c>
      <c r="N1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17" s="27" t="s">
        <v>515</v>
      </c>
      <c r="R117" s="5" t="s">
        <v>822</v>
      </c>
      <c r="S117" s="47" t="s">
        <v>823</v>
      </c>
      <c r="T117" s="27" t="s">
        <v>824</v>
      </c>
      <c r="U117" s="47" t="s">
        <v>203</v>
      </c>
      <c r="V117" t="s">
        <v>157</v>
      </c>
      <c r="W117" s="48">
        <v>45811</v>
      </c>
      <c r="X117" s="41"/>
      <c r="Y117" s="41" t="s">
        <v>157</v>
      </c>
      <c r="Z117" s="47" t="s">
        <v>825</v>
      </c>
      <c r="AA117" s="27"/>
      <c r="AB117" s="47"/>
      <c r="AC117" s="41">
        <v>45883</v>
      </c>
      <c r="AD117" s="48"/>
      <c r="AE117" s="27"/>
      <c r="AF117" t="s">
        <v>18</v>
      </c>
      <c r="AH117" s="47" t="s">
        <v>157</v>
      </c>
      <c r="AI117" s="27" t="s">
        <v>157</v>
      </c>
      <c r="AJ117" s="47" t="s">
        <v>157</v>
      </c>
      <c r="AK117" s="27" t="s">
        <v>157</v>
      </c>
      <c r="AL117" s="47" t="s">
        <v>157</v>
      </c>
      <c r="AM117" s="27" t="s">
        <v>157</v>
      </c>
      <c r="AN117" s="47" t="s">
        <v>157</v>
      </c>
      <c r="AO117" s="27" t="s">
        <v>157</v>
      </c>
      <c r="AP117" s="27" t="s">
        <v>157</v>
      </c>
      <c r="AQ117" s="27" t="s">
        <v>157</v>
      </c>
      <c r="AR117" s="27" t="s">
        <v>157</v>
      </c>
      <c r="AS117" s="27" t="s">
        <v>157</v>
      </c>
      <c r="AT117" s="27" t="s">
        <v>157</v>
      </c>
      <c r="AU117" s="27" t="s">
        <v>57</v>
      </c>
      <c r="AV117" s="27"/>
      <c r="AW117" s="27" t="s">
        <v>157</v>
      </c>
      <c r="AX117" s="27" t="s">
        <v>157</v>
      </c>
      <c r="AY117" s="27" t="s">
        <v>157</v>
      </c>
      <c r="AZ117" s="27" t="s">
        <v>157</v>
      </c>
      <c r="BA117" s="27" t="s">
        <v>157</v>
      </c>
      <c r="BB117" s="27" t="s">
        <v>157</v>
      </c>
      <c r="BC117" s="27" t="s">
        <v>157</v>
      </c>
      <c r="BD117" s="27" t="s">
        <v>157</v>
      </c>
      <c r="BE117" s="27" t="s">
        <v>157</v>
      </c>
      <c r="BF117" s="27" t="s">
        <v>157</v>
      </c>
      <c r="BG117" s="27" t="s">
        <v>157</v>
      </c>
      <c r="BH117" s="27" t="s">
        <v>157</v>
      </c>
      <c r="BI117" s="27" t="s">
        <v>157</v>
      </c>
      <c r="BJ117" s="27" t="s">
        <v>157</v>
      </c>
      <c r="BK117" s="27" t="s">
        <v>157</v>
      </c>
      <c r="BL117" s="27" t="s">
        <v>157</v>
      </c>
      <c r="BM117" s="27" t="s">
        <v>157</v>
      </c>
      <c r="BN117" s="27" t="s">
        <v>157</v>
      </c>
      <c r="BO117" s="27" t="s">
        <v>157</v>
      </c>
      <c r="BP117" s="27" t="s">
        <v>157</v>
      </c>
      <c r="BQ117" s="27" t="s">
        <v>157</v>
      </c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I117" s="28" t="s">
        <v>421</v>
      </c>
      <c r="CJ117" s="30" t="s">
        <v>422</v>
      </c>
      <c r="CK117" s="32" t="s">
        <v>423</v>
      </c>
      <c r="CL117" s="30" t="s">
        <v>156</v>
      </c>
      <c r="CM117" s="32" t="s">
        <v>157</v>
      </c>
      <c r="CN117" s="33">
        <v>45824</v>
      </c>
      <c r="CO117" s="34"/>
      <c r="CP117" s="34" t="s">
        <v>633</v>
      </c>
      <c r="CQ117" s="30" t="s">
        <v>419</v>
      </c>
      <c r="CR117" s="32" t="s">
        <v>424</v>
      </c>
      <c r="CS117" s="30" t="s">
        <v>160</v>
      </c>
      <c r="CT117" s="34">
        <v>45890</v>
      </c>
      <c r="CU117" s="33"/>
      <c r="CV117" s="32"/>
      <c r="CW117" t="s">
        <v>20</v>
      </c>
      <c r="CY117" s="30"/>
      <c r="CZ117" s="32"/>
      <c r="DA117" s="30"/>
      <c r="DB117" s="32"/>
      <c r="DC117" s="30"/>
      <c r="DD117" s="32"/>
      <c r="DE117" s="30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 t="s">
        <v>157</v>
      </c>
      <c r="EJ117" s="32" t="s">
        <v>157</v>
      </c>
      <c r="EK117" s="32" t="s">
        <v>157</v>
      </c>
      <c r="EL117" s="32" t="s">
        <v>157</v>
      </c>
      <c r="EM117" s="32" t="s">
        <v>157</v>
      </c>
      <c r="EN117" s="32" t="s">
        <v>157</v>
      </c>
      <c r="EO117" s="32" t="s">
        <v>157</v>
      </c>
      <c r="EP117" s="32" t="s">
        <v>157</v>
      </c>
      <c r="EQ117" s="32" t="s">
        <v>157</v>
      </c>
      <c r="ER117" s="32" t="s">
        <v>157</v>
      </c>
      <c r="ES117" s="32" t="s">
        <v>157</v>
      </c>
      <c r="ET117" s="32" t="s">
        <v>157</v>
      </c>
      <c r="EU117" s="32" t="s">
        <v>32</v>
      </c>
      <c r="EV117" s="32" t="s">
        <v>157</v>
      </c>
      <c r="EW117" s="32" t="s">
        <v>80</v>
      </c>
    </row>
    <row r="118" spans="2:153" x14ac:dyDescent="0.25">
      <c r="B118" t="str">
        <f>IF(Q118="ja",XPlan_raw[[#This Row],[EKA_kode2]],"")</f>
        <v>T700072102</v>
      </c>
      <c r="C118" t="str">
        <f>XPlan_raw[[#This Row],[eka_langtnavn]]</f>
        <v>Anvendt statistik og dataanalyse</v>
      </c>
      <c r="D118" t="str">
        <f>IF(XPlan_raw[[#This Row],[Interne-kode]]&lt;&gt;"(tom)",XPlan_raw[[#This Row],[Interne-kode]],"")</f>
        <v>DPL-SDA</v>
      </c>
      <c r="E1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8" t="str">
        <f>IF(XPlan_raw[[#This Row],[Campus]]&lt;&gt;"(tom)",XPlan_raw[[#This Row],[Campus]],"")</f>
        <v>Odense</v>
      </c>
      <c r="H118" t="str">
        <f>IF(OR(XPlan_raw[[#This Row],[Prøveform]]="(tom)",XPlan_raw[[#This Row],[Prøveform]]=""),"",XPlan_raw[[#This Row],[Prøveform]])</f>
        <v>Written examination</v>
      </c>
      <c r="I118" t="str">
        <f>IF(XPlan_raw[[#This Row],[Eksaminator_samlet]]&lt;&gt;"",XPlan_raw[[#This Row],[Eksaminator_samlet]],"")</f>
        <v>Mads Bruun Larsen</v>
      </c>
      <c r="J118" t="str">
        <f>IF(OR(XPlan_raw[[#This Row],[Censur]]="(tom)",XPlan_raw[[#This Row],[Censur]]=""),"",XPlan_raw[[#This Row],[Censur]])</f>
        <v>Second examiner: None</v>
      </c>
      <c r="K1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8" s="4" t="str">
        <f>IF(XPlan_raw[[#This Row],[Bemærk]]&lt;&gt;"",XPlan_raw[[#This Row],[Bemærk]],"")</f>
        <v/>
      </c>
      <c r="M118" s="4" t="str">
        <f>IF(XPlan_raw[[#This Row],[Prøveform]]="Skriftlig prøve",XPlan_raw[[#This Row],[DATO: Start eksamen]]+21,"")</f>
        <v/>
      </c>
      <c r="N1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18" s="27" t="s">
        <v>515</v>
      </c>
      <c r="R118" s="5" t="s">
        <v>2045</v>
      </c>
      <c r="S118" s="47" t="s">
        <v>2046</v>
      </c>
      <c r="T118" s="27" t="s">
        <v>2047</v>
      </c>
      <c r="U118" s="47" t="s">
        <v>156</v>
      </c>
      <c r="V118" t="s">
        <v>157</v>
      </c>
      <c r="W118" s="48">
        <v>45812</v>
      </c>
      <c r="X118" s="41"/>
      <c r="Y118" s="41" t="s">
        <v>630</v>
      </c>
      <c r="Z118" s="47" t="s">
        <v>935</v>
      </c>
      <c r="AA118" s="27" t="s">
        <v>159</v>
      </c>
      <c r="AB118" s="47" t="s">
        <v>167</v>
      </c>
      <c r="AC118" s="41">
        <v>45897</v>
      </c>
      <c r="AD118" s="48"/>
      <c r="AE118" s="27"/>
      <c r="AF118" t="s">
        <v>18</v>
      </c>
      <c r="AH118" s="47" t="s">
        <v>157</v>
      </c>
      <c r="AI118" s="27" t="s">
        <v>157</v>
      </c>
      <c r="AJ118" s="47" t="s">
        <v>157</v>
      </c>
      <c r="AK118" s="27" t="s">
        <v>157</v>
      </c>
      <c r="AL118" s="47" t="s">
        <v>157</v>
      </c>
      <c r="AM118" s="27" t="s">
        <v>157</v>
      </c>
      <c r="AN118" s="47" t="s">
        <v>157</v>
      </c>
      <c r="AO118" s="27" t="s">
        <v>51</v>
      </c>
      <c r="AP118" s="27" t="s">
        <v>157</v>
      </c>
      <c r="AQ118" s="27" t="s">
        <v>157</v>
      </c>
      <c r="AR118" s="27" t="s">
        <v>157</v>
      </c>
      <c r="AS118" s="27" t="s">
        <v>157</v>
      </c>
      <c r="AT118" s="27" t="s">
        <v>157</v>
      </c>
      <c r="AU118" s="27" t="s">
        <v>157</v>
      </c>
      <c r="AV118" s="27"/>
      <c r="AW118" s="27" t="s">
        <v>157</v>
      </c>
      <c r="AX118" s="27" t="s">
        <v>157</v>
      </c>
      <c r="AY118" s="27" t="s">
        <v>157</v>
      </c>
      <c r="AZ118" s="27" t="s">
        <v>157</v>
      </c>
      <c r="BA118" s="27" t="s">
        <v>157</v>
      </c>
      <c r="BB118" s="27" t="s">
        <v>157</v>
      </c>
      <c r="BC118" s="27" t="s">
        <v>157</v>
      </c>
      <c r="BD118" s="27" t="s">
        <v>157</v>
      </c>
      <c r="BE118" s="27" t="s">
        <v>157</v>
      </c>
      <c r="BF118" s="27" t="s">
        <v>157</v>
      </c>
      <c r="BG118" s="27" t="s">
        <v>157</v>
      </c>
      <c r="BH118" s="27" t="s">
        <v>157</v>
      </c>
      <c r="BI118" s="27" t="s">
        <v>157</v>
      </c>
      <c r="BJ118" s="27" t="s">
        <v>157</v>
      </c>
      <c r="BK118" s="27" t="s">
        <v>157</v>
      </c>
      <c r="BL118" s="27" t="s">
        <v>157</v>
      </c>
      <c r="BM118" s="27" t="s">
        <v>157</v>
      </c>
      <c r="BN118" s="27" t="s">
        <v>157</v>
      </c>
      <c r="BO118" s="27" t="s">
        <v>157</v>
      </c>
      <c r="BP118" s="27" t="s">
        <v>157</v>
      </c>
      <c r="BQ118" s="27" t="s">
        <v>157</v>
      </c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I118" s="28" t="s">
        <v>298</v>
      </c>
      <c r="CJ118" s="30" t="s">
        <v>299</v>
      </c>
      <c r="CK118" s="32" t="s">
        <v>300</v>
      </c>
      <c r="CL118" s="30" t="s">
        <v>203</v>
      </c>
      <c r="CM118" s="32" t="s">
        <v>157</v>
      </c>
      <c r="CN118" s="33">
        <v>45824</v>
      </c>
      <c r="CO118" s="34">
        <v>45827</v>
      </c>
      <c r="CP118" s="34" t="s">
        <v>630</v>
      </c>
      <c r="CQ118" s="30" t="s">
        <v>276</v>
      </c>
      <c r="CR118" s="32" t="s">
        <v>186</v>
      </c>
      <c r="CS118" s="30" t="s">
        <v>187</v>
      </c>
      <c r="CT118" s="34">
        <v>45896</v>
      </c>
      <c r="CU118" s="33"/>
      <c r="CV118" s="32" t="s">
        <v>161</v>
      </c>
      <c r="CW118" t="s">
        <v>20</v>
      </c>
      <c r="CY118" s="30"/>
      <c r="CZ118" s="32"/>
      <c r="DA118" s="30"/>
      <c r="DB118" s="32"/>
      <c r="DC118" s="30"/>
      <c r="DD118" s="32"/>
      <c r="DE118" s="30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 t="s">
        <v>157</v>
      </c>
      <c r="EJ118" s="32" t="s">
        <v>157</v>
      </c>
      <c r="EK118" s="32" t="s">
        <v>22</v>
      </c>
      <c r="EL118" s="32" t="s">
        <v>157</v>
      </c>
      <c r="EM118" s="32" t="s">
        <v>157</v>
      </c>
      <c r="EN118" s="32" t="s">
        <v>157</v>
      </c>
      <c r="EO118" s="32" t="s">
        <v>157</v>
      </c>
      <c r="EP118" s="32" t="s">
        <v>157</v>
      </c>
      <c r="EQ118" s="32" t="s">
        <v>157</v>
      </c>
      <c r="ER118" s="32" t="s">
        <v>157</v>
      </c>
      <c r="ES118" s="32" t="s">
        <v>157</v>
      </c>
      <c r="ET118" s="32" t="s">
        <v>157</v>
      </c>
      <c r="EU118" s="32" t="s">
        <v>157</v>
      </c>
      <c r="EV118" s="32" t="s">
        <v>157</v>
      </c>
      <c r="EW118" s="32" t="s">
        <v>157</v>
      </c>
    </row>
    <row r="119" spans="2:153" x14ac:dyDescent="0.25">
      <c r="B119" t="str">
        <f>IF(Q119="ja",XPlan_raw[[#This Row],[EKA_kode2]],"")</f>
        <v>T470018102</v>
      </c>
      <c r="C119" t="str">
        <f>XPlan_raw[[#This Row],[eka_langtnavn]]</f>
        <v>Computational Physics</v>
      </c>
      <c r="D119" t="str">
        <f>IF(XPlan_raw[[#This Row],[Interne-kode]]&lt;&gt;"(tom)",XPlan_raw[[#This Row],[Interne-kode]],"")</f>
        <v>TK-CPHY</v>
      </c>
      <c r="E1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9" t="str">
        <f>IF(XPlan_raw[[#This Row],[Campus]]&lt;&gt;"(tom)",XPlan_raw[[#This Row],[Campus]],"")</f>
        <v>Odense</v>
      </c>
      <c r="H119" t="str">
        <f>IF(OR(XPlan_raw[[#This Row],[Prøveform]]="(tom)",XPlan_raw[[#This Row],[Prøveform]]=""),"",XPlan_raw[[#This Row],[Prøveform]])</f>
        <v>Oral examination</v>
      </c>
      <c r="I119" t="str">
        <f>IF(XPlan_raw[[#This Row],[Eksaminator_samlet]]&lt;&gt;"",XPlan_raw[[#This Row],[Eksaminator_samlet]],"")</f>
        <v>Volodymyr Zenin</v>
      </c>
      <c r="J119" t="str">
        <f>IF(OR(XPlan_raw[[#This Row],[Censur]]="(tom)",XPlan_raw[[#This Row],[Censur]]=""),"",XPlan_raw[[#This Row],[Censur]])</f>
        <v>Second examiner: Internal</v>
      </c>
      <c r="K1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9" s="4" t="str">
        <f>IF(XPlan_raw[[#This Row],[Bemærk]]&lt;&gt;"",XPlan_raw[[#This Row],[Bemærk]],"")</f>
        <v/>
      </c>
      <c r="M119" s="4" t="str">
        <f>IF(XPlan_raw[[#This Row],[Prøveform]]="Skriftlig prøve",XPlan_raw[[#This Row],[DATO: Start eksamen]]+21,"")</f>
        <v/>
      </c>
      <c r="N1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119" s="27" t="s">
        <v>515</v>
      </c>
      <c r="R119" s="5" t="s">
        <v>1552</v>
      </c>
      <c r="S119" s="47" t="s">
        <v>1553</v>
      </c>
      <c r="T119" s="27" t="s">
        <v>1554</v>
      </c>
      <c r="U119" s="47" t="s">
        <v>156</v>
      </c>
      <c r="V119" t="s">
        <v>157</v>
      </c>
      <c r="W119" s="48">
        <v>45812</v>
      </c>
      <c r="X119" s="41"/>
      <c r="Y119" s="41" t="s">
        <v>630</v>
      </c>
      <c r="Z119" s="47" t="s">
        <v>1555</v>
      </c>
      <c r="AA119" s="27" t="s">
        <v>186</v>
      </c>
      <c r="AB119" s="47" t="s">
        <v>160</v>
      </c>
      <c r="AC119" s="41">
        <v>45888</v>
      </c>
      <c r="AD119" s="48"/>
      <c r="AE119" s="27"/>
      <c r="AF119" t="s">
        <v>18</v>
      </c>
      <c r="AH119" s="47" t="s">
        <v>157</v>
      </c>
      <c r="AI119" s="27" t="s">
        <v>157</v>
      </c>
      <c r="AJ119" s="47" t="s">
        <v>157</v>
      </c>
      <c r="AK119" s="27" t="s">
        <v>157</v>
      </c>
      <c r="AL119" s="47" t="s">
        <v>157</v>
      </c>
      <c r="AM119" s="27" t="s">
        <v>157</v>
      </c>
      <c r="AN119" s="47" t="s">
        <v>157</v>
      </c>
      <c r="AO119" s="27" t="s">
        <v>157</v>
      </c>
      <c r="AP119" s="27" t="s">
        <v>157</v>
      </c>
      <c r="AQ119" s="27" t="s">
        <v>157</v>
      </c>
      <c r="AR119" s="27" t="s">
        <v>157</v>
      </c>
      <c r="AS119" s="27" t="s">
        <v>157</v>
      </c>
      <c r="AT119" s="27" t="s">
        <v>157</v>
      </c>
      <c r="AU119" s="27" t="s">
        <v>157</v>
      </c>
      <c r="AV119" s="27"/>
      <c r="AW119" s="27" t="s">
        <v>157</v>
      </c>
      <c r="AX119" s="27" t="s">
        <v>157</v>
      </c>
      <c r="AY119" s="27" t="s">
        <v>157</v>
      </c>
      <c r="AZ119" s="27" t="s">
        <v>157</v>
      </c>
      <c r="BA119" s="27" t="s">
        <v>157</v>
      </c>
      <c r="BB119" s="27" t="s">
        <v>157</v>
      </c>
      <c r="BC119" s="27" t="s">
        <v>157</v>
      </c>
      <c r="BD119" s="27" t="s">
        <v>157</v>
      </c>
      <c r="BE119" s="27" t="s">
        <v>157</v>
      </c>
      <c r="BF119" s="27" t="s">
        <v>68</v>
      </c>
      <c r="BG119" s="27" t="s">
        <v>157</v>
      </c>
      <c r="BH119" s="27" t="s">
        <v>157</v>
      </c>
      <c r="BI119" s="27" t="s">
        <v>157</v>
      </c>
      <c r="BJ119" s="27" t="s">
        <v>157</v>
      </c>
      <c r="BK119" s="27" t="s">
        <v>157</v>
      </c>
      <c r="BL119" s="27" t="s">
        <v>157</v>
      </c>
      <c r="BM119" s="27" t="s">
        <v>157</v>
      </c>
      <c r="BN119" s="27" t="s">
        <v>157</v>
      </c>
      <c r="BO119" s="27" t="s">
        <v>157</v>
      </c>
      <c r="BP119" s="27" t="s">
        <v>157</v>
      </c>
      <c r="BQ119" s="27" t="s">
        <v>157</v>
      </c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I119" s="28" t="s">
        <v>273</v>
      </c>
      <c r="CJ119" s="30" t="s">
        <v>274</v>
      </c>
      <c r="CK119" s="32" t="s">
        <v>275</v>
      </c>
      <c r="CL119" s="30" t="s">
        <v>203</v>
      </c>
      <c r="CM119" s="32" t="s">
        <v>157</v>
      </c>
      <c r="CN119" s="33">
        <v>45824</v>
      </c>
      <c r="CO119" s="34">
        <v>45827</v>
      </c>
      <c r="CP119" s="34" t="s">
        <v>630</v>
      </c>
      <c r="CQ119" s="30" t="s">
        <v>276</v>
      </c>
      <c r="CR119" s="32" t="s">
        <v>186</v>
      </c>
      <c r="CS119" s="30" t="s">
        <v>187</v>
      </c>
      <c r="CT119" s="34">
        <v>45896</v>
      </c>
      <c r="CU119" s="33"/>
      <c r="CV119" s="32" t="s">
        <v>161</v>
      </c>
      <c r="CW119" t="s">
        <v>20</v>
      </c>
      <c r="CY119" s="30"/>
      <c r="CZ119" s="32"/>
      <c r="DA119" s="30"/>
      <c r="DB119" s="32"/>
      <c r="DC119" s="30"/>
      <c r="DD119" s="32"/>
      <c r="DE119" s="30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 t="s">
        <v>157</v>
      </c>
      <c r="EJ119" s="32" t="s">
        <v>157</v>
      </c>
      <c r="EK119" s="32" t="s">
        <v>157</v>
      </c>
      <c r="EL119" s="32" t="s">
        <v>157</v>
      </c>
      <c r="EM119" s="32" t="s">
        <v>157</v>
      </c>
      <c r="EN119" s="32" t="s">
        <v>157</v>
      </c>
      <c r="EO119" s="32" t="s">
        <v>157</v>
      </c>
      <c r="EP119" s="32" t="s">
        <v>27</v>
      </c>
      <c r="EQ119" s="32" t="s">
        <v>157</v>
      </c>
      <c r="ER119" s="32" t="s">
        <v>157</v>
      </c>
      <c r="ES119" s="32" t="s">
        <v>157</v>
      </c>
      <c r="ET119" s="32" t="s">
        <v>157</v>
      </c>
      <c r="EU119" s="32" t="s">
        <v>157</v>
      </c>
      <c r="EV119" s="32" t="s">
        <v>157</v>
      </c>
      <c r="EW119" s="32" t="s">
        <v>157</v>
      </c>
    </row>
    <row r="120" spans="2:153" x14ac:dyDescent="0.25">
      <c r="B120" t="str">
        <f>IF(Q120="ja",XPlan_raw[[#This Row],[EKA_kode2]],"")</f>
        <v>T140017102</v>
      </c>
      <c r="C120" t="str">
        <f>XPlan_raw[[#This Row],[eka_langtnavn]]</f>
        <v>Design Studio 4 – Computational Design Studio</v>
      </c>
      <c r="D120" t="str">
        <f>IF(XPlan_raw[[#This Row],[Interne-kode]]&lt;&gt;"(tom)",XPlan_raw[[#This Row],[Interne-kode]],"")</f>
        <v>14-DES4</v>
      </c>
      <c r="E1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0" t="str">
        <f>IF(XPlan_raw[[#This Row],[Campus]]&lt;&gt;"(tom)",XPlan_raw[[#This Row],[Campus]],"")</f>
        <v>Odense</v>
      </c>
      <c r="H120" t="str">
        <f>IF(OR(XPlan_raw[[#This Row],[Prøveform]]="(tom)",XPlan_raw[[#This Row],[Prøveform]]=""),"",XPlan_raw[[#This Row],[Prøveform]])</f>
        <v>Oral examination</v>
      </c>
      <c r="I120" t="str">
        <f>IF(XPlan_raw[[#This Row],[Eksaminator_samlet]]&lt;&gt;"",XPlan_raw[[#This Row],[Eksaminator_samlet]],"")</f>
        <v>Giulia Pelliccia, Junaid Nabi, Roberto Naboni</v>
      </c>
      <c r="J120" t="str">
        <f>IF(OR(XPlan_raw[[#This Row],[Censur]]="(tom)",XPlan_raw[[#This Row],[Censur]]=""),"",XPlan_raw[[#This Row],[Censur]])</f>
        <v>Second examiner: External</v>
      </c>
      <c r="K1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0" s="4" t="str">
        <f>IF(XPlan_raw[[#This Row],[Bemærk]]&lt;&gt;"",XPlan_raw[[#This Row],[Bemærk]],"")</f>
        <v/>
      </c>
      <c r="M120" s="4" t="str">
        <f>IF(XPlan_raw[[#This Row],[Prøveform]]="Skriftlig prøve",XPlan_raw[[#This Row],[DATO: Start eksamen]]+21,"")</f>
        <v/>
      </c>
      <c r="N1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120" s="27" t="s">
        <v>515</v>
      </c>
      <c r="R120" t="s">
        <v>1193</v>
      </c>
      <c r="S120" s="27" t="s">
        <v>1194</v>
      </c>
      <c r="T120" s="27" t="s">
        <v>1195</v>
      </c>
      <c r="U120" s="27" t="s">
        <v>203</v>
      </c>
      <c r="V120" t="s">
        <v>157</v>
      </c>
      <c r="W120" s="41">
        <v>45812</v>
      </c>
      <c r="X120" s="41"/>
      <c r="Y120" s="41" t="s">
        <v>630</v>
      </c>
      <c r="Z120" s="27" t="s">
        <v>1196</v>
      </c>
      <c r="AA120" s="27" t="s">
        <v>186</v>
      </c>
      <c r="AB120" s="27" t="s">
        <v>187</v>
      </c>
      <c r="AC120" s="41">
        <v>45898</v>
      </c>
      <c r="AD120" s="41"/>
      <c r="AE120" s="27"/>
      <c r="AF120" t="s">
        <v>18</v>
      </c>
      <c r="AH120" s="47" t="s">
        <v>157</v>
      </c>
      <c r="AI120" s="27" t="s">
        <v>157</v>
      </c>
      <c r="AJ120" s="47" t="s">
        <v>157</v>
      </c>
      <c r="AK120" s="27" t="s">
        <v>157</v>
      </c>
      <c r="AL120" s="47" t="s">
        <v>157</v>
      </c>
      <c r="AM120" s="27" t="s">
        <v>157</v>
      </c>
      <c r="AN120" s="47" t="s">
        <v>157</v>
      </c>
      <c r="AO120" s="27" t="s">
        <v>157</v>
      </c>
      <c r="AP120" s="27" t="s">
        <v>157</v>
      </c>
      <c r="AQ120" s="27" t="s">
        <v>157</v>
      </c>
      <c r="AR120" s="27" t="s">
        <v>54</v>
      </c>
      <c r="AS120" s="27" t="s">
        <v>157</v>
      </c>
      <c r="AT120" s="27" t="s">
        <v>157</v>
      </c>
      <c r="AU120" s="27" t="s">
        <v>157</v>
      </c>
      <c r="AV120" s="27"/>
      <c r="AW120" s="27" t="s">
        <v>157</v>
      </c>
      <c r="AX120" s="27" t="s">
        <v>157</v>
      </c>
      <c r="AY120" s="27" t="s">
        <v>157</v>
      </c>
      <c r="AZ120" s="27" t="s">
        <v>157</v>
      </c>
      <c r="BA120" s="27" t="s">
        <v>157</v>
      </c>
      <c r="BB120" s="27" t="s">
        <v>157</v>
      </c>
      <c r="BC120" s="27" t="s">
        <v>157</v>
      </c>
      <c r="BD120" s="27" t="s">
        <v>157</v>
      </c>
      <c r="BE120" s="27" t="s">
        <v>157</v>
      </c>
      <c r="BF120" s="27" t="s">
        <v>157</v>
      </c>
      <c r="BG120" s="27" t="s">
        <v>157</v>
      </c>
      <c r="BH120" s="27" t="s">
        <v>157</v>
      </c>
      <c r="BI120" s="27" t="s">
        <v>157</v>
      </c>
      <c r="BJ120" s="27" t="s">
        <v>157</v>
      </c>
      <c r="BK120" s="27" t="s">
        <v>157</v>
      </c>
      <c r="BL120" s="27" t="s">
        <v>157</v>
      </c>
      <c r="BM120" s="27" t="s">
        <v>157</v>
      </c>
      <c r="BN120" s="27" t="s">
        <v>157</v>
      </c>
      <c r="BO120" s="27" t="s">
        <v>157</v>
      </c>
      <c r="BP120" s="27" t="s">
        <v>157</v>
      </c>
      <c r="BQ120" s="27" t="s">
        <v>157</v>
      </c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I120" t="s">
        <v>242</v>
      </c>
      <c r="CJ120" s="27" t="s">
        <v>243</v>
      </c>
      <c r="CK120" s="27" t="s">
        <v>244</v>
      </c>
      <c r="CL120" s="27" t="s">
        <v>156</v>
      </c>
      <c r="CM120" s="27" t="s">
        <v>157</v>
      </c>
      <c r="CN120" s="41">
        <v>45824</v>
      </c>
      <c r="CO120" s="41">
        <v>45825</v>
      </c>
      <c r="CP120" s="41" t="s">
        <v>633</v>
      </c>
      <c r="CQ120" s="27" t="s">
        <v>245</v>
      </c>
      <c r="CR120" s="27" t="s">
        <v>186</v>
      </c>
      <c r="CS120" s="27" t="s">
        <v>160</v>
      </c>
      <c r="CT120" s="41">
        <v>45890</v>
      </c>
      <c r="CU120" s="41"/>
      <c r="CV120" s="27"/>
      <c r="CW120" t="s">
        <v>20</v>
      </c>
      <c r="CY120" s="30"/>
      <c r="CZ120" s="32"/>
      <c r="DA120" s="30"/>
      <c r="DB120" s="32"/>
      <c r="DC120" s="30"/>
      <c r="DD120" s="32"/>
      <c r="DE120" s="30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27" t="s">
        <v>157</v>
      </c>
      <c r="EJ120" s="27" t="s">
        <v>157</v>
      </c>
      <c r="EK120" s="27" t="s">
        <v>157</v>
      </c>
      <c r="EL120" s="27" t="s">
        <v>157</v>
      </c>
      <c r="EM120" s="27" t="s">
        <v>157</v>
      </c>
      <c r="EN120" s="27" t="s">
        <v>157</v>
      </c>
      <c r="EO120" s="27" t="s">
        <v>157</v>
      </c>
      <c r="EP120" s="27" t="s">
        <v>157</v>
      </c>
      <c r="EQ120" s="27" t="s">
        <v>157</v>
      </c>
      <c r="ER120" s="27" t="s">
        <v>157</v>
      </c>
      <c r="ES120" s="27" t="s">
        <v>157</v>
      </c>
      <c r="ET120" s="27" t="s">
        <v>157</v>
      </c>
      <c r="EU120" s="27" t="s">
        <v>157</v>
      </c>
      <c r="EV120" s="27" t="s">
        <v>33</v>
      </c>
      <c r="EW120" s="27" t="s">
        <v>157</v>
      </c>
    </row>
    <row r="121" spans="2:153" x14ac:dyDescent="0.25">
      <c r="B121" t="str">
        <f>IF(Q121="ja",XPlan_raw[[#This Row],[EKA_kode2]],"")</f>
        <v>T550074102</v>
      </c>
      <c r="C121" t="str">
        <f>XPlan_raw[[#This Row],[eka_langtnavn]]</f>
        <v>Ethics in Drone, Robotic, and Software Systems Design</v>
      </c>
      <c r="D121" t="str">
        <f>IF(XPlan_raw[[#This Row],[Interne-kode]]&lt;&gt;"(tom)",XPlan_raw[[#This Row],[Interne-kode]],"")</f>
        <v>RM-EDR</v>
      </c>
      <c r="E1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1" t="str">
        <f>IF(XPlan_raw[[#This Row],[Campus]]&lt;&gt;"(tom)",XPlan_raw[[#This Row],[Campus]],"")</f>
        <v>Odense</v>
      </c>
      <c r="H121" t="str">
        <f>IF(OR(XPlan_raw[[#This Row],[Prøveform]]="(tom)",XPlan_raw[[#This Row],[Prøveform]]=""),"",XPlan_raw[[#This Row],[Prøveform]])</f>
        <v>Oral examination</v>
      </c>
      <c r="I121" t="str">
        <f>IF(XPlan_raw[[#This Row],[Eksaminator_samlet]]&lt;&gt;"",XPlan_raw[[#This Row],[Eksaminator_samlet]],"")</f>
        <v>Dylan Cawthorne</v>
      </c>
      <c r="J121" t="str">
        <f>IF(OR(XPlan_raw[[#This Row],[Censur]]="(tom)",XPlan_raw[[#This Row],[Censur]]=""),"",XPlan_raw[[#This Row],[Censur]])</f>
        <v>Second examiner: Internal</v>
      </c>
      <c r="K1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1" s="4" t="str">
        <f>IF(XPlan_raw[[#This Row],[Bemærk]]&lt;&gt;"",XPlan_raw[[#This Row],[Bemærk]],"")</f>
        <v/>
      </c>
      <c r="M121" s="4" t="str">
        <f>IF(XPlan_raw[[#This Row],[Prøveform]]="Skriftlig prøve",XPlan_raw[[#This Row],[DATO: Start eksamen]]+21,"")</f>
        <v/>
      </c>
      <c r="N1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(MSc),(tom),(tom),(tom),Kandidat i Product Development and Innovation (MSc),Kandidat i Software Engineering (MSc),(tom),Exchange students,,,,,,,,,,,,,,,</v>
      </c>
      <c r="Q121" s="27" t="s">
        <v>515</v>
      </c>
      <c r="R121" s="5" t="s">
        <v>1829</v>
      </c>
      <c r="S121" s="47" t="s">
        <v>1830</v>
      </c>
      <c r="T121" s="27" t="s">
        <v>1831</v>
      </c>
      <c r="U121" s="47" t="s">
        <v>156</v>
      </c>
      <c r="V121" t="s">
        <v>157</v>
      </c>
      <c r="W121" s="48">
        <v>45812</v>
      </c>
      <c r="X121" s="41"/>
      <c r="Y121" s="41" t="s">
        <v>631</v>
      </c>
      <c r="Z121" s="47" t="s">
        <v>1832</v>
      </c>
      <c r="AA121" s="27" t="s">
        <v>186</v>
      </c>
      <c r="AB121" s="47" t="s">
        <v>160</v>
      </c>
      <c r="AC121" s="41">
        <v>45891</v>
      </c>
      <c r="AD121" s="48"/>
      <c r="AE121" s="27"/>
      <c r="AF121" t="s">
        <v>18</v>
      </c>
      <c r="AH121" s="47" t="s">
        <v>157</v>
      </c>
      <c r="AI121" s="27" t="s">
        <v>157</v>
      </c>
      <c r="AJ121" s="47" t="s">
        <v>157</v>
      </c>
      <c r="AK121" s="27" t="s">
        <v>157</v>
      </c>
      <c r="AL121" s="47" t="s">
        <v>157</v>
      </c>
      <c r="AM121" s="27" t="s">
        <v>157</v>
      </c>
      <c r="AN121" s="47" t="s">
        <v>157</v>
      </c>
      <c r="AO121" s="27" t="s">
        <v>157</v>
      </c>
      <c r="AP121" s="27" t="s">
        <v>157</v>
      </c>
      <c r="AQ121" s="27" t="s">
        <v>157</v>
      </c>
      <c r="AR121" s="27" t="s">
        <v>157</v>
      </c>
      <c r="AS121" s="27" t="s">
        <v>157</v>
      </c>
      <c r="AT121" s="27" t="s">
        <v>157</v>
      </c>
      <c r="AU121" s="27" t="s">
        <v>157</v>
      </c>
      <c r="AV121" s="27"/>
      <c r="AW121" s="27" t="s">
        <v>157</v>
      </c>
      <c r="AX121" s="27" t="s">
        <v>157</v>
      </c>
      <c r="AY121" s="27" t="s">
        <v>157</v>
      </c>
      <c r="AZ121" s="27" t="s">
        <v>157</v>
      </c>
      <c r="BA121" s="27" t="s">
        <v>157</v>
      </c>
      <c r="BB121" s="27" t="s">
        <v>157</v>
      </c>
      <c r="BC121" s="27" t="s">
        <v>157</v>
      </c>
      <c r="BD121" s="27" t="s">
        <v>157</v>
      </c>
      <c r="BE121" s="27" t="s">
        <v>157</v>
      </c>
      <c r="BF121" s="27" t="s">
        <v>157</v>
      </c>
      <c r="BG121" s="27" t="s">
        <v>157</v>
      </c>
      <c r="BH121" s="27" t="s">
        <v>157</v>
      </c>
      <c r="BI121" s="27" t="s">
        <v>157</v>
      </c>
      <c r="BJ121" s="27" t="s">
        <v>72</v>
      </c>
      <c r="BK121" s="27" t="s">
        <v>157</v>
      </c>
      <c r="BL121" s="27" t="s">
        <v>157</v>
      </c>
      <c r="BM121" s="27" t="s">
        <v>157</v>
      </c>
      <c r="BN121" s="27" t="s">
        <v>76</v>
      </c>
      <c r="BO121" s="27" t="s">
        <v>77</v>
      </c>
      <c r="BP121" s="27" t="s">
        <v>157</v>
      </c>
      <c r="BQ121" s="27" t="s">
        <v>34</v>
      </c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I121" t="s">
        <v>256</v>
      </c>
      <c r="CJ121" s="27" t="s">
        <v>257</v>
      </c>
      <c r="CK121" s="27" t="s">
        <v>258</v>
      </c>
      <c r="CL121" s="27" t="s">
        <v>203</v>
      </c>
      <c r="CM121" s="27" t="s">
        <v>157</v>
      </c>
      <c r="CN121" s="41">
        <v>45824</v>
      </c>
      <c r="CO121" s="41"/>
      <c r="CP121" s="41" t="s">
        <v>630</v>
      </c>
      <c r="CQ121" s="27" t="s">
        <v>224</v>
      </c>
      <c r="CR121" s="27" t="s">
        <v>186</v>
      </c>
      <c r="CS121" s="27" t="s">
        <v>187</v>
      </c>
      <c r="CT121" s="41">
        <v>45889</v>
      </c>
      <c r="CU121" s="41"/>
      <c r="CV121" s="27"/>
      <c r="CW121" t="s">
        <v>20</v>
      </c>
      <c r="CY121" s="30"/>
      <c r="CZ121" s="32"/>
      <c r="DA121" s="30"/>
      <c r="DB121" s="32"/>
      <c r="DC121" s="30"/>
      <c r="DD121" s="32"/>
      <c r="DE121" s="30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27" t="s">
        <v>19</v>
      </c>
      <c r="EJ121" s="27" t="s">
        <v>157</v>
      </c>
      <c r="EK121" s="27" t="s">
        <v>157</v>
      </c>
      <c r="EL121" s="27" t="s">
        <v>157</v>
      </c>
      <c r="EM121" s="27" t="s">
        <v>157</v>
      </c>
      <c r="EN121" s="27" t="s">
        <v>157</v>
      </c>
      <c r="EO121" s="27" t="s">
        <v>157</v>
      </c>
      <c r="EP121" s="27" t="s">
        <v>157</v>
      </c>
      <c r="EQ121" s="27" t="s">
        <v>157</v>
      </c>
      <c r="ER121" s="27" t="s">
        <v>157</v>
      </c>
      <c r="ES121" s="27" t="s">
        <v>157</v>
      </c>
      <c r="ET121" s="27" t="s">
        <v>157</v>
      </c>
      <c r="EU121" s="27" t="s">
        <v>157</v>
      </c>
      <c r="EV121" s="27" t="s">
        <v>157</v>
      </c>
      <c r="EW121" s="27" t="s">
        <v>157</v>
      </c>
    </row>
    <row r="122" spans="2:153" x14ac:dyDescent="0.25">
      <c r="B122" t="str">
        <f>IF(Q122="ja",XPlan_raw[[#This Row],[EKA_kode2]],"")</f>
        <v>T520066102</v>
      </c>
      <c r="C122" t="str">
        <f>XPlan_raw[[#This Row],[eka_langtnavn]]</f>
        <v xml:space="preserve">Model-based Software Development </v>
      </c>
      <c r="D122" t="str">
        <f>IF(XPlan_raw[[#This Row],[Interne-kode]]&lt;&gt;"(tom)",XPlan_raw[[#This Row],[Interne-kode]],"")</f>
        <v>SM2-MSD</v>
      </c>
      <c r="E1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2" t="str">
        <f>IF(XPlan_raw[[#This Row],[Campus]]&lt;&gt;"(tom)",XPlan_raw[[#This Row],[Campus]],"")</f>
        <v>Odense</v>
      </c>
      <c r="H122" t="str">
        <f>IF(OR(XPlan_raw[[#This Row],[Prøveform]]="(tom)",XPlan_raw[[#This Row],[Prøveform]]=""),"",XPlan_raw[[#This Row],[Prøveform]])</f>
        <v>Written examination on premises</v>
      </c>
      <c r="I122" t="str">
        <f>IF(XPlan_raw[[#This Row],[Eksaminator_samlet]]&lt;&gt;"",XPlan_raw[[#This Row],[Eksaminator_samlet]],"")</f>
        <v>Miguel Enrique Campusano Araya</v>
      </c>
      <c r="J122" t="str">
        <f>IF(OR(XPlan_raw[[#This Row],[Censur]]="(tom)",XPlan_raw[[#This Row],[Censur]]=""),"",XPlan_raw[[#This Row],[Censur]])</f>
        <v>Second examiner: None</v>
      </c>
      <c r="K1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22" s="4" t="str">
        <f>IF(XPlan_raw[[#This Row],[Bemærk]]&lt;&gt;"",XPlan_raw[[#This Row],[Bemærk]],"")</f>
        <v/>
      </c>
      <c r="M122" s="4" t="str">
        <f>IF(XPlan_raw[[#This Row],[Prøveform]]="Skriftlig prøve",XPlan_raw[[#This Row],[DATO: Start eksamen]]+21,"")</f>
        <v/>
      </c>
      <c r="N1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2" s="27" t="s">
        <v>515</v>
      </c>
      <c r="R122" s="5" t="s">
        <v>1674</v>
      </c>
      <c r="S122" s="47" t="s">
        <v>1675</v>
      </c>
      <c r="T122" s="27" t="s">
        <v>1676</v>
      </c>
      <c r="U122" s="47" t="s">
        <v>156</v>
      </c>
      <c r="V122" t="s">
        <v>157</v>
      </c>
      <c r="W122" s="48">
        <v>45812</v>
      </c>
      <c r="X122" s="41"/>
      <c r="Y122" s="41" t="s">
        <v>630</v>
      </c>
      <c r="Z122" s="47" t="s">
        <v>690</v>
      </c>
      <c r="AA122" s="27" t="s">
        <v>791</v>
      </c>
      <c r="AB122" s="47" t="s">
        <v>167</v>
      </c>
      <c r="AC122" s="41">
        <v>45887</v>
      </c>
      <c r="AD122" s="48"/>
      <c r="AE122" s="27"/>
      <c r="AF122" t="s">
        <v>18</v>
      </c>
      <c r="AH122" s="47" t="s">
        <v>157</v>
      </c>
      <c r="AI122" s="27" t="s">
        <v>157</v>
      </c>
      <c r="AJ122" s="47" t="s">
        <v>157</v>
      </c>
      <c r="AK122" s="27" t="s">
        <v>157</v>
      </c>
      <c r="AL122" s="47" t="s">
        <v>157</v>
      </c>
      <c r="AM122" s="27" t="s">
        <v>157</v>
      </c>
      <c r="AN122" s="47" t="s">
        <v>157</v>
      </c>
      <c r="AO122" s="27" t="s">
        <v>157</v>
      </c>
      <c r="AP122" s="27" t="s">
        <v>157</v>
      </c>
      <c r="AQ122" s="27" t="s">
        <v>157</v>
      </c>
      <c r="AR122" s="27" t="s">
        <v>157</v>
      </c>
      <c r="AS122" s="27" t="s">
        <v>157</v>
      </c>
      <c r="AT122" s="27" t="s">
        <v>157</v>
      </c>
      <c r="AU122" s="27" t="s">
        <v>157</v>
      </c>
      <c r="AV122" s="27"/>
      <c r="AW122" s="27" t="s">
        <v>157</v>
      </c>
      <c r="AX122" s="27" t="s">
        <v>157</v>
      </c>
      <c r="AY122" s="27" t="s">
        <v>157</v>
      </c>
      <c r="AZ122" s="27" t="s">
        <v>157</v>
      </c>
      <c r="BA122" s="27" t="s">
        <v>157</v>
      </c>
      <c r="BB122" s="27" t="s">
        <v>157</v>
      </c>
      <c r="BC122" s="27" t="s">
        <v>157</v>
      </c>
      <c r="BD122" s="27" t="s">
        <v>157</v>
      </c>
      <c r="BE122" s="27" t="s">
        <v>157</v>
      </c>
      <c r="BF122" s="27" t="s">
        <v>157</v>
      </c>
      <c r="BG122" s="27" t="s">
        <v>157</v>
      </c>
      <c r="BH122" s="27" t="s">
        <v>157</v>
      </c>
      <c r="BI122" s="27" t="s">
        <v>157</v>
      </c>
      <c r="BJ122" s="27" t="s">
        <v>157</v>
      </c>
      <c r="BK122" s="27" t="s">
        <v>157</v>
      </c>
      <c r="BL122" s="27" t="s">
        <v>157</v>
      </c>
      <c r="BM122" s="27" t="s">
        <v>157</v>
      </c>
      <c r="BN122" s="27" t="s">
        <v>157</v>
      </c>
      <c r="BO122" s="27" t="s">
        <v>77</v>
      </c>
      <c r="BP122" s="27" t="s">
        <v>157</v>
      </c>
      <c r="BQ122" s="27" t="s">
        <v>157</v>
      </c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I122" t="s">
        <v>221</v>
      </c>
      <c r="CJ122" s="27" t="s">
        <v>222</v>
      </c>
      <c r="CK122" s="27" t="s">
        <v>223</v>
      </c>
      <c r="CL122" s="27" t="s">
        <v>203</v>
      </c>
      <c r="CM122" s="27" t="s">
        <v>157</v>
      </c>
      <c r="CN122" s="41">
        <v>45824</v>
      </c>
      <c r="CO122" s="41"/>
      <c r="CP122" s="41" t="s">
        <v>630</v>
      </c>
      <c r="CQ122" s="27" t="s">
        <v>224</v>
      </c>
      <c r="CR122" s="27" t="s">
        <v>186</v>
      </c>
      <c r="CS122" s="27" t="s">
        <v>187</v>
      </c>
      <c r="CT122" s="41">
        <v>45889</v>
      </c>
      <c r="CU122" s="41"/>
      <c r="CV122" s="27"/>
      <c r="CW122" t="s">
        <v>20</v>
      </c>
      <c r="CY122" s="30"/>
      <c r="CZ122" s="32"/>
      <c r="DA122" s="30"/>
      <c r="DB122" s="32"/>
      <c r="DC122" s="30"/>
      <c r="DD122" s="32"/>
      <c r="DE122" s="30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27" t="s">
        <v>157</v>
      </c>
      <c r="EJ122" s="27" t="s">
        <v>157</v>
      </c>
      <c r="EK122" s="27" t="s">
        <v>157</v>
      </c>
      <c r="EL122" s="27" t="s">
        <v>23</v>
      </c>
      <c r="EM122" s="27" t="s">
        <v>157</v>
      </c>
      <c r="EN122" s="27" t="s">
        <v>157</v>
      </c>
      <c r="EO122" s="27" t="s">
        <v>157</v>
      </c>
      <c r="EP122" s="27" t="s">
        <v>157</v>
      </c>
      <c r="EQ122" s="27" t="s">
        <v>157</v>
      </c>
      <c r="ER122" s="27" t="s">
        <v>157</v>
      </c>
      <c r="ES122" s="27" t="s">
        <v>157</v>
      </c>
      <c r="ET122" s="27" t="s">
        <v>157</v>
      </c>
      <c r="EU122" s="27" t="s">
        <v>157</v>
      </c>
      <c r="EV122" s="27" t="s">
        <v>157</v>
      </c>
      <c r="EW122" s="27" t="s">
        <v>80</v>
      </c>
    </row>
    <row r="123" spans="2:153" x14ac:dyDescent="0.25">
      <c r="B123" t="str">
        <f>IF(Q123="ja",XPlan_raw[[#This Row],[EKA_kode2]],"")</f>
        <v>T520036102</v>
      </c>
      <c r="C123" t="str">
        <f>XPlan_raw[[#This Row],[eka_langtnavn]]</f>
        <v>Model-driven Software Developm</v>
      </c>
      <c r="D123" t="str">
        <f>IF(XPlan_raw[[#This Row],[Interne-kode]]&lt;&gt;"(tom)",XPlan_raw[[#This Row],[Interne-kode]],"")</f>
        <v/>
      </c>
      <c r="E1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3" t="str">
        <f>IF(XPlan_raw[[#This Row],[Campus]]&lt;&gt;"(tom)",XPlan_raw[[#This Row],[Campus]],"")</f>
        <v>Odense</v>
      </c>
      <c r="H123" t="str">
        <f>IF(OR(XPlan_raw[[#This Row],[Prøveform]]="(tom)",XPlan_raw[[#This Row],[Prøveform]]=""),"",XPlan_raw[[#This Row],[Prøveform]])</f>
        <v>Take-home assignment</v>
      </c>
      <c r="I123" t="str">
        <f>IF(XPlan_raw[[#This Row],[Eksaminator_samlet]]&lt;&gt;"",XPlan_raw[[#This Row],[Eksaminator_samlet]],"")</f>
        <v>Miguel Enrique Campusano Araya</v>
      </c>
      <c r="J123" t="str">
        <f>IF(OR(XPlan_raw[[#This Row],[Censur]]="(tom)",XPlan_raw[[#This Row],[Censur]]=""),"",XPlan_raw[[#This Row],[Censur]])</f>
        <v/>
      </c>
      <c r="K1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3" s="4" t="str">
        <f>IF(XPlan_raw[[#This Row],[Bemærk]]&lt;&gt;"",XPlan_raw[[#This Row],[Bemærk]],"")</f>
        <v/>
      </c>
      <c r="M123" s="4" t="str">
        <f>IF(XPlan_raw[[#This Row],[Prøveform]]="Skriftlig prøve",XPlan_raw[[#This Row],[DATO: Start eksamen]]+21,"")</f>
        <v/>
      </c>
      <c r="N1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3" s="27" t="s">
        <v>515</v>
      </c>
      <c r="R123" t="s">
        <v>688</v>
      </c>
      <c r="S123" s="27" t="s">
        <v>689</v>
      </c>
      <c r="T123" s="27" t="s">
        <v>157</v>
      </c>
      <c r="U123" s="27" t="s">
        <v>156</v>
      </c>
      <c r="V123" t="s">
        <v>157</v>
      </c>
      <c r="W123" s="41">
        <v>45812</v>
      </c>
      <c r="X123" s="41"/>
      <c r="Y123" s="41" t="s">
        <v>157</v>
      </c>
      <c r="Z123" s="27" t="s">
        <v>690</v>
      </c>
      <c r="AA123" s="27" t="s">
        <v>255</v>
      </c>
      <c r="AB123" s="27"/>
      <c r="AC123" s="41" t="s">
        <v>157</v>
      </c>
      <c r="AD123" s="41"/>
      <c r="AE123" s="27"/>
      <c r="AF123" t="s">
        <v>18</v>
      </c>
      <c r="AH123" s="27" t="s">
        <v>157</v>
      </c>
      <c r="AI123" s="27" t="s">
        <v>157</v>
      </c>
      <c r="AJ123" s="27" t="s">
        <v>157</v>
      </c>
      <c r="AK123" s="27" t="s">
        <v>157</v>
      </c>
      <c r="AL123" s="27" t="s">
        <v>157</v>
      </c>
      <c r="AM123" s="27" t="s">
        <v>157</v>
      </c>
      <c r="AN123" s="27" t="s">
        <v>157</v>
      </c>
      <c r="AO123" s="27" t="s">
        <v>157</v>
      </c>
      <c r="AP123" s="27" t="s">
        <v>157</v>
      </c>
      <c r="AQ123" s="27" t="s">
        <v>157</v>
      </c>
      <c r="AR123" s="27" t="s">
        <v>157</v>
      </c>
      <c r="AS123" s="27" t="s">
        <v>157</v>
      </c>
      <c r="AT123" s="27" t="s">
        <v>157</v>
      </c>
      <c r="AU123" s="27" t="s">
        <v>157</v>
      </c>
      <c r="AV123" s="27"/>
      <c r="AW123" s="27" t="s">
        <v>157</v>
      </c>
      <c r="AX123" s="27" t="s">
        <v>157</v>
      </c>
      <c r="AY123" s="27" t="s">
        <v>157</v>
      </c>
      <c r="AZ123" s="27" t="s">
        <v>157</v>
      </c>
      <c r="BA123" s="27" t="s">
        <v>157</v>
      </c>
      <c r="BB123" s="27" t="s">
        <v>157</v>
      </c>
      <c r="BC123" s="27" t="s">
        <v>157</v>
      </c>
      <c r="BD123" s="27" t="s">
        <v>157</v>
      </c>
      <c r="BE123" s="27" t="s">
        <v>157</v>
      </c>
      <c r="BF123" s="27" t="s">
        <v>157</v>
      </c>
      <c r="BG123" s="27" t="s">
        <v>157</v>
      </c>
      <c r="BH123" s="27" t="s">
        <v>157</v>
      </c>
      <c r="BI123" s="27" t="s">
        <v>157</v>
      </c>
      <c r="BJ123" s="27" t="s">
        <v>157</v>
      </c>
      <c r="BK123" s="27" t="s">
        <v>157</v>
      </c>
      <c r="BL123" s="27" t="s">
        <v>157</v>
      </c>
      <c r="BM123" s="27" t="s">
        <v>157</v>
      </c>
      <c r="BN123" s="27" t="s">
        <v>157</v>
      </c>
      <c r="BO123" s="27" t="s">
        <v>77</v>
      </c>
      <c r="BP123" s="27" t="s">
        <v>157</v>
      </c>
      <c r="BQ123" s="27" t="s">
        <v>157</v>
      </c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I123" s="28" t="s">
        <v>246</v>
      </c>
      <c r="CJ123" s="30" t="s">
        <v>247</v>
      </c>
      <c r="CK123" s="32" t="s">
        <v>248</v>
      </c>
      <c r="CL123" s="30" t="s">
        <v>156</v>
      </c>
      <c r="CM123" s="32" t="s">
        <v>157</v>
      </c>
      <c r="CN123" s="33">
        <v>45824</v>
      </c>
      <c r="CO123" s="34">
        <v>45826</v>
      </c>
      <c r="CP123" s="34" t="s">
        <v>630</v>
      </c>
      <c r="CQ123" s="30" t="s">
        <v>241</v>
      </c>
      <c r="CR123" s="32" t="s">
        <v>186</v>
      </c>
      <c r="CS123" s="30" t="s">
        <v>160</v>
      </c>
      <c r="CT123" s="34">
        <v>45889</v>
      </c>
      <c r="CU123" s="33"/>
      <c r="CV123" s="32" t="s">
        <v>161</v>
      </c>
      <c r="CW123" t="s">
        <v>20</v>
      </c>
      <c r="CY123" s="30"/>
      <c r="CZ123" s="32"/>
      <c r="DA123" s="30"/>
      <c r="DB123" s="32"/>
      <c r="DC123" s="30"/>
      <c r="DD123" s="32"/>
      <c r="DE123" s="30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 t="s">
        <v>19</v>
      </c>
      <c r="EJ123" s="32" t="s">
        <v>157</v>
      </c>
      <c r="EK123" s="32" t="s">
        <v>157</v>
      </c>
      <c r="EL123" s="32" t="s">
        <v>157</v>
      </c>
      <c r="EM123" s="32" t="s">
        <v>157</v>
      </c>
      <c r="EN123" s="32" t="s">
        <v>157</v>
      </c>
      <c r="EO123" s="32" t="s">
        <v>157</v>
      </c>
      <c r="EP123" s="32" t="s">
        <v>157</v>
      </c>
      <c r="EQ123" s="32" t="s">
        <v>157</v>
      </c>
      <c r="ER123" s="32" t="s">
        <v>157</v>
      </c>
      <c r="ES123" s="32" t="s">
        <v>157</v>
      </c>
      <c r="ET123" s="32" t="s">
        <v>157</v>
      </c>
      <c r="EU123" s="32" t="s">
        <v>157</v>
      </c>
      <c r="EV123" s="32" t="s">
        <v>157</v>
      </c>
      <c r="EW123" s="32" t="s">
        <v>157</v>
      </c>
    </row>
    <row r="124" spans="2:153" x14ac:dyDescent="0.25">
      <c r="B124" t="str">
        <f>IF(Q124="ja",XPlan_raw[[#This Row],[EKA_kode2]],"")</f>
        <v>T530040102</v>
      </c>
      <c r="C124" t="str">
        <f>XPlan_raw[[#This Row],[eka_langtnavn]]</f>
        <v>Objektorienteret programmering i C++</v>
      </c>
      <c r="D124" t="str">
        <f>IF(XPlan_raw[[#This Row],[Interne-kode]]&lt;&gt;"(tom)",XPlan_raw[[#This Row],[Interne-kode]],"")</f>
        <v>RD2-CPP</v>
      </c>
      <c r="E1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4" t="str">
        <f>IF(XPlan_raw[[#This Row],[Campus]]&lt;&gt;"(tom)",XPlan_raw[[#This Row],[Campus]],"")</f>
        <v>Odense</v>
      </c>
      <c r="H124" t="str">
        <f>IF(OR(XPlan_raw[[#This Row],[Prøveform]]="(tom)",XPlan_raw[[#This Row],[Prøveform]]=""),"",XPlan_raw[[#This Row],[Prøveform]])</f>
        <v>Portfolio</v>
      </c>
      <c r="I124" t="str">
        <f>IF(XPlan_raw[[#This Row],[Eksaminator_samlet]]&lt;&gt;"",XPlan_raw[[#This Row],[Eksaminator_samlet]],"")</f>
        <v xml:space="preserve">Preben H.S. Holm </v>
      </c>
      <c r="J124" t="str">
        <f>IF(OR(XPlan_raw[[#This Row],[Censur]]="(tom)",XPlan_raw[[#This Row],[Censur]]=""),"",XPlan_raw[[#This Row],[Censur]])</f>
        <v>Second examiner: None</v>
      </c>
      <c r="K1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4" s="4" t="str">
        <f>IF(XPlan_raw[[#This Row],[Bemærk]]&lt;&gt;"",XPlan_raw[[#This Row],[Bemærk]],"")</f>
        <v/>
      </c>
      <c r="M124" s="4" t="str">
        <f>IF(XPlan_raw[[#This Row],[Prøveform]]="Skriftlig prøve",XPlan_raw[[#This Row],[DATO: Start eksamen]]+21,"")</f>
        <v/>
      </c>
      <c r="N1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(BEng),(tom),(tom),(tom),(tom),(tom),,(tom),(tom),(tom),(tom),Bachelor i Sundheds- og Velfærdsteknologi (BSc),(tom),(tom),(tom),(tom),(tom),(tom),(tom),(tom),(tom),(tom),(tom),(tom),(tom),(tom),(tom),(tom),,,,,,,,,,,,,,,</v>
      </c>
      <c r="Q124" s="27" t="s">
        <v>515</v>
      </c>
      <c r="R124" s="5" t="s">
        <v>1711</v>
      </c>
      <c r="S124" s="47" t="s">
        <v>1712</v>
      </c>
      <c r="T124" s="27" t="s">
        <v>1713</v>
      </c>
      <c r="U124" s="47" t="s">
        <v>156</v>
      </c>
      <c r="V124" t="s">
        <v>208</v>
      </c>
      <c r="W124" s="48">
        <v>45812</v>
      </c>
      <c r="X124" s="41"/>
      <c r="Y124" s="41" t="s">
        <v>631</v>
      </c>
      <c r="Z124" s="47" t="s">
        <v>1714</v>
      </c>
      <c r="AA124" s="27" t="s">
        <v>214</v>
      </c>
      <c r="AB124" s="47" t="s">
        <v>167</v>
      </c>
      <c r="AC124" s="41">
        <v>45896</v>
      </c>
      <c r="AD124" s="48"/>
      <c r="AE124" s="27"/>
      <c r="AF124" t="s">
        <v>18</v>
      </c>
      <c r="AH124" s="47" t="s">
        <v>157</v>
      </c>
      <c r="AI124" s="27" t="s">
        <v>157</v>
      </c>
      <c r="AJ124" s="47" t="s">
        <v>157</v>
      </c>
      <c r="AK124" s="27" t="s">
        <v>157</v>
      </c>
      <c r="AL124" s="47" t="s">
        <v>157</v>
      </c>
      <c r="AM124" s="27" t="s">
        <v>157</v>
      </c>
      <c r="AN124" s="47" t="s">
        <v>157</v>
      </c>
      <c r="AO124" s="27" t="s">
        <v>157</v>
      </c>
      <c r="AP124" s="27" t="s">
        <v>52</v>
      </c>
      <c r="AQ124" s="27" t="s">
        <v>157</v>
      </c>
      <c r="AR124" s="27" t="s">
        <v>157</v>
      </c>
      <c r="AS124" s="27" t="s">
        <v>157</v>
      </c>
      <c r="AT124" s="27" t="s">
        <v>157</v>
      </c>
      <c r="AU124" s="27" t="s">
        <v>157</v>
      </c>
      <c r="AV124" s="27"/>
      <c r="AW124" s="27" t="s">
        <v>157</v>
      </c>
      <c r="AX124" s="27" t="s">
        <v>157</v>
      </c>
      <c r="AY124" s="27" t="s">
        <v>157</v>
      </c>
      <c r="AZ124" s="27" t="s">
        <v>157</v>
      </c>
      <c r="BA124" s="27" t="s">
        <v>63</v>
      </c>
      <c r="BB124" s="27" t="s">
        <v>157</v>
      </c>
      <c r="BC124" s="27" t="s">
        <v>157</v>
      </c>
      <c r="BD124" s="27" t="s">
        <v>157</v>
      </c>
      <c r="BE124" s="27" t="s">
        <v>157</v>
      </c>
      <c r="BF124" s="27" t="s">
        <v>157</v>
      </c>
      <c r="BG124" s="27" t="s">
        <v>157</v>
      </c>
      <c r="BH124" s="27" t="s">
        <v>157</v>
      </c>
      <c r="BI124" s="27" t="s">
        <v>157</v>
      </c>
      <c r="BJ124" s="27" t="s">
        <v>157</v>
      </c>
      <c r="BK124" s="27" t="s">
        <v>157</v>
      </c>
      <c r="BL124" s="27" t="s">
        <v>157</v>
      </c>
      <c r="BM124" s="27" t="s">
        <v>157</v>
      </c>
      <c r="BN124" s="27" t="s">
        <v>157</v>
      </c>
      <c r="BO124" s="27" t="s">
        <v>157</v>
      </c>
      <c r="BP124" s="27" t="s">
        <v>157</v>
      </c>
      <c r="BQ124" s="27" t="s">
        <v>157</v>
      </c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I124" t="s">
        <v>238</v>
      </c>
      <c r="CJ124" s="27" t="s">
        <v>239</v>
      </c>
      <c r="CK124" s="27" t="s">
        <v>240</v>
      </c>
      <c r="CL124" s="27" t="s">
        <v>156</v>
      </c>
      <c r="CM124" s="27" t="s">
        <v>157</v>
      </c>
      <c r="CN124" s="41">
        <v>45824</v>
      </c>
      <c r="CO124" s="41">
        <v>45826</v>
      </c>
      <c r="CP124" s="41" t="s">
        <v>630</v>
      </c>
      <c r="CQ124" s="27" t="s">
        <v>241</v>
      </c>
      <c r="CR124" s="27" t="s">
        <v>186</v>
      </c>
      <c r="CS124" s="27" t="s">
        <v>160</v>
      </c>
      <c r="CT124" s="41">
        <v>45889</v>
      </c>
      <c r="CU124" s="41"/>
      <c r="CV124" s="27" t="s">
        <v>161</v>
      </c>
      <c r="CW124" t="s">
        <v>20</v>
      </c>
      <c r="CY124" s="30"/>
      <c r="CZ124" s="32"/>
      <c r="DA124" s="30"/>
      <c r="DB124" s="32"/>
      <c r="DC124" s="30"/>
      <c r="DD124" s="32"/>
      <c r="DE124" s="30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27" t="s">
        <v>157</v>
      </c>
      <c r="EJ124" s="27" t="s">
        <v>157</v>
      </c>
      <c r="EK124" s="27" t="s">
        <v>157</v>
      </c>
      <c r="EL124" s="27" t="s">
        <v>23</v>
      </c>
      <c r="EM124" s="27" t="s">
        <v>157</v>
      </c>
      <c r="EN124" s="27" t="s">
        <v>157</v>
      </c>
      <c r="EO124" s="27" t="s">
        <v>157</v>
      </c>
      <c r="EP124" s="27" t="s">
        <v>157</v>
      </c>
      <c r="EQ124" s="27" t="s">
        <v>157</v>
      </c>
      <c r="ER124" s="27" t="s">
        <v>157</v>
      </c>
      <c r="ES124" s="27" t="s">
        <v>157</v>
      </c>
      <c r="ET124" s="27" t="s">
        <v>157</v>
      </c>
      <c r="EU124" s="27" t="s">
        <v>157</v>
      </c>
      <c r="EV124" s="27" t="s">
        <v>157</v>
      </c>
      <c r="EW124" s="27" t="s">
        <v>157</v>
      </c>
    </row>
    <row r="125" spans="2:153" x14ac:dyDescent="0.25">
      <c r="B125" t="str">
        <f>IF(Q125="ja",XPlan_raw[[#This Row],[EKA_kode2]],"")</f>
        <v>T160008102</v>
      </c>
      <c r="C125" t="str">
        <f>XPlan_raw[[#This Row],[eka_langtnavn]]</f>
        <v>Project theme 4: Mechanical Design Project</v>
      </c>
      <c r="D125" t="str">
        <f>IF(XPlan_raw[[#This Row],[Interne-kode]]&lt;&gt;"(tom)",XPlan_raw[[#This Row],[Interne-kode]],"")</f>
        <v>MB-PTE4</v>
      </c>
      <c r="E1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5" t="str">
        <f>IF(XPlan_raw[[#This Row],[Campus]]&lt;&gt;"(tom)",XPlan_raw[[#This Row],[Campus]],"")</f>
        <v>Odense</v>
      </c>
      <c r="H125" t="str">
        <f>IF(OR(XPlan_raw[[#This Row],[Prøveform]]="(tom)",XPlan_raw[[#This Row],[Prøveform]]=""),"",XPlan_raw[[#This Row],[Prøveform]])</f>
        <v>Oral examination</v>
      </c>
      <c r="I125" t="str">
        <f>IF(XPlan_raw[[#This Row],[Eksaminator_samlet]]&lt;&gt;"",XPlan_raw[[#This Row],[Eksaminator_samlet]],"")</f>
        <v>Jesper Olsen</v>
      </c>
      <c r="J125" t="str">
        <f>IF(OR(XPlan_raw[[#This Row],[Censur]]="(tom)",XPlan_raw[[#This Row],[Censur]]=""),"",XPlan_raw[[#This Row],[Censur]])</f>
        <v>Second examiner: External</v>
      </c>
      <c r="K1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25" s="4" t="str">
        <f>IF(XPlan_raw[[#This Row],[Bemærk]]&lt;&gt;"",XPlan_raw[[#This Row],[Bemærk]],"")</f>
        <v/>
      </c>
      <c r="M125" s="4" t="str">
        <f>IF(XPlan_raw[[#This Row],[Prøveform]]="Skriftlig prøve",XPlan_raw[[#This Row],[DATO: Start eksamen]]+21,"")</f>
        <v/>
      </c>
      <c r="N1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125" s="27" t="s">
        <v>515</v>
      </c>
      <c r="R125" s="5" t="s">
        <v>1294</v>
      </c>
      <c r="S125" s="47" t="s">
        <v>913</v>
      </c>
      <c r="T125" s="27" t="s">
        <v>1295</v>
      </c>
      <c r="U125" s="47" t="s">
        <v>203</v>
      </c>
      <c r="V125" t="s">
        <v>157</v>
      </c>
      <c r="W125" s="48">
        <v>45812</v>
      </c>
      <c r="X125" s="41"/>
      <c r="Y125" s="41" t="s">
        <v>630</v>
      </c>
      <c r="Z125" s="47" t="s">
        <v>1296</v>
      </c>
      <c r="AA125" s="27" t="s">
        <v>186</v>
      </c>
      <c r="AB125" s="47" t="s">
        <v>187</v>
      </c>
      <c r="AC125" s="41">
        <v>45882</v>
      </c>
      <c r="AD125" s="48"/>
      <c r="AE125" s="27"/>
      <c r="AF125" t="s">
        <v>18</v>
      </c>
      <c r="AH125" s="47" t="s">
        <v>157</v>
      </c>
      <c r="AI125" s="27" t="s">
        <v>157</v>
      </c>
      <c r="AJ125" s="47" t="s">
        <v>157</v>
      </c>
      <c r="AK125" s="27" t="s">
        <v>157</v>
      </c>
      <c r="AL125" s="47" t="s">
        <v>157</v>
      </c>
      <c r="AM125" s="27" t="s">
        <v>157</v>
      </c>
      <c r="AN125" s="47" t="s">
        <v>157</v>
      </c>
      <c r="AO125" s="27" t="s">
        <v>157</v>
      </c>
      <c r="AP125" s="27" t="s">
        <v>157</v>
      </c>
      <c r="AQ125" s="27" t="s">
        <v>157</v>
      </c>
      <c r="AR125" s="27" t="s">
        <v>157</v>
      </c>
      <c r="AS125" s="27" t="s">
        <v>157</v>
      </c>
      <c r="AT125" s="27" t="s">
        <v>157</v>
      </c>
      <c r="AU125" s="27" t="s">
        <v>157</v>
      </c>
      <c r="AV125" s="27"/>
      <c r="AW125" s="27" t="s">
        <v>59</v>
      </c>
      <c r="AX125" s="27" t="s">
        <v>157</v>
      </c>
      <c r="AY125" s="27" t="s">
        <v>157</v>
      </c>
      <c r="AZ125" s="27" t="s">
        <v>157</v>
      </c>
      <c r="BA125" s="27" t="s">
        <v>157</v>
      </c>
      <c r="BB125" s="27" t="s">
        <v>157</v>
      </c>
      <c r="BC125" s="27" t="s">
        <v>157</v>
      </c>
      <c r="BD125" s="27" t="s">
        <v>157</v>
      </c>
      <c r="BE125" s="27" t="s">
        <v>157</v>
      </c>
      <c r="BF125" s="27" t="s">
        <v>157</v>
      </c>
      <c r="BG125" s="27" t="s">
        <v>157</v>
      </c>
      <c r="BH125" s="27" t="s">
        <v>157</v>
      </c>
      <c r="BI125" s="27" t="s">
        <v>157</v>
      </c>
      <c r="BJ125" s="27" t="s">
        <v>157</v>
      </c>
      <c r="BK125" s="27" t="s">
        <v>157</v>
      </c>
      <c r="BL125" s="27" t="s">
        <v>157</v>
      </c>
      <c r="BM125" s="27" t="s">
        <v>157</v>
      </c>
      <c r="BN125" s="27" t="s">
        <v>157</v>
      </c>
      <c r="BO125" s="27" t="s">
        <v>157</v>
      </c>
      <c r="BP125" s="27" t="s">
        <v>157</v>
      </c>
      <c r="BQ125" s="27" t="s">
        <v>157</v>
      </c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I125" t="s">
        <v>433</v>
      </c>
      <c r="CJ125" s="27" t="s">
        <v>434</v>
      </c>
      <c r="CK125" s="27" t="s">
        <v>435</v>
      </c>
      <c r="CL125" s="27" t="s">
        <v>156</v>
      </c>
      <c r="CM125" s="27" t="s">
        <v>157</v>
      </c>
      <c r="CN125" s="41">
        <v>45824</v>
      </c>
      <c r="CO125" s="41">
        <v>45825</v>
      </c>
      <c r="CP125" s="41" t="s">
        <v>633</v>
      </c>
      <c r="CQ125" s="27" t="s">
        <v>436</v>
      </c>
      <c r="CR125" s="27" t="s">
        <v>186</v>
      </c>
      <c r="CS125" s="27" t="s">
        <v>160</v>
      </c>
      <c r="CT125" s="41">
        <v>45898</v>
      </c>
      <c r="CU125" s="41"/>
      <c r="CV125" s="27"/>
      <c r="CW125" t="s">
        <v>20</v>
      </c>
      <c r="CY125" s="30"/>
      <c r="CZ125" s="32"/>
      <c r="DA125" s="30"/>
      <c r="DB125" s="32"/>
      <c r="DC125" s="30"/>
      <c r="DD125" s="32"/>
      <c r="DE125" s="30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27" t="s">
        <v>157</v>
      </c>
      <c r="EJ125" s="27" t="s">
        <v>157</v>
      </c>
      <c r="EK125" s="27" t="s">
        <v>157</v>
      </c>
      <c r="EL125" s="27" t="s">
        <v>157</v>
      </c>
      <c r="EM125" s="27" t="s">
        <v>157</v>
      </c>
      <c r="EN125" s="27" t="s">
        <v>157</v>
      </c>
      <c r="EO125" s="27" t="s">
        <v>157</v>
      </c>
      <c r="EP125" s="27" t="s">
        <v>157</v>
      </c>
      <c r="EQ125" s="27" t="s">
        <v>28</v>
      </c>
      <c r="ER125" s="27" t="s">
        <v>157</v>
      </c>
      <c r="ES125" s="27" t="s">
        <v>157</v>
      </c>
      <c r="ET125" s="27" t="s">
        <v>157</v>
      </c>
      <c r="EU125" s="27" t="s">
        <v>157</v>
      </c>
      <c r="EV125" s="27" t="s">
        <v>157</v>
      </c>
      <c r="EW125" s="27" t="s">
        <v>157</v>
      </c>
    </row>
    <row r="126" spans="2:153" x14ac:dyDescent="0.25">
      <c r="B126" t="str">
        <f>IF(Q126="ja",XPlan_raw[[#This Row],[EKA_kode2]],"")</f>
        <v>T050032102</v>
      </c>
      <c r="C126" t="str">
        <f>XPlan_raw[[#This Row],[eka_langtnavn]]</f>
        <v>Statistik og Kvalitet 1</v>
      </c>
      <c r="D126" t="str">
        <f>IF(XPlan_raw[[#This Row],[Interne-kode]]&lt;&gt;"(tom)",XPlan_raw[[#This Row],[Interne-kode]],"")</f>
        <v>P-STAKVA</v>
      </c>
      <c r="E1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6" t="str">
        <f>IF(XPlan_raw[[#This Row],[Campus]]&lt;&gt;"(tom)",XPlan_raw[[#This Row],[Campus]],"")</f>
        <v>Odense</v>
      </c>
      <c r="H126" t="str">
        <f>IF(OR(XPlan_raw[[#This Row],[Prøveform]]="(tom)",XPlan_raw[[#This Row],[Prøveform]]=""),"",XPlan_raw[[#This Row],[Prøveform]])</f>
        <v>Written examination on premises</v>
      </c>
      <c r="I126" t="str">
        <f>IF(XPlan_raw[[#This Row],[Eksaminator_samlet]]&lt;&gt;"",XPlan_raw[[#This Row],[Eksaminator_samlet]],"")</f>
        <v>Mads Bruun Larsen</v>
      </c>
      <c r="J126" t="str">
        <f>IF(OR(XPlan_raw[[#This Row],[Censur]]="(tom)",XPlan_raw[[#This Row],[Censur]]=""),"",XPlan_raw[[#This Row],[Censur]])</f>
        <v>Second examiner: Internal</v>
      </c>
      <c r="K1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6" s="4" t="str">
        <f>IF(XPlan_raw[[#This Row],[Bemærk]]&lt;&gt;"",XPlan_raw[[#This Row],[Bemærk]],"")</f>
        <v/>
      </c>
      <c r="M126" s="4" t="str">
        <f>IF(XPlan_raw[[#This Row],[Prøveform]]="Skriftlig prøve",XPlan_raw[[#This Row],[DATO: Start eksamen]]+21,"")</f>
        <v/>
      </c>
      <c r="N1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26" s="27" t="s">
        <v>515</v>
      </c>
      <c r="R126" s="5" t="s">
        <v>932</v>
      </c>
      <c r="S126" s="47" t="s">
        <v>933</v>
      </c>
      <c r="T126" s="27" t="s">
        <v>934</v>
      </c>
      <c r="U126" s="47" t="s">
        <v>156</v>
      </c>
      <c r="V126" t="s">
        <v>157</v>
      </c>
      <c r="W126" s="48">
        <v>45812</v>
      </c>
      <c r="X126" s="41"/>
      <c r="Y126" s="41" t="s">
        <v>630</v>
      </c>
      <c r="Z126" s="47" t="s">
        <v>935</v>
      </c>
      <c r="AA126" s="27" t="s">
        <v>791</v>
      </c>
      <c r="AB126" s="47" t="s">
        <v>160</v>
      </c>
      <c r="AC126" s="41" t="s">
        <v>157</v>
      </c>
      <c r="AD126" s="48"/>
      <c r="AE126" s="27"/>
      <c r="AF126" t="s">
        <v>18</v>
      </c>
      <c r="AH126" s="47" t="s">
        <v>157</v>
      </c>
      <c r="AI126" s="27" t="s">
        <v>157</v>
      </c>
      <c r="AJ126" s="47" t="s">
        <v>157</v>
      </c>
      <c r="AK126" s="27" t="s">
        <v>157</v>
      </c>
      <c r="AL126" s="47" t="s">
        <v>157</v>
      </c>
      <c r="AM126" s="27" t="s">
        <v>157</v>
      </c>
      <c r="AN126" s="47" t="s">
        <v>157</v>
      </c>
      <c r="AO126" s="27" t="s">
        <v>51</v>
      </c>
      <c r="AP126" s="27" t="s">
        <v>157</v>
      </c>
      <c r="AQ126" s="27" t="s">
        <v>157</v>
      </c>
      <c r="AR126" s="27" t="s">
        <v>157</v>
      </c>
      <c r="AS126" s="27" t="s">
        <v>157</v>
      </c>
      <c r="AT126" s="27" t="s">
        <v>157</v>
      </c>
      <c r="AU126" s="27" t="s">
        <v>157</v>
      </c>
      <c r="AV126" s="27"/>
      <c r="AW126" s="27" t="s">
        <v>157</v>
      </c>
      <c r="AX126" s="27" t="s">
        <v>157</v>
      </c>
      <c r="AY126" s="27" t="s">
        <v>157</v>
      </c>
      <c r="AZ126" s="27" t="s">
        <v>157</v>
      </c>
      <c r="BA126" s="27" t="s">
        <v>157</v>
      </c>
      <c r="BB126" s="27" t="s">
        <v>157</v>
      </c>
      <c r="BC126" s="27" t="s">
        <v>157</v>
      </c>
      <c r="BD126" s="27" t="s">
        <v>157</v>
      </c>
      <c r="BE126" s="27" t="s">
        <v>157</v>
      </c>
      <c r="BF126" s="27" t="s">
        <v>157</v>
      </c>
      <c r="BG126" s="27" t="s">
        <v>157</v>
      </c>
      <c r="BH126" s="27" t="s">
        <v>157</v>
      </c>
      <c r="BI126" s="27" t="s">
        <v>157</v>
      </c>
      <c r="BJ126" s="27" t="s">
        <v>157</v>
      </c>
      <c r="BK126" s="27" t="s">
        <v>157</v>
      </c>
      <c r="BL126" s="27" t="s">
        <v>157</v>
      </c>
      <c r="BM126" s="27" t="s">
        <v>157</v>
      </c>
      <c r="BN126" s="27" t="s">
        <v>157</v>
      </c>
      <c r="BO126" s="27" t="s">
        <v>157</v>
      </c>
      <c r="BP126" s="27" t="s">
        <v>157</v>
      </c>
      <c r="BQ126" s="27" t="s">
        <v>157</v>
      </c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I126" t="s">
        <v>447</v>
      </c>
      <c r="CJ126" s="27" t="s">
        <v>448</v>
      </c>
      <c r="CK126" s="27" t="s">
        <v>449</v>
      </c>
      <c r="CL126" s="27" t="s">
        <v>156</v>
      </c>
      <c r="CM126" s="27" t="s">
        <v>157</v>
      </c>
      <c r="CN126" s="41">
        <v>45824</v>
      </c>
      <c r="CO126" s="41"/>
      <c r="CP126" s="41" t="s">
        <v>630</v>
      </c>
      <c r="CQ126" s="27" t="s">
        <v>450</v>
      </c>
      <c r="CR126" s="27" t="s">
        <v>636</v>
      </c>
      <c r="CS126" s="27" t="s">
        <v>167</v>
      </c>
      <c r="CT126" s="41" t="s">
        <v>157</v>
      </c>
      <c r="CU126" s="41"/>
      <c r="CV126" s="27"/>
      <c r="CW126" t="s">
        <v>20</v>
      </c>
      <c r="CY126" s="30"/>
      <c r="CZ126" s="32"/>
      <c r="DA126" s="30"/>
      <c r="DB126" s="32"/>
      <c r="DC126" s="30"/>
      <c r="DD126" s="32"/>
      <c r="DE126" s="30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27" t="s">
        <v>157</v>
      </c>
      <c r="EJ126" s="27" t="s">
        <v>157</v>
      </c>
      <c r="EK126" s="27" t="s">
        <v>157</v>
      </c>
      <c r="EL126" s="27" t="s">
        <v>157</v>
      </c>
      <c r="EM126" s="27" t="s">
        <v>157</v>
      </c>
      <c r="EN126" s="27" t="s">
        <v>25</v>
      </c>
      <c r="EO126" s="27" t="s">
        <v>157</v>
      </c>
      <c r="EP126" s="27" t="s">
        <v>157</v>
      </c>
      <c r="EQ126" s="27" t="s">
        <v>157</v>
      </c>
      <c r="ER126" s="27" t="s">
        <v>157</v>
      </c>
      <c r="ES126" s="27" t="s">
        <v>157</v>
      </c>
      <c r="ET126" s="27" t="s">
        <v>157</v>
      </c>
      <c r="EU126" s="27" t="s">
        <v>157</v>
      </c>
      <c r="EV126" s="27" t="s">
        <v>157</v>
      </c>
      <c r="EW126" s="27" t="s">
        <v>157</v>
      </c>
    </row>
    <row r="127" spans="2:153" x14ac:dyDescent="0.25">
      <c r="B127" t="str">
        <f>IF(Q127="ja",XPlan_raw[[#This Row],[EKA_kode2]],"")</f>
        <v>T090000102</v>
      </c>
      <c r="C127" t="str">
        <f>XPlan_raw[[#This Row],[eka_langtnavn]]</f>
        <v xml:space="preserve">Advanced Quality Management </v>
      </c>
      <c r="D127" t="str">
        <f>IF(XPlan_raw[[#This Row],[Interne-kode]]&lt;&gt;"(tom)",XPlan_raw[[#This Row],[Interne-kode]],"")</f>
        <v>OM-AQU</v>
      </c>
      <c r="E1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7" t="str">
        <f>IF(XPlan_raw[[#This Row],[Campus]]&lt;&gt;"(tom)",XPlan_raw[[#This Row],[Campus]],"")</f>
        <v>Odense</v>
      </c>
      <c r="H127" t="str">
        <f>IF(OR(XPlan_raw[[#This Row],[Prøveform]]="(tom)",XPlan_raw[[#This Row],[Prøveform]]=""),"",XPlan_raw[[#This Row],[Prøveform]])</f>
        <v>Written examination on premises</v>
      </c>
      <c r="I127" t="str">
        <f>IF(XPlan_raw[[#This Row],[Eksaminator_samlet]]&lt;&gt;"",XPlan_raw[[#This Row],[Eksaminator_samlet]],"")</f>
        <v>Mads Bruun Larsen</v>
      </c>
      <c r="J127" t="str">
        <f>IF(OR(XPlan_raw[[#This Row],[Censur]]="(tom)",XPlan_raw[[#This Row],[Censur]]=""),"",XPlan_raw[[#This Row],[Censur]])</f>
        <v>Second examiner: Internal</v>
      </c>
      <c r="K1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7" s="4" t="str">
        <f>IF(XPlan_raw[[#This Row],[Bemærk]]&lt;&gt;"",XPlan_raw[[#This Row],[Bemærk]],"")</f>
        <v/>
      </c>
      <c r="M127" s="4" t="str">
        <f>IF(XPlan_raw[[#This Row],[Prøveform]]="Skriftlig prøve",XPlan_raw[[#This Row],[DATO: Start eksamen]]+21,"")</f>
        <v/>
      </c>
      <c r="N1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27" s="27" t="s">
        <v>515</v>
      </c>
      <c r="R127" t="s">
        <v>1051</v>
      </c>
      <c r="S127" s="27" t="s">
        <v>1052</v>
      </c>
      <c r="T127" s="27" t="s">
        <v>1053</v>
      </c>
      <c r="U127" s="27" t="s">
        <v>410</v>
      </c>
      <c r="V127" t="s">
        <v>157</v>
      </c>
      <c r="W127" s="41">
        <v>45814</v>
      </c>
      <c r="X127" s="41"/>
      <c r="Y127" s="41" t="s">
        <v>630</v>
      </c>
      <c r="Z127" s="27" t="s">
        <v>935</v>
      </c>
      <c r="AA127" s="27" t="s">
        <v>791</v>
      </c>
      <c r="AB127" s="27" t="s">
        <v>160</v>
      </c>
      <c r="AC127" s="41">
        <v>45898</v>
      </c>
      <c r="AD127" s="41"/>
      <c r="AE127" s="27"/>
      <c r="AF127" t="s">
        <v>18</v>
      </c>
      <c r="AH127" s="47" t="s">
        <v>157</v>
      </c>
      <c r="AI127" s="27" t="s">
        <v>157</v>
      </c>
      <c r="AJ127" s="47" t="s">
        <v>157</v>
      </c>
      <c r="AK127" s="27" t="s">
        <v>157</v>
      </c>
      <c r="AL127" s="47" t="s">
        <v>157</v>
      </c>
      <c r="AM127" s="27" t="s">
        <v>157</v>
      </c>
      <c r="AN127" s="47" t="s">
        <v>157</v>
      </c>
      <c r="AO127" s="27" t="s">
        <v>157</v>
      </c>
      <c r="AP127" s="27" t="s">
        <v>157</v>
      </c>
      <c r="AQ127" s="27" t="s">
        <v>157</v>
      </c>
      <c r="AR127" s="27" t="s">
        <v>157</v>
      </c>
      <c r="AS127" s="27" t="s">
        <v>157</v>
      </c>
      <c r="AT127" s="27" t="s">
        <v>157</v>
      </c>
      <c r="AU127" s="27" t="s">
        <v>157</v>
      </c>
      <c r="AV127" s="27"/>
      <c r="AW127" s="27" t="s">
        <v>157</v>
      </c>
      <c r="AX127" s="27" t="s">
        <v>157</v>
      </c>
      <c r="AY127" s="27" t="s">
        <v>157</v>
      </c>
      <c r="AZ127" s="27" t="s">
        <v>157</v>
      </c>
      <c r="BA127" s="27" t="s">
        <v>157</v>
      </c>
      <c r="BB127" s="27" t="s">
        <v>157</v>
      </c>
      <c r="BC127" s="27" t="s">
        <v>157</v>
      </c>
      <c r="BD127" s="27" t="s">
        <v>157</v>
      </c>
      <c r="BE127" s="27" t="s">
        <v>157</v>
      </c>
      <c r="BF127" s="27" t="s">
        <v>157</v>
      </c>
      <c r="BG127" s="27" t="s">
        <v>157</v>
      </c>
      <c r="BH127" s="27" t="s">
        <v>157</v>
      </c>
      <c r="BI127" s="27" t="s">
        <v>157</v>
      </c>
      <c r="BJ127" s="27" t="s">
        <v>157</v>
      </c>
      <c r="BK127" s="27" t="s">
        <v>157</v>
      </c>
      <c r="BL127" s="27" t="s">
        <v>157</v>
      </c>
      <c r="BM127" s="27" t="s">
        <v>75</v>
      </c>
      <c r="BN127" s="27" t="s">
        <v>157</v>
      </c>
      <c r="BO127" s="27" t="s">
        <v>157</v>
      </c>
      <c r="BP127" s="27" t="s">
        <v>157</v>
      </c>
      <c r="BQ127" s="27" t="s">
        <v>34</v>
      </c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I127" t="s">
        <v>437</v>
      </c>
      <c r="CJ127" s="27" t="s">
        <v>438</v>
      </c>
      <c r="CK127" s="27" t="s">
        <v>439</v>
      </c>
      <c r="CL127" s="27" t="s">
        <v>203</v>
      </c>
      <c r="CM127" s="27" t="s">
        <v>157</v>
      </c>
      <c r="CN127" s="41">
        <v>45824</v>
      </c>
      <c r="CO127" s="41"/>
      <c r="CP127" s="41" t="s">
        <v>630</v>
      </c>
      <c r="CQ127" s="27" t="s">
        <v>440</v>
      </c>
      <c r="CR127" s="27" t="s">
        <v>159</v>
      </c>
      <c r="CS127" s="27" t="s">
        <v>167</v>
      </c>
      <c r="CT127" s="41">
        <v>45896</v>
      </c>
      <c r="CU127" s="41"/>
      <c r="CV127" s="27"/>
      <c r="CW127" t="s">
        <v>20</v>
      </c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 t="s">
        <v>157</v>
      </c>
      <c r="EJ127" s="27" t="s">
        <v>157</v>
      </c>
      <c r="EK127" s="27" t="s">
        <v>157</v>
      </c>
      <c r="EL127" s="27" t="s">
        <v>157</v>
      </c>
      <c r="EM127" s="27" t="s">
        <v>157</v>
      </c>
      <c r="EN127" s="27" t="s">
        <v>25</v>
      </c>
      <c r="EO127" s="27" t="s">
        <v>157</v>
      </c>
      <c r="EP127" s="27" t="s">
        <v>157</v>
      </c>
      <c r="EQ127" s="27" t="s">
        <v>157</v>
      </c>
      <c r="ER127" s="27" t="s">
        <v>157</v>
      </c>
      <c r="ES127" s="27" t="s">
        <v>157</v>
      </c>
      <c r="ET127" s="27" t="s">
        <v>157</v>
      </c>
      <c r="EU127" s="27" t="s">
        <v>157</v>
      </c>
      <c r="EV127" s="27" t="s">
        <v>157</v>
      </c>
      <c r="EW127" s="27" t="s">
        <v>157</v>
      </c>
    </row>
    <row r="128" spans="2:153" x14ac:dyDescent="0.25">
      <c r="B128" t="str">
        <f>IF(Q128="ja",XPlan_raw[[#This Row],[EKA_kode2]],"")</f>
        <v>N500039102</v>
      </c>
      <c r="C128" t="str">
        <f>XPlan_raw[[#This Row],[eka_langtnavn]]</f>
        <v>Elektromagnetisme og optik</v>
      </c>
      <c r="D128" t="str">
        <f>IF(XPlan_raw[[#This Row],[Interne-kode]]&lt;&gt;"(tom)",XPlan_raw[[#This Row],[Interne-kode]],"")</f>
        <v>FT504</v>
      </c>
      <c r="E1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8" t="str">
        <f>IF(XPlan_raw[[#This Row],[Campus]]&lt;&gt;"(tom)",XPlan_raw[[#This Row],[Campus]],"")</f>
        <v>Odense</v>
      </c>
      <c r="H128" t="str">
        <f>IF(OR(XPlan_raw[[#This Row],[Prøveform]]="(tom)",XPlan_raw[[#This Row],[Prøveform]]=""),"",XPlan_raw[[#This Row],[Prøveform]])</f>
        <v/>
      </c>
      <c r="I128" t="str">
        <f>IF(XPlan_raw[[#This Row],[Eksaminator_samlet]]&lt;&gt;"",XPlan_raw[[#This Row],[Eksaminator_samlet]],"")</f>
        <v>Christos Tserkezis, Sofie Marie Koksbang</v>
      </c>
      <c r="J128" t="str">
        <f>IF(OR(XPlan_raw[[#This Row],[Censur]]="(tom)",XPlan_raw[[#This Row],[Censur]]=""),"",XPlan_raw[[#This Row],[Censur]])</f>
        <v/>
      </c>
      <c r="K1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28" s="4" t="str">
        <f>IF(XPlan_raw[[#This Row],[Bemærk]]&lt;&gt;"",XPlan_raw[[#This Row],[Bemærk]],"")</f>
        <v/>
      </c>
      <c r="M128" s="4" t="str">
        <f>IF(XPlan_raw[[#This Row],[Prøveform]]="Skriftlig prøve",XPlan_raw[[#This Row],[DATO: Start eksamen]]+21,"")</f>
        <v/>
      </c>
      <c r="N1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28" s="27" t="s">
        <v>515</v>
      </c>
      <c r="R128" s="5" t="s">
        <v>809</v>
      </c>
      <c r="S128" s="47" t="s">
        <v>810</v>
      </c>
      <c r="T128" s="27" t="s">
        <v>811</v>
      </c>
      <c r="U128" s="47" t="s">
        <v>156</v>
      </c>
      <c r="V128" t="s">
        <v>157</v>
      </c>
      <c r="W128" s="48">
        <v>45814</v>
      </c>
      <c r="X128" s="41"/>
      <c r="Y128" s="41" t="s">
        <v>157</v>
      </c>
      <c r="Z128" s="47" t="s">
        <v>812</v>
      </c>
      <c r="AA128" s="27"/>
      <c r="AB128" s="47"/>
      <c r="AC128" s="41">
        <v>45888</v>
      </c>
      <c r="AD128" s="48"/>
      <c r="AE128" s="27"/>
      <c r="AF128" t="s">
        <v>18</v>
      </c>
      <c r="AH128" s="47" t="s">
        <v>157</v>
      </c>
      <c r="AI128" s="27" t="s">
        <v>157</v>
      </c>
      <c r="AJ128" s="47" t="s">
        <v>157</v>
      </c>
      <c r="AK128" s="27" t="s">
        <v>157</v>
      </c>
      <c r="AL128" s="47" t="s">
        <v>157</v>
      </c>
      <c r="AM128" s="27" t="s">
        <v>157</v>
      </c>
      <c r="AN128" s="47" t="s">
        <v>157</v>
      </c>
      <c r="AO128" s="27" t="s">
        <v>157</v>
      </c>
      <c r="AP128" s="27" t="s">
        <v>157</v>
      </c>
      <c r="AQ128" s="27" t="s">
        <v>157</v>
      </c>
      <c r="AR128" s="27" t="s">
        <v>157</v>
      </c>
      <c r="AS128" s="27" t="s">
        <v>157</v>
      </c>
      <c r="AT128" s="27" t="s">
        <v>157</v>
      </c>
      <c r="AU128" s="27" t="s">
        <v>57</v>
      </c>
      <c r="AV128" s="27"/>
      <c r="AW128" s="27" t="s">
        <v>157</v>
      </c>
      <c r="AX128" s="27" t="s">
        <v>157</v>
      </c>
      <c r="AY128" s="27" t="s">
        <v>157</v>
      </c>
      <c r="AZ128" s="27" t="s">
        <v>157</v>
      </c>
      <c r="BA128" s="27" t="s">
        <v>157</v>
      </c>
      <c r="BB128" s="27" t="s">
        <v>157</v>
      </c>
      <c r="BC128" s="27" t="s">
        <v>157</v>
      </c>
      <c r="BD128" s="27" t="s">
        <v>157</v>
      </c>
      <c r="BE128" s="27" t="s">
        <v>157</v>
      </c>
      <c r="BF128" s="27" t="s">
        <v>157</v>
      </c>
      <c r="BG128" s="27" t="s">
        <v>157</v>
      </c>
      <c r="BH128" s="27" t="s">
        <v>157</v>
      </c>
      <c r="BI128" s="27" t="s">
        <v>157</v>
      </c>
      <c r="BJ128" s="27" t="s">
        <v>157</v>
      </c>
      <c r="BK128" s="27" t="s">
        <v>157</v>
      </c>
      <c r="BL128" s="27" t="s">
        <v>157</v>
      </c>
      <c r="BM128" s="27" t="s">
        <v>157</v>
      </c>
      <c r="BN128" s="27" t="s">
        <v>157</v>
      </c>
      <c r="BO128" s="27" t="s">
        <v>157</v>
      </c>
      <c r="BP128" s="27" t="s">
        <v>157</v>
      </c>
      <c r="BQ128" s="27" t="s">
        <v>157</v>
      </c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I128" s="28" t="s">
        <v>425</v>
      </c>
      <c r="CJ128" s="30" t="s">
        <v>426</v>
      </c>
      <c r="CK128" s="32" t="s">
        <v>427</v>
      </c>
      <c r="CL128" s="30" t="s">
        <v>156</v>
      </c>
      <c r="CM128" s="32" t="s">
        <v>157</v>
      </c>
      <c r="CN128" s="33">
        <v>45824</v>
      </c>
      <c r="CO128" s="34"/>
      <c r="CP128" s="34" t="s">
        <v>630</v>
      </c>
      <c r="CQ128" s="30" t="s">
        <v>428</v>
      </c>
      <c r="CR128" s="32" t="s">
        <v>159</v>
      </c>
      <c r="CS128" s="30" t="s">
        <v>160</v>
      </c>
      <c r="CT128" s="34">
        <v>45890</v>
      </c>
      <c r="CU128" s="33"/>
      <c r="CV128" s="32"/>
      <c r="CW128" t="s">
        <v>20</v>
      </c>
      <c r="CY128" s="30"/>
      <c r="CZ128" s="32"/>
      <c r="DA128" s="30"/>
      <c r="DB128" s="32"/>
      <c r="DC128" s="30"/>
      <c r="DD128" s="32"/>
      <c r="DE128" s="30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 t="s">
        <v>157</v>
      </c>
      <c r="EJ128" s="32" t="s">
        <v>157</v>
      </c>
      <c r="EK128" s="32" t="s">
        <v>157</v>
      </c>
      <c r="EL128" s="32" t="s">
        <v>157</v>
      </c>
      <c r="EM128" s="32" t="s">
        <v>157</v>
      </c>
      <c r="EN128" s="32" t="s">
        <v>157</v>
      </c>
      <c r="EO128" s="32" t="s">
        <v>157</v>
      </c>
      <c r="EP128" s="32" t="s">
        <v>157</v>
      </c>
      <c r="EQ128" s="32" t="s">
        <v>157</v>
      </c>
      <c r="ER128" s="32" t="s">
        <v>157</v>
      </c>
      <c r="ES128" s="32" t="s">
        <v>30</v>
      </c>
      <c r="ET128" s="32" t="s">
        <v>157</v>
      </c>
      <c r="EU128" s="32" t="s">
        <v>157</v>
      </c>
      <c r="EV128" s="32" t="s">
        <v>157</v>
      </c>
      <c r="EW128" s="32" t="s">
        <v>157</v>
      </c>
    </row>
    <row r="129" spans="2:153" x14ac:dyDescent="0.25">
      <c r="B129" t="str">
        <f>IF(Q129="ja",XPlan_raw[[#This Row],[EKA_kode2]],"")</f>
        <v>T420042102</v>
      </c>
      <c r="C129" t="str">
        <f>XPlan_raw[[#This Row],[eka_langtnavn]]</f>
        <v>EMC</v>
      </c>
      <c r="D129" t="str">
        <f>IF(XPlan_raw[[#This Row],[Interne-kode]]&lt;&gt;"(tom)",XPlan_raw[[#This Row],[Interne-kode]],"")</f>
        <v>E-EMC</v>
      </c>
      <c r="E1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9" t="str">
        <f>IF(XPlan_raw[[#This Row],[Campus]]&lt;&gt;"(tom)",XPlan_raw[[#This Row],[Campus]],"")</f>
        <v>Odense</v>
      </c>
      <c r="H129" t="str">
        <f>IF(OR(XPlan_raw[[#This Row],[Prøveform]]="(tom)",XPlan_raw[[#This Row],[Prøveform]]=""),"",XPlan_raw[[#This Row],[Prøveform]])</f>
        <v>Written examination</v>
      </c>
      <c r="I129" t="str">
        <f>IF(XPlan_raw[[#This Row],[Eksaminator_samlet]]&lt;&gt;"",XPlan_raw[[#This Row],[Eksaminator_samlet]],"")</f>
        <v>Tim McRae</v>
      </c>
      <c r="J129" t="str">
        <f>IF(OR(XPlan_raw[[#This Row],[Censur]]="(tom)",XPlan_raw[[#This Row],[Censur]]=""),"",XPlan_raw[[#This Row],[Censur]])</f>
        <v>Second examiner: Internal</v>
      </c>
      <c r="K1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9" s="4" t="str">
        <f>IF(XPlan_raw[[#This Row],[Bemærk]]&lt;&gt;"",XPlan_raw[[#This Row],[Bemærk]],"")</f>
        <v/>
      </c>
      <c r="M129" s="4" t="str">
        <f>IF(XPlan_raw[[#This Row],[Prøveform]]="Skriftlig prøve",XPlan_raw[[#This Row],[DATO: Start eksamen]]+21,"")</f>
        <v/>
      </c>
      <c r="N1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(BSc),(tom),(tom),,(tom),(tom),(tom),(tom),(tom),(tom),(tom),(tom),(tom),(tom),(tom),(tom),(tom),(tom),(tom),(tom),(tom),(tom),(tom),(tom),Exchange students,,,,,,,,,,,,,,,</v>
      </c>
      <c r="Q129" s="27" t="s">
        <v>515</v>
      </c>
      <c r="R129" s="5" t="s">
        <v>1488</v>
      </c>
      <c r="S129" s="47" t="s">
        <v>1489</v>
      </c>
      <c r="T129" s="27" t="s">
        <v>1490</v>
      </c>
      <c r="U129" s="47" t="s">
        <v>203</v>
      </c>
      <c r="V129" t="s">
        <v>157</v>
      </c>
      <c r="W129" s="41">
        <v>45814</v>
      </c>
      <c r="X129" s="41"/>
      <c r="Y129" s="41" t="s">
        <v>630</v>
      </c>
      <c r="Z129" s="47" t="s">
        <v>1448</v>
      </c>
      <c r="AA129" s="27" t="s">
        <v>159</v>
      </c>
      <c r="AB129" s="47" t="s">
        <v>160</v>
      </c>
      <c r="AC129" s="41">
        <v>45891</v>
      </c>
      <c r="AD129" s="48"/>
      <c r="AE129" s="27"/>
      <c r="AF129" t="s">
        <v>18</v>
      </c>
      <c r="AH129" s="47" t="s">
        <v>157</v>
      </c>
      <c r="AI129" s="27" t="s">
        <v>157</v>
      </c>
      <c r="AJ129" s="47" t="s">
        <v>46</v>
      </c>
      <c r="AK129" s="27" t="s">
        <v>157</v>
      </c>
      <c r="AL129" s="47" t="s">
        <v>157</v>
      </c>
      <c r="AM129" s="27" t="s">
        <v>157</v>
      </c>
      <c r="AN129" s="47" t="s">
        <v>157</v>
      </c>
      <c r="AO129" s="27" t="s">
        <v>157</v>
      </c>
      <c r="AP129" s="27" t="s">
        <v>157</v>
      </c>
      <c r="AQ129" s="27" t="s">
        <v>157</v>
      </c>
      <c r="AR129" s="27" t="s">
        <v>157</v>
      </c>
      <c r="AS129" s="27" t="s">
        <v>55</v>
      </c>
      <c r="AT129" s="27" t="s">
        <v>157</v>
      </c>
      <c r="AU129" s="27" t="s">
        <v>157</v>
      </c>
      <c r="AV129" s="27"/>
      <c r="AW129" s="27" t="s">
        <v>157</v>
      </c>
      <c r="AX129" s="27" t="s">
        <v>157</v>
      </c>
      <c r="AY129" s="27" t="s">
        <v>157</v>
      </c>
      <c r="AZ129" s="27" t="s">
        <v>157</v>
      </c>
      <c r="BA129" s="27" t="s">
        <v>157</v>
      </c>
      <c r="BB129" s="27" t="s">
        <v>157</v>
      </c>
      <c r="BC129" s="27" t="s">
        <v>157</v>
      </c>
      <c r="BD129" s="27" t="s">
        <v>157</v>
      </c>
      <c r="BE129" s="27" t="s">
        <v>157</v>
      </c>
      <c r="BF129" s="27" t="s">
        <v>157</v>
      </c>
      <c r="BG129" s="27" t="s">
        <v>157</v>
      </c>
      <c r="BH129" s="27" t="s">
        <v>157</v>
      </c>
      <c r="BI129" s="27" t="s">
        <v>157</v>
      </c>
      <c r="BJ129" s="27" t="s">
        <v>157</v>
      </c>
      <c r="BK129" s="27" t="s">
        <v>157</v>
      </c>
      <c r="BL129" s="27" t="s">
        <v>157</v>
      </c>
      <c r="BM129" s="27" t="s">
        <v>157</v>
      </c>
      <c r="BN129" s="27" t="s">
        <v>157</v>
      </c>
      <c r="BO129" s="27" t="s">
        <v>157</v>
      </c>
      <c r="BP129" s="27" t="s">
        <v>157</v>
      </c>
      <c r="BQ129" s="27" t="s">
        <v>34</v>
      </c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I129" t="s">
        <v>459</v>
      </c>
      <c r="CJ129" s="27" t="s">
        <v>460</v>
      </c>
      <c r="CK129" s="27" t="s">
        <v>461</v>
      </c>
      <c r="CL129" s="27" t="s">
        <v>208</v>
      </c>
      <c r="CM129" s="27" t="s">
        <v>157</v>
      </c>
      <c r="CN129" s="41">
        <v>45825</v>
      </c>
      <c r="CO129" s="41">
        <v>45826</v>
      </c>
      <c r="CP129" s="41" t="s">
        <v>630</v>
      </c>
      <c r="CQ129" s="27" t="s">
        <v>462</v>
      </c>
      <c r="CR129" s="27" t="s">
        <v>186</v>
      </c>
      <c r="CS129" s="27" t="s">
        <v>160</v>
      </c>
      <c r="CT129" s="41">
        <v>45894</v>
      </c>
      <c r="CU129" s="41"/>
      <c r="CV129" s="27"/>
      <c r="CW129" t="s">
        <v>20</v>
      </c>
      <c r="CY129" s="30"/>
      <c r="CZ129" s="32"/>
      <c r="DA129" s="30"/>
      <c r="DB129" s="32"/>
      <c r="DC129" s="30"/>
      <c r="DD129" s="32"/>
      <c r="DE129" s="30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27" t="s">
        <v>157</v>
      </c>
      <c r="EJ129" s="27" t="s">
        <v>21</v>
      </c>
      <c r="EK129" s="27" t="s">
        <v>157</v>
      </c>
      <c r="EL129" s="27" t="s">
        <v>157</v>
      </c>
      <c r="EM129" s="27" t="s">
        <v>24</v>
      </c>
      <c r="EN129" s="27" t="s">
        <v>157</v>
      </c>
      <c r="EO129" s="27" t="s">
        <v>26</v>
      </c>
      <c r="EP129" s="27" t="s">
        <v>157</v>
      </c>
      <c r="EQ129" s="27" t="s">
        <v>157</v>
      </c>
      <c r="ER129" s="27" t="s">
        <v>157</v>
      </c>
      <c r="ES129" s="27" t="s">
        <v>157</v>
      </c>
      <c r="ET129" s="27" t="s">
        <v>157</v>
      </c>
      <c r="EU129" s="27" t="s">
        <v>157</v>
      </c>
      <c r="EV129" s="27" t="s">
        <v>157</v>
      </c>
      <c r="EW129" s="27" t="s">
        <v>80</v>
      </c>
    </row>
    <row r="130" spans="2:153" x14ac:dyDescent="0.25">
      <c r="B130" t="str">
        <f>IF(Q130="ja",XPlan_raw[[#This Row],[EKA_kode2]],"")</f>
        <v>T080030102</v>
      </c>
      <c r="C130" t="str">
        <f>XPlan_raw[[#This Row],[eka_langtnavn]]</f>
        <v>Global Entrepreneurship</v>
      </c>
      <c r="D130" t="str">
        <f>IF(XPlan_raw[[#This Row],[Interne-kode]]&lt;&gt;"(tom)",XPlan_raw[[#This Row],[Interne-kode]],"")</f>
        <v>PDCGE</v>
      </c>
      <c r="E1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0" t="str">
        <f>IF(XPlan_raw[[#This Row],[Campus]]&lt;&gt;"(tom)",XPlan_raw[[#This Row],[Campus]],"")</f>
        <v>Odense</v>
      </c>
      <c r="H130" t="str">
        <f>IF(OR(XPlan_raw[[#This Row],[Prøveform]]="(tom)",XPlan_raw[[#This Row],[Prøveform]]=""),"",XPlan_raw[[#This Row],[Prøveform]])</f>
        <v>Hand-in</v>
      </c>
      <c r="I130" t="str">
        <f>IF(XPlan_raw[[#This Row],[Eksaminator_samlet]]&lt;&gt;"",XPlan_raw[[#This Row],[Eksaminator_samlet]],"")</f>
        <v>Elham Kalhor</v>
      </c>
      <c r="J130" t="str">
        <f>IF(OR(XPlan_raw[[#This Row],[Censur]]="(tom)",XPlan_raw[[#This Row],[Censur]]=""),"",XPlan_raw[[#This Row],[Censur]])</f>
        <v>Second examiner: Internal</v>
      </c>
      <c r="K1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0" s="4" t="str">
        <f>IF(XPlan_raw[[#This Row],[Bemærk]]&lt;&gt;"",XPlan_raw[[#This Row],[Bemærk]],"")</f>
        <v/>
      </c>
      <c r="M130" s="4" t="str">
        <f>IF(XPlan_raw[[#This Row],[Prøveform]]="Skriftlig prøve",XPlan_raw[[#This Row],[DATO: Start eksamen]]+21,"")</f>
        <v/>
      </c>
      <c r="N1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30" s="27" t="s">
        <v>515</v>
      </c>
      <c r="R130" t="s">
        <v>2085</v>
      </c>
      <c r="S130" s="27" t="s">
        <v>1047</v>
      </c>
      <c r="T130" s="27" t="s">
        <v>1048</v>
      </c>
      <c r="U130" s="27" t="s">
        <v>156</v>
      </c>
      <c r="V130" t="s">
        <v>157</v>
      </c>
      <c r="W130" s="41">
        <v>45814</v>
      </c>
      <c r="X130" s="41"/>
      <c r="Y130" s="41" t="s">
        <v>630</v>
      </c>
      <c r="Z130" s="27" t="s">
        <v>1049</v>
      </c>
      <c r="AA130" s="27" t="s">
        <v>2072</v>
      </c>
      <c r="AB130" s="27" t="s">
        <v>160</v>
      </c>
      <c r="AC130" s="41">
        <v>45884</v>
      </c>
      <c r="AD130" s="41"/>
      <c r="AE130" s="27"/>
      <c r="AF130" t="s">
        <v>18</v>
      </c>
      <c r="AH130" s="47" t="s">
        <v>157</v>
      </c>
      <c r="AI130" s="27" t="s">
        <v>157</v>
      </c>
      <c r="AJ130" s="47" t="s">
        <v>157</v>
      </c>
      <c r="AK130" s="27" t="s">
        <v>157</v>
      </c>
      <c r="AL130" s="47" t="s">
        <v>157</v>
      </c>
      <c r="AM130" s="27" t="s">
        <v>157</v>
      </c>
      <c r="AN130" s="47" t="s">
        <v>157</v>
      </c>
      <c r="AO130" s="27" t="s">
        <v>157</v>
      </c>
      <c r="AP130" s="27" t="s">
        <v>157</v>
      </c>
      <c r="AQ130" s="27" t="s">
        <v>157</v>
      </c>
      <c r="AR130" s="27" t="s">
        <v>157</v>
      </c>
      <c r="AS130" s="27" t="s">
        <v>157</v>
      </c>
      <c r="AT130" s="27" t="s">
        <v>157</v>
      </c>
      <c r="AU130" s="27" t="s">
        <v>157</v>
      </c>
      <c r="AV130" s="27"/>
      <c r="AW130" s="27" t="s">
        <v>157</v>
      </c>
      <c r="AX130" s="27" t="s">
        <v>157</v>
      </c>
      <c r="AY130" s="27" t="s">
        <v>157</v>
      </c>
      <c r="AZ130" s="27" t="s">
        <v>157</v>
      </c>
      <c r="BA130" s="27" t="s">
        <v>157</v>
      </c>
      <c r="BB130" s="27" t="s">
        <v>157</v>
      </c>
      <c r="BC130" s="27" t="s">
        <v>157</v>
      </c>
      <c r="BD130" s="27" t="s">
        <v>157</v>
      </c>
      <c r="BE130" s="27" t="s">
        <v>67</v>
      </c>
      <c r="BF130" s="27" t="s">
        <v>157</v>
      </c>
      <c r="BG130" s="27" t="s">
        <v>157</v>
      </c>
      <c r="BH130" s="27" t="s">
        <v>157</v>
      </c>
      <c r="BI130" s="27" t="s">
        <v>157</v>
      </c>
      <c r="BJ130" s="27" t="s">
        <v>157</v>
      </c>
      <c r="BK130" s="27" t="s">
        <v>157</v>
      </c>
      <c r="BL130" s="27" t="s">
        <v>157</v>
      </c>
      <c r="BM130" s="27" t="s">
        <v>157</v>
      </c>
      <c r="BN130" s="27" t="s">
        <v>76</v>
      </c>
      <c r="BO130" s="27" t="s">
        <v>157</v>
      </c>
      <c r="BP130" s="27" t="s">
        <v>157</v>
      </c>
      <c r="BQ130" s="27" t="s">
        <v>34</v>
      </c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I130" t="s">
        <v>249</v>
      </c>
      <c r="CJ130" s="27" t="s">
        <v>250</v>
      </c>
      <c r="CK130" s="27" t="s">
        <v>251</v>
      </c>
      <c r="CL130" s="27" t="s">
        <v>156</v>
      </c>
      <c r="CM130" s="27" t="s">
        <v>157</v>
      </c>
      <c r="CN130" s="41">
        <v>45825</v>
      </c>
      <c r="CO130" s="41"/>
      <c r="CP130" s="41" t="s">
        <v>633</v>
      </c>
      <c r="CQ130" s="27" t="s">
        <v>252</v>
      </c>
      <c r="CR130" s="27" t="s">
        <v>441</v>
      </c>
      <c r="CS130" s="27" t="s">
        <v>187</v>
      </c>
      <c r="CT130" s="41">
        <v>45891</v>
      </c>
      <c r="CU130" s="41"/>
      <c r="CV130" s="27"/>
      <c r="CW130" t="s">
        <v>20</v>
      </c>
      <c r="CY130" s="30"/>
      <c r="CZ130" s="32"/>
      <c r="DA130" s="30"/>
      <c r="DB130" s="32"/>
      <c r="DC130" s="30"/>
      <c r="DD130" s="32"/>
      <c r="DE130" s="30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27" t="s">
        <v>157</v>
      </c>
      <c r="EJ130" s="27" t="s">
        <v>157</v>
      </c>
      <c r="EK130" s="27" t="s">
        <v>157</v>
      </c>
      <c r="EL130" s="27" t="s">
        <v>157</v>
      </c>
      <c r="EM130" s="27" t="s">
        <v>157</v>
      </c>
      <c r="EN130" s="27" t="s">
        <v>157</v>
      </c>
      <c r="EO130" s="27" t="s">
        <v>157</v>
      </c>
      <c r="EP130" s="27" t="s">
        <v>157</v>
      </c>
      <c r="EQ130" s="27" t="s">
        <v>157</v>
      </c>
      <c r="ER130" s="27" t="s">
        <v>157</v>
      </c>
      <c r="ES130" s="27" t="s">
        <v>157</v>
      </c>
      <c r="ET130" s="27" t="s">
        <v>157</v>
      </c>
      <c r="EU130" s="27" t="s">
        <v>32</v>
      </c>
      <c r="EV130" s="27" t="s">
        <v>157</v>
      </c>
      <c r="EW130" s="27" t="s">
        <v>157</v>
      </c>
    </row>
    <row r="131" spans="2:153" x14ac:dyDescent="0.25">
      <c r="B131" t="str">
        <f>IF(Q131="ja",XPlan_raw[[#This Row],[EKA_kode2]],"")</f>
        <v>T120037102</v>
      </c>
      <c r="C131" t="str">
        <f>XPlan_raw[[#This Row],[eka_langtnavn]]</f>
        <v>Integreret produktudvikling 4 og projekt (MCQ)</v>
      </c>
      <c r="D131" t="str">
        <f>IF(XPlan_raw[[#This Row],[Interne-kode]]&lt;&gt;"(tom)",XPlan_raw[[#This Row],[Interne-kode]],"")</f>
        <v>D-IPU4</v>
      </c>
      <c r="E1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1" t="str">
        <f>IF(XPlan_raw[[#This Row],[Campus]]&lt;&gt;"(tom)",XPlan_raw[[#This Row],[Campus]],"")</f>
        <v>Odense</v>
      </c>
      <c r="H131" t="str">
        <f>IF(OR(XPlan_raw[[#This Row],[Prøveform]]="(tom)",XPlan_raw[[#This Row],[Prøveform]]=""),"",XPlan_raw[[#This Row],[Prøveform]])</f>
        <v>Written examination on premises</v>
      </c>
      <c r="I131" t="str">
        <f>IF(XPlan_raw[[#This Row],[Eksaminator_samlet]]&lt;&gt;"",XPlan_raw[[#This Row],[Eksaminator_samlet]],"")</f>
        <v>Steffen Kjær Johansen</v>
      </c>
      <c r="J131" t="str">
        <f>IF(OR(XPlan_raw[[#This Row],[Censur]]="(tom)",XPlan_raw[[#This Row],[Censur]]=""),"",XPlan_raw[[#This Row],[Censur]])</f>
        <v>Second examiner: External</v>
      </c>
      <c r="K1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1" s="4" t="str">
        <f>IF(XPlan_raw[[#This Row],[Bemærk]]&lt;&gt;"",XPlan_raw[[#This Row],[Bemærk]],"")</f>
        <v/>
      </c>
      <c r="M131" s="4" t="str">
        <f>IF(XPlan_raw[[#This Row],[Prøveform]]="Skriftlig prøve",XPlan_raw[[#This Row],[DATO: Start eksamen]]+21,"")</f>
        <v/>
      </c>
      <c r="N1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131" s="27" t="s">
        <v>515</v>
      </c>
      <c r="R131" t="s">
        <v>1174</v>
      </c>
      <c r="S131" s="27" t="s">
        <v>1175</v>
      </c>
      <c r="T131" s="27" t="s">
        <v>1176</v>
      </c>
      <c r="U131" s="27" t="s">
        <v>203</v>
      </c>
      <c r="V131" t="s">
        <v>157</v>
      </c>
      <c r="W131" s="41">
        <v>45814</v>
      </c>
      <c r="X131" s="41"/>
      <c r="Y131" s="41" t="s">
        <v>630</v>
      </c>
      <c r="Z131" s="27" t="s">
        <v>1177</v>
      </c>
      <c r="AA131" s="27" t="s">
        <v>791</v>
      </c>
      <c r="AB131" s="27" t="s">
        <v>187</v>
      </c>
      <c r="AC131" s="41">
        <v>45894</v>
      </c>
      <c r="AD131" s="41"/>
      <c r="AE131" s="27"/>
      <c r="AF131" t="s">
        <v>18</v>
      </c>
      <c r="AH131" s="47" t="s">
        <v>157</v>
      </c>
      <c r="AI131" s="27" t="s">
        <v>157</v>
      </c>
      <c r="AJ131" s="47" t="s">
        <v>157</v>
      </c>
      <c r="AK131" s="27" t="s">
        <v>157</v>
      </c>
      <c r="AL131" s="47" t="s">
        <v>48</v>
      </c>
      <c r="AM131" s="27" t="s">
        <v>157</v>
      </c>
      <c r="AN131" s="47" t="s">
        <v>157</v>
      </c>
      <c r="AO131" s="27" t="s">
        <v>157</v>
      </c>
      <c r="AP131" s="27" t="s">
        <v>157</v>
      </c>
      <c r="AQ131" s="27" t="s">
        <v>157</v>
      </c>
      <c r="AR131" s="27" t="s">
        <v>157</v>
      </c>
      <c r="AS131" s="27" t="s">
        <v>157</v>
      </c>
      <c r="AT131" s="27" t="s">
        <v>157</v>
      </c>
      <c r="AU131" s="27" t="s">
        <v>157</v>
      </c>
      <c r="AV131" s="27" t="s">
        <v>157</v>
      </c>
      <c r="AW131" s="27" t="s">
        <v>157</v>
      </c>
      <c r="AX131" s="27" t="s">
        <v>157</v>
      </c>
      <c r="AY131" s="27" t="s">
        <v>157</v>
      </c>
      <c r="AZ131" s="27" t="s">
        <v>157</v>
      </c>
      <c r="BA131" s="27" t="s">
        <v>157</v>
      </c>
      <c r="BB131" s="27" t="s">
        <v>157</v>
      </c>
      <c r="BC131" s="27" t="s">
        <v>157</v>
      </c>
      <c r="BD131" s="27" t="s">
        <v>157</v>
      </c>
      <c r="BE131" s="27" t="s">
        <v>157</v>
      </c>
      <c r="BF131" s="27" t="s">
        <v>157</v>
      </c>
      <c r="BG131" s="27" t="s">
        <v>157</v>
      </c>
      <c r="BH131" s="27" t="s">
        <v>157</v>
      </c>
      <c r="BI131" s="27" t="s">
        <v>157</v>
      </c>
      <c r="BJ131" s="27" t="s">
        <v>157</v>
      </c>
      <c r="BK131" s="27" t="s">
        <v>157</v>
      </c>
      <c r="BL131" s="27" t="s">
        <v>157</v>
      </c>
      <c r="BM131" s="27" t="s">
        <v>157</v>
      </c>
      <c r="BN131" s="27" t="s">
        <v>157</v>
      </c>
      <c r="BO131" s="27" t="s">
        <v>157</v>
      </c>
      <c r="BP131" s="27" t="s">
        <v>157</v>
      </c>
      <c r="BQ131" s="27" t="s">
        <v>157</v>
      </c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I131" t="s">
        <v>455</v>
      </c>
      <c r="CJ131" s="27" t="s">
        <v>456</v>
      </c>
      <c r="CK131" s="27" t="s">
        <v>457</v>
      </c>
      <c r="CL131" s="27" t="s">
        <v>156</v>
      </c>
      <c r="CM131" s="27" t="s">
        <v>157</v>
      </c>
      <c r="CN131" s="41">
        <v>45825</v>
      </c>
      <c r="CO131" s="41"/>
      <c r="CP131" s="41" t="s">
        <v>630</v>
      </c>
      <c r="CQ131" s="27" t="s">
        <v>458</v>
      </c>
      <c r="CR131" s="27" t="s">
        <v>186</v>
      </c>
      <c r="CS131" s="27" t="s">
        <v>160</v>
      </c>
      <c r="CT131" s="41">
        <v>45891</v>
      </c>
      <c r="CU131" s="41"/>
      <c r="CV131" s="27"/>
      <c r="CW131" t="s">
        <v>20</v>
      </c>
      <c r="CY131" s="30"/>
      <c r="CZ131" s="32"/>
      <c r="DA131" s="30"/>
      <c r="DB131" s="32"/>
      <c r="DC131" s="30"/>
      <c r="DD131" s="32"/>
      <c r="DE131" s="30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27" t="s">
        <v>157</v>
      </c>
      <c r="EJ131" s="27" t="s">
        <v>157</v>
      </c>
      <c r="EK131" s="27" t="s">
        <v>157</v>
      </c>
      <c r="EL131" s="27" t="s">
        <v>157</v>
      </c>
      <c r="EM131" s="27" t="s">
        <v>157</v>
      </c>
      <c r="EN131" s="27" t="s">
        <v>157</v>
      </c>
      <c r="EO131" s="27" t="s">
        <v>157</v>
      </c>
      <c r="EP131" s="27" t="s">
        <v>157</v>
      </c>
      <c r="EQ131" s="27" t="s">
        <v>157</v>
      </c>
      <c r="ER131" s="27" t="s">
        <v>157</v>
      </c>
      <c r="ES131" s="27" t="s">
        <v>157</v>
      </c>
      <c r="ET131" s="27" t="s">
        <v>31</v>
      </c>
      <c r="EU131" s="27" t="s">
        <v>157</v>
      </c>
      <c r="EV131" s="27" t="s">
        <v>157</v>
      </c>
      <c r="EW131" s="27" t="s">
        <v>80</v>
      </c>
    </row>
    <row r="132" spans="2:153" x14ac:dyDescent="0.25">
      <c r="B132" t="str">
        <f>IF(Q132="ja",XPlan_raw[[#This Row],[EKA_kode2]],"")</f>
        <v>T560045102</v>
      </c>
      <c r="C132" t="str">
        <f>XPlan_raw[[#This Row],[eka_langtnavn]]</f>
        <v>Introduction to Game AI</v>
      </c>
      <c r="D132" t="str">
        <f>IF(XPlan_raw[[#This Row],[Interne-kode]]&lt;&gt;"(tom)",XPlan_raw[[#This Row],[Interne-kode]],"")</f>
        <v>OB-GAI</v>
      </c>
      <c r="E1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2" t="str">
        <f>IF(XPlan_raw[[#This Row],[Campus]]&lt;&gt;"(tom)",XPlan_raw[[#This Row],[Campus]],"")</f>
        <v>Odense</v>
      </c>
      <c r="H132" t="str">
        <f>IF(OR(XPlan_raw[[#This Row],[Prøveform]]="(tom)",XPlan_raw[[#This Row],[Prøveform]]=""),"",XPlan_raw[[#This Row],[Prøveform]])</f>
        <v>Compulsory assignment</v>
      </c>
      <c r="I132" t="str">
        <f>IF(XPlan_raw[[#This Row],[Eksaminator_samlet]]&lt;&gt;"",XPlan_raw[[#This Row],[Eksaminator_samlet]],"")</f>
        <v>Marco Scirea</v>
      </c>
      <c r="J132" t="str">
        <f>IF(OR(XPlan_raw[[#This Row],[Censur]]="(tom)",XPlan_raw[[#This Row],[Censur]]=""),"",XPlan_raw[[#This Row],[Censur]])</f>
        <v>Second examiner: None</v>
      </c>
      <c r="K1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32" s="4" t="str">
        <f>IF(XPlan_raw[[#This Row],[Bemærk]]&lt;&gt;"",XPlan_raw[[#This Row],[Bemærk]],"")</f>
        <v/>
      </c>
      <c r="M132" s="4" t="str">
        <f>IF(XPlan_raw[[#This Row],[Prøveform]]="Skriftlig prøve",XPlan_raw[[#This Row],[DATO: Start eksamen]]+21,"")</f>
        <v/>
      </c>
      <c r="N1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32" s="27" t="s">
        <v>515</v>
      </c>
      <c r="R132" s="49" t="s">
        <v>1878</v>
      </c>
      <c r="S132" s="46" t="s">
        <v>1879</v>
      </c>
      <c r="T132" s="25" t="s">
        <v>1880</v>
      </c>
      <c r="U132" s="46" t="s">
        <v>208</v>
      </c>
      <c r="V132" t="s">
        <v>157</v>
      </c>
      <c r="W132" s="50">
        <v>45814</v>
      </c>
      <c r="X132" s="42"/>
      <c r="Y132" s="42" t="s">
        <v>630</v>
      </c>
      <c r="Z132" s="46" t="s">
        <v>715</v>
      </c>
      <c r="AA132" s="25" t="s">
        <v>420</v>
      </c>
      <c r="AB132" s="46" t="s">
        <v>167</v>
      </c>
      <c r="AC132" s="42">
        <v>45890</v>
      </c>
      <c r="AD132" s="50"/>
      <c r="AE132" s="25"/>
      <c r="AF132" t="s">
        <v>18</v>
      </c>
      <c r="AH132" s="46" t="s">
        <v>157</v>
      </c>
      <c r="AI132" s="25" t="s">
        <v>157</v>
      </c>
      <c r="AJ132" s="46" t="s">
        <v>157</v>
      </c>
      <c r="AK132" s="25" t="s">
        <v>157</v>
      </c>
      <c r="AL132" s="46" t="s">
        <v>157</v>
      </c>
      <c r="AM132" s="25" t="s">
        <v>157</v>
      </c>
      <c r="AN132" s="46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  <c r="AV132" s="25"/>
      <c r="AW132" s="25" t="s">
        <v>157</v>
      </c>
      <c r="AX132" s="25" t="s">
        <v>157</v>
      </c>
      <c r="AY132" s="25" t="s">
        <v>157</v>
      </c>
      <c r="AZ132" s="25" t="s">
        <v>62</v>
      </c>
      <c r="BA132" s="25" t="s">
        <v>157</v>
      </c>
      <c r="BB132" s="25" t="s">
        <v>157</v>
      </c>
      <c r="BC132" s="25" t="s">
        <v>157</v>
      </c>
      <c r="BD132" s="25" t="s">
        <v>157</v>
      </c>
      <c r="BE132" s="25" t="s">
        <v>157</v>
      </c>
      <c r="BF132" s="25" t="s">
        <v>157</v>
      </c>
      <c r="BG132" s="25" t="s">
        <v>157</v>
      </c>
      <c r="BH132" s="25" t="s">
        <v>157</v>
      </c>
      <c r="BI132" s="25" t="s">
        <v>157</v>
      </c>
      <c r="BJ132" s="25" t="s">
        <v>157</v>
      </c>
      <c r="BK132" s="25" t="s">
        <v>157</v>
      </c>
      <c r="BL132" s="25" t="s">
        <v>157</v>
      </c>
      <c r="BM132" s="25" t="s">
        <v>157</v>
      </c>
      <c r="BN132" s="25" t="s">
        <v>157</v>
      </c>
      <c r="BO132" s="25" t="s">
        <v>157</v>
      </c>
      <c r="BP132" s="25" t="s">
        <v>157</v>
      </c>
      <c r="BQ132" s="25" t="s">
        <v>157</v>
      </c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I132" s="26" t="s">
        <v>267</v>
      </c>
      <c r="CJ132" s="25" t="s">
        <v>268</v>
      </c>
      <c r="CK132" s="25" t="s">
        <v>269</v>
      </c>
      <c r="CL132" s="25" t="s">
        <v>156</v>
      </c>
      <c r="CM132" s="25" t="s">
        <v>157</v>
      </c>
      <c r="CN132" s="42">
        <v>45826</v>
      </c>
      <c r="CO132" s="42"/>
      <c r="CP132" s="42" t="s">
        <v>630</v>
      </c>
      <c r="CQ132" s="25" t="s">
        <v>270</v>
      </c>
      <c r="CR132" s="25" t="s">
        <v>186</v>
      </c>
      <c r="CS132" s="25" t="s">
        <v>160</v>
      </c>
      <c r="CT132" s="42">
        <v>45897</v>
      </c>
      <c r="CU132" s="42"/>
      <c r="CV132" s="25"/>
      <c r="CW132" t="s">
        <v>20</v>
      </c>
      <c r="CY132" s="29"/>
      <c r="CZ132" s="31"/>
      <c r="DA132" s="29"/>
      <c r="DB132" s="31"/>
      <c r="DC132" s="29"/>
      <c r="DD132" s="31"/>
      <c r="DE132" s="29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25" t="s">
        <v>157</v>
      </c>
      <c r="EJ132" s="25" t="s">
        <v>157</v>
      </c>
      <c r="EK132" s="25" t="s">
        <v>157</v>
      </c>
      <c r="EL132" s="25" t="s">
        <v>157</v>
      </c>
      <c r="EM132" s="25" t="s">
        <v>157</v>
      </c>
      <c r="EN132" s="25" t="s">
        <v>157</v>
      </c>
      <c r="EO132" s="25" t="s">
        <v>157</v>
      </c>
      <c r="EP132" s="25" t="s">
        <v>157</v>
      </c>
      <c r="EQ132" s="25" t="s">
        <v>157</v>
      </c>
      <c r="ER132" s="25" t="s">
        <v>29</v>
      </c>
      <c r="ES132" s="25" t="s">
        <v>157</v>
      </c>
      <c r="ET132" s="25" t="s">
        <v>157</v>
      </c>
      <c r="EU132" s="25" t="s">
        <v>157</v>
      </c>
      <c r="EV132" s="25" t="s">
        <v>157</v>
      </c>
      <c r="EW132" s="25" t="s">
        <v>157</v>
      </c>
    </row>
    <row r="133" spans="2:153" x14ac:dyDescent="0.25">
      <c r="B133" t="str">
        <f>IF(Q133="ja",XPlan_raw[[#This Row],[EKA_kode2]],"")</f>
        <v>T510009102</v>
      </c>
      <c r="C133" t="str">
        <f>XPlan_raw[[#This Row],[eka_langtnavn]]</f>
        <v>Kunstig intelligens</v>
      </c>
      <c r="D133" t="str">
        <f>IF(XPlan_raw[[#This Row],[Interne-kode]]&lt;&gt;"(tom)",XPlan_raw[[#This Row],[Interne-kode]],"")</f>
        <v>SB4-KI</v>
      </c>
      <c r="E1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3" t="str">
        <f>IF(XPlan_raw[[#This Row],[Campus]]&lt;&gt;"(tom)",XPlan_raw[[#This Row],[Campus]],"")</f>
        <v>Odense</v>
      </c>
      <c r="H133" t="str">
        <f>IF(OR(XPlan_raw[[#This Row],[Prøveform]]="(tom)",XPlan_raw[[#This Row],[Prøveform]]=""),"",XPlan_raw[[#This Row],[Prøveform]])</f>
        <v>Written examination</v>
      </c>
      <c r="I133" t="str">
        <f>IF(XPlan_raw[[#This Row],[Eksaminator_samlet]]&lt;&gt;"",XPlan_raw[[#This Row],[Eksaminator_samlet]],"")</f>
        <v>Parisa Niloofar</v>
      </c>
      <c r="J133" t="str">
        <f>IF(OR(XPlan_raw[[#This Row],[Censur]]="(tom)",XPlan_raw[[#This Row],[Censur]]=""),"",XPlan_raw[[#This Row],[Censur]])</f>
        <v>Second examiner: Internal</v>
      </c>
      <c r="K1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33" s="4" t="str">
        <f>IF(XPlan_raw[[#This Row],[Bemærk]]&lt;&gt;"",XPlan_raw[[#This Row],[Bemærk]],"")</f>
        <v/>
      </c>
      <c r="M133" s="4" t="str">
        <f>IF(XPlan_raw[[#This Row],[Prøveform]]="Skriftlig prøve",XPlan_raw[[#This Row],[DATO: Start eksamen]]+21,"")</f>
        <v/>
      </c>
      <c r="N1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33" s="27" t="s">
        <v>515</v>
      </c>
      <c r="R133" s="5" t="s">
        <v>1601</v>
      </c>
      <c r="S133" s="47" t="s">
        <v>1602</v>
      </c>
      <c r="T133" s="27" t="s">
        <v>1603</v>
      </c>
      <c r="U133" s="47" t="s">
        <v>203</v>
      </c>
      <c r="V133" t="s">
        <v>157</v>
      </c>
      <c r="W133" s="48">
        <v>45814</v>
      </c>
      <c r="X133" s="41"/>
      <c r="Y133" s="41" t="s">
        <v>630</v>
      </c>
      <c r="Z133" s="47" t="s">
        <v>1604</v>
      </c>
      <c r="AA133" s="27" t="s">
        <v>159</v>
      </c>
      <c r="AB133" s="47" t="s">
        <v>160</v>
      </c>
      <c r="AC133" s="41">
        <v>45887</v>
      </c>
      <c r="AD133" s="48"/>
      <c r="AE133" s="27"/>
      <c r="AF133" t="s">
        <v>18</v>
      </c>
      <c r="AH133" s="47" t="s">
        <v>157</v>
      </c>
      <c r="AI133" s="27" t="s">
        <v>157</v>
      </c>
      <c r="AJ133" s="47" t="s">
        <v>157</v>
      </c>
      <c r="AK133" s="27" t="s">
        <v>157</v>
      </c>
      <c r="AL133" s="47" t="s">
        <v>157</v>
      </c>
      <c r="AM133" s="27" t="s">
        <v>157</v>
      </c>
      <c r="AN133" s="47" t="s">
        <v>157</v>
      </c>
      <c r="AO133" s="27" t="s">
        <v>157</v>
      </c>
      <c r="AP133" s="27" t="s">
        <v>157</v>
      </c>
      <c r="AQ133" s="27" t="s">
        <v>157</v>
      </c>
      <c r="AR133" s="27" t="s">
        <v>157</v>
      </c>
      <c r="AS133" s="27" t="s">
        <v>157</v>
      </c>
      <c r="AT133" s="27" t="s">
        <v>157</v>
      </c>
      <c r="AU133" s="27" t="s">
        <v>157</v>
      </c>
      <c r="AV133" s="27"/>
      <c r="AW133" s="27" t="s">
        <v>157</v>
      </c>
      <c r="AX133" s="27" t="s">
        <v>157</v>
      </c>
      <c r="AY133" s="27" t="s">
        <v>157</v>
      </c>
      <c r="AZ133" s="27" t="s">
        <v>157</v>
      </c>
      <c r="BA133" s="27" t="s">
        <v>157</v>
      </c>
      <c r="BB133" s="27" t="s">
        <v>64</v>
      </c>
      <c r="BC133" s="27" t="s">
        <v>157</v>
      </c>
      <c r="BD133" s="27" t="s">
        <v>157</v>
      </c>
      <c r="BE133" s="27" t="s">
        <v>157</v>
      </c>
      <c r="BF133" s="27" t="s">
        <v>157</v>
      </c>
      <c r="BG133" s="27" t="s">
        <v>157</v>
      </c>
      <c r="BH133" s="27" t="s">
        <v>157</v>
      </c>
      <c r="BI133" s="27" t="s">
        <v>157</v>
      </c>
      <c r="BJ133" s="27" t="s">
        <v>157</v>
      </c>
      <c r="BK133" s="27" t="s">
        <v>157</v>
      </c>
      <c r="BL133" s="27" t="s">
        <v>157</v>
      </c>
      <c r="BM133" s="27" t="s">
        <v>157</v>
      </c>
      <c r="BN133" s="27" t="s">
        <v>157</v>
      </c>
      <c r="BO133" s="27" t="s">
        <v>157</v>
      </c>
      <c r="BP133" s="27" t="s">
        <v>157</v>
      </c>
      <c r="BQ133" s="27" t="s">
        <v>34</v>
      </c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I133" t="s">
        <v>477</v>
      </c>
      <c r="CJ133" s="27" t="s">
        <v>478</v>
      </c>
      <c r="CK133" s="27" t="s">
        <v>479</v>
      </c>
      <c r="CL133" s="27" t="s">
        <v>203</v>
      </c>
      <c r="CM133" s="27" t="s">
        <v>157</v>
      </c>
      <c r="CN133" s="41">
        <v>45827</v>
      </c>
      <c r="CO133" s="41">
        <v>45828</v>
      </c>
      <c r="CP133" s="41" t="s">
        <v>630</v>
      </c>
      <c r="CQ133" s="27" t="s">
        <v>480</v>
      </c>
      <c r="CR133" s="27" t="s">
        <v>186</v>
      </c>
      <c r="CS133" s="27" t="s">
        <v>160</v>
      </c>
      <c r="CT133" s="41">
        <v>45894</v>
      </c>
      <c r="CU133" s="41"/>
      <c r="CV133" s="27"/>
      <c r="CW133" t="s">
        <v>20</v>
      </c>
      <c r="CY133" s="30"/>
      <c r="CZ133" s="32"/>
      <c r="DA133" s="30"/>
      <c r="DB133" s="32"/>
      <c r="DC133" s="30"/>
      <c r="DD133" s="32"/>
      <c r="DE133" s="30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27" t="s">
        <v>157</v>
      </c>
      <c r="EJ133" s="27" t="s">
        <v>21</v>
      </c>
      <c r="EK133" s="27" t="s">
        <v>157</v>
      </c>
      <c r="EL133" s="27" t="s">
        <v>157</v>
      </c>
      <c r="EM133" s="27" t="s">
        <v>24</v>
      </c>
      <c r="EN133" s="27" t="s">
        <v>157</v>
      </c>
      <c r="EO133" s="27" t="s">
        <v>26</v>
      </c>
      <c r="EP133" s="27" t="s">
        <v>27</v>
      </c>
      <c r="EQ133" s="27" t="s">
        <v>157</v>
      </c>
      <c r="ER133" s="27" t="s">
        <v>157</v>
      </c>
      <c r="ES133" s="27" t="s">
        <v>157</v>
      </c>
      <c r="ET133" s="27" t="s">
        <v>157</v>
      </c>
      <c r="EU133" s="27" t="s">
        <v>157</v>
      </c>
      <c r="EV133" s="27" t="s">
        <v>157</v>
      </c>
      <c r="EW133" s="27" t="s">
        <v>80</v>
      </c>
    </row>
    <row r="134" spans="2:153" x14ac:dyDescent="0.25">
      <c r="B134" t="str">
        <f>IF(Q134="ja",XPlan_raw[[#This Row],[EKA_kode2]],"")</f>
        <v>T150039102</v>
      </c>
      <c r="C134" t="str">
        <f>XPlan_raw[[#This Row],[eka_langtnavn]]</f>
        <v>Programming and Numerical Analysis</v>
      </c>
      <c r="D134" t="str">
        <f>IF(XPlan_raw[[#This Row],[Interne-kode]]&lt;&gt;"(tom)",XPlan_raw[[#This Row],[Interne-kode]],"")</f>
        <v>15-PNA</v>
      </c>
      <c r="E1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4" t="str">
        <f>IF(XPlan_raw[[#This Row],[Campus]]&lt;&gt;"(tom)",XPlan_raw[[#This Row],[Campus]],"")</f>
        <v>Odense</v>
      </c>
      <c r="H134" t="str">
        <f>IF(OR(XPlan_raw[[#This Row],[Prøveform]]="(tom)",XPlan_raw[[#This Row],[Prøveform]]=""),"",XPlan_raw[[#This Row],[Prøveform]])</f>
        <v>Portfolio</v>
      </c>
      <c r="I134" t="str">
        <f>IF(XPlan_raw[[#This Row],[Eksaminator_samlet]]&lt;&gt;"",XPlan_raw[[#This Row],[Eksaminator_samlet]],"")</f>
        <v>Torkil Veyhe</v>
      </c>
      <c r="J134" t="str">
        <f>IF(OR(XPlan_raw[[#This Row],[Censur]]="(tom)",XPlan_raw[[#This Row],[Censur]]=""),"",XPlan_raw[[#This Row],[Censur]])</f>
        <v>Second examiner: None</v>
      </c>
      <c r="K1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34" s="4" t="str">
        <f>IF(XPlan_raw[[#This Row],[Bemærk]]&lt;&gt;"",XPlan_raw[[#This Row],[Bemærk]],"")</f>
        <v/>
      </c>
      <c r="M134" s="4" t="str">
        <f>IF(XPlan_raw[[#This Row],[Prøveform]]="Skriftlig prøve",XPlan_raw[[#This Row],[DATO: Start eksamen]]+21,"")</f>
        <v/>
      </c>
      <c r="N1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134" s="27" t="s">
        <v>515</v>
      </c>
      <c r="R134" t="s">
        <v>1290</v>
      </c>
      <c r="S134" s="27" t="s">
        <v>1291</v>
      </c>
      <c r="T134" s="27" t="s">
        <v>1292</v>
      </c>
      <c r="U134" s="27" t="s">
        <v>165</v>
      </c>
      <c r="V134" t="s">
        <v>157</v>
      </c>
      <c r="W134" s="41">
        <v>45814</v>
      </c>
      <c r="X134" s="41"/>
      <c r="Y134" s="41" t="s">
        <v>631</v>
      </c>
      <c r="Z134" s="27" t="s">
        <v>1293</v>
      </c>
      <c r="AA134" s="27" t="s">
        <v>214</v>
      </c>
      <c r="AB134" s="27" t="s">
        <v>167</v>
      </c>
      <c r="AC134" s="41">
        <v>45897</v>
      </c>
      <c r="AD134" s="41"/>
      <c r="AE134" s="27"/>
      <c r="AF134" t="s">
        <v>18</v>
      </c>
      <c r="AH134" s="47" t="s">
        <v>157</v>
      </c>
      <c r="AI134" s="27" t="s">
        <v>157</v>
      </c>
      <c r="AJ134" s="47" t="s">
        <v>157</v>
      </c>
      <c r="AK134" s="27" t="s">
        <v>157</v>
      </c>
      <c r="AL134" s="47" t="s">
        <v>157</v>
      </c>
      <c r="AM134" s="27" t="s">
        <v>157</v>
      </c>
      <c r="AN134" s="4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  <c r="AV134" s="27"/>
      <c r="AW134" s="27" t="s">
        <v>157</v>
      </c>
      <c r="AX134" s="27" t="s">
        <v>157</v>
      </c>
      <c r="AY134" s="27" t="s">
        <v>157</v>
      </c>
      <c r="AZ134" s="27" t="s">
        <v>157</v>
      </c>
      <c r="BA134" s="27" t="s">
        <v>157</v>
      </c>
      <c r="BB134" s="27" t="s">
        <v>157</v>
      </c>
      <c r="BC134" s="27" t="s">
        <v>65</v>
      </c>
      <c r="BD134" s="27" t="s">
        <v>157</v>
      </c>
      <c r="BE134" s="27" t="s">
        <v>157</v>
      </c>
      <c r="BF134" s="27" t="s">
        <v>157</v>
      </c>
      <c r="BG134" s="27" t="s">
        <v>157</v>
      </c>
      <c r="BH134" s="27" t="s">
        <v>157</v>
      </c>
      <c r="BI134" s="27" t="s">
        <v>157</v>
      </c>
      <c r="BJ134" s="27" t="s">
        <v>157</v>
      </c>
      <c r="BK134" s="27" t="s">
        <v>157</v>
      </c>
      <c r="BL134" s="27" t="s">
        <v>157</v>
      </c>
      <c r="BM134" s="27" t="s">
        <v>157</v>
      </c>
      <c r="BN134" s="27" t="s">
        <v>157</v>
      </c>
      <c r="BO134" s="27" t="s">
        <v>157</v>
      </c>
      <c r="BP134" s="27" t="s">
        <v>157</v>
      </c>
      <c r="BQ134" s="27" t="s">
        <v>157</v>
      </c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I134" t="s">
        <v>469</v>
      </c>
      <c r="CJ134" s="27" t="s">
        <v>470</v>
      </c>
      <c r="CK134" s="27" t="s">
        <v>471</v>
      </c>
      <c r="CL134" s="27" t="s">
        <v>203</v>
      </c>
      <c r="CM134" s="27" t="s">
        <v>208</v>
      </c>
      <c r="CN134" s="41">
        <v>45827</v>
      </c>
      <c r="CO134" s="41"/>
      <c r="CP134" s="41" t="s">
        <v>631</v>
      </c>
      <c r="CQ134" s="27" t="s">
        <v>472</v>
      </c>
      <c r="CR134" s="27" t="s">
        <v>186</v>
      </c>
      <c r="CS134" s="27" t="s">
        <v>160</v>
      </c>
      <c r="CT134" s="41">
        <v>45891</v>
      </c>
      <c r="CU134" s="41"/>
      <c r="CV134" s="27"/>
      <c r="CW134" t="s">
        <v>20</v>
      </c>
      <c r="CY134" s="30"/>
      <c r="CZ134" s="32"/>
      <c r="DA134" s="30"/>
      <c r="DB134" s="32"/>
      <c r="DC134" s="30"/>
      <c r="DD134" s="32"/>
      <c r="DE134" s="30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27" t="s">
        <v>157</v>
      </c>
      <c r="EJ134" s="27" t="s">
        <v>157</v>
      </c>
      <c r="EK134" s="27" t="s">
        <v>157</v>
      </c>
      <c r="EL134" s="27" t="s">
        <v>23</v>
      </c>
      <c r="EM134" s="27" t="s">
        <v>24</v>
      </c>
      <c r="EN134" s="27" t="s">
        <v>157</v>
      </c>
      <c r="EO134" s="27" t="s">
        <v>157</v>
      </c>
      <c r="EP134" s="27" t="s">
        <v>27</v>
      </c>
      <c r="EQ134" s="27" t="s">
        <v>157</v>
      </c>
      <c r="ER134" s="27" t="s">
        <v>157</v>
      </c>
      <c r="ES134" s="27" t="s">
        <v>157</v>
      </c>
      <c r="ET134" s="27" t="s">
        <v>157</v>
      </c>
      <c r="EU134" s="27" t="s">
        <v>157</v>
      </c>
      <c r="EV134" s="27" t="s">
        <v>157</v>
      </c>
      <c r="EW134" s="27" t="s">
        <v>80</v>
      </c>
    </row>
    <row r="135" spans="2:153" x14ac:dyDescent="0.25">
      <c r="B135" t="str">
        <f>IF(Q135="ja",XPlan_raw[[#This Row],[EKA_kode2]],"")</f>
        <v>T070063102</v>
      </c>
      <c r="C135" t="str">
        <f>XPlan_raw[[#This Row],[eka_langtnavn]]</f>
        <v xml:space="preserve">Programming for Engineers </v>
      </c>
      <c r="D135" t="str">
        <f>IF(XPlan_raw[[#This Row],[Interne-kode]]&lt;&gt;"(tom)",XPlan_raw[[#This Row],[Interne-kode]],"")</f>
        <v>PDX-PE</v>
      </c>
      <c r="E1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5" t="str">
        <f>IF(XPlan_raw[[#This Row],[Campus]]&lt;&gt;"(tom)",XPlan_raw[[#This Row],[Campus]],"")</f>
        <v>Odense</v>
      </c>
      <c r="H135" t="str">
        <f>IF(OR(XPlan_raw[[#This Row],[Prøveform]]="(tom)",XPlan_raw[[#This Row],[Prøveform]]=""),"",XPlan_raw[[#This Row],[Prøveform]])</f>
        <v>Written examination on premises</v>
      </c>
      <c r="I135" t="str">
        <f>IF(XPlan_raw[[#This Row],[Eksaminator_samlet]]&lt;&gt;"",XPlan_raw[[#This Row],[Eksaminator_samlet]],"")</f>
        <v>Jie Cai</v>
      </c>
      <c r="J135" t="str">
        <f>IF(OR(XPlan_raw[[#This Row],[Censur]]="(tom)",XPlan_raw[[#This Row],[Censur]]=""),"",XPlan_raw[[#This Row],[Censur]])</f>
        <v>Second examiner: Internal</v>
      </c>
      <c r="K1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5" s="4" t="str">
        <f>IF(XPlan_raw[[#This Row],[Bemærk]]&lt;&gt;"",XPlan_raw[[#This Row],[Bemærk]],"")</f>
        <v/>
      </c>
      <c r="M135" s="4" t="str">
        <f>IF(XPlan_raw[[#This Row],[Prøveform]]="Skriftlig prøve",XPlan_raw[[#This Row],[DATO: Start eksamen]]+21,"")</f>
        <v/>
      </c>
      <c r="N1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35" s="27" t="s">
        <v>515</v>
      </c>
      <c r="R135" s="5" t="s">
        <v>1008</v>
      </c>
      <c r="S135" s="47" t="s">
        <v>1009</v>
      </c>
      <c r="T135" s="27" t="s">
        <v>1010</v>
      </c>
      <c r="U135" s="47" t="s">
        <v>203</v>
      </c>
      <c r="V135" t="s">
        <v>157</v>
      </c>
      <c r="W135" s="48">
        <v>45814</v>
      </c>
      <c r="X135" s="41"/>
      <c r="Y135" s="41" t="s">
        <v>630</v>
      </c>
      <c r="Z135" s="47" t="s">
        <v>1011</v>
      </c>
      <c r="AA135" s="27" t="s">
        <v>791</v>
      </c>
      <c r="AB135" s="47" t="s">
        <v>160</v>
      </c>
      <c r="AC135" s="41">
        <v>45896</v>
      </c>
      <c r="AD135" s="48"/>
      <c r="AE135" s="27"/>
      <c r="AF135" t="s">
        <v>18</v>
      </c>
      <c r="AH135" s="47" t="s">
        <v>157</v>
      </c>
      <c r="AI135" s="27" t="s">
        <v>157</v>
      </c>
      <c r="AJ135" s="47" t="s">
        <v>157</v>
      </c>
      <c r="AK135" s="27" t="s">
        <v>157</v>
      </c>
      <c r="AL135" s="47" t="s">
        <v>157</v>
      </c>
      <c r="AM135" s="27" t="s">
        <v>157</v>
      </c>
      <c r="AN135" s="4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  <c r="AV135" s="27"/>
      <c r="AW135" s="27" t="s">
        <v>157</v>
      </c>
      <c r="AX135" s="27" t="s">
        <v>60</v>
      </c>
      <c r="AY135" s="27" t="s">
        <v>157</v>
      </c>
      <c r="AZ135" s="27" t="s">
        <v>157</v>
      </c>
      <c r="BA135" s="27" t="s">
        <v>157</v>
      </c>
      <c r="BB135" s="27" t="s">
        <v>157</v>
      </c>
      <c r="BC135" s="27" t="s">
        <v>157</v>
      </c>
      <c r="BD135" s="27" t="s">
        <v>157</v>
      </c>
      <c r="BE135" s="27" t="s">
        <v>157</v>
      </c>
      <c r="BF135" s="27" t="s">
        <v>157</v>
      </c>
      <c r="BG135" s="27" t="s">
        <v>157</v>
      </c>
      <c r="BH135" s="27" t="s">
        <v>157</v>
      </c>
      <c r="BI135" s="27" t="s">
        <v>157</v>
      </c>
      <c r="BJ135" s="27" t="s">
        <v>157</v>
      </c>
      <c r="BK135" s="27" t="s">
        <v>157</v>
      </c>
      <c r="BL135" s="27" t="s">
        <v>157</v>
      </c>
      <c r="BM135" s="27" t="s">
        <v>157</v>
      </c>
      <c r="BN135" s="27" t="s">
        <v>157</v>
      </c>
      <c r="BO135" s="27" t="s">
        <v>157</v>
      </c>
      <c r="BP135" s="27" t="s">
        <v>157</v>
      </c>
      <c r="BQ135" s="27" t="s">
        <v>157</v>
      </c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I135" t="s">
        <v>473</v>
      </c>
      <c r="CJ135" s="27" t="s">
        <v>474</v>
      </c>
      <c r="CK135" s="27" t="s">
        <v>475</v>
      </c>
      <c r="CL135" s="27" t="s">
        <v>156</v>
      </c>
      <c r="CM135" s="27" t="s">
        <v>157</v>
      </c>
      <c r="CN135" s="41">
        <v>45827</v>
      </c>
      <c r="CO135" s="41">
        <v>45828</v>
      </c>
      <c r="CP135" s="41" t="s">
        <v>633</v>
      </c>
      <c r="CQ135" s="27" t="s">
        <v>476</v>
      </c>
      <c r="CR135" s="27" t="s">
        <v>186</v>
      </c>
      <c r="CS135" s="27" t="s">
        <v>160</v>
      </c>
      <c r="CT135" s="41">
        <v>45894</v>
      </c>
      <c r="CU135" s="41"/>
      <c r="CV135" s="27"/>
      <c r="CW135" t="s">
        <v>20</v>
      </c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 t="s">
        <v>157</v>
      </c>
      <c r="EJ135" s="27" t="s">
        <v>157</v>
      </c>
      <c r="EK135" s="27" t="s">
        <v>157</v>
      </c>
      <c r="EL135" s="27" t="s">
        <v>157</v>
      </c>
      <c r="EM135" s="27" t="s">
        <v>157</v>
      </c>
      <c r="EN135" s="27" t="s">
        <v>157</v>
      </c>
      <c r="EO135" s="27" t="s">
        <v>157</v>
      </c>
      <c r="EP135" s="27" t="s">
        <v>157</v>
      </c>
      <c r="EQ135" s="27" t="s">
        <v>157</v>
      </c>
      <c r="ER135" s="27" t="s">
        <v>157</v>
      </c>
      <c r="ES135" s="27" t="s">
        <v>157</v>
      </c>
      <c r="ET135" s="27" t="s">
        <v>157</v>
      </c>
      <c r="EU135" s="27" t="s">
        <v>157</v>
      </c>
      <c r="EV135" s="27" t="s">
        <v>33</v>
      </c>
      <c r="EW135" s="27" t="s">
        <v>157</v>
      </c>
    </row>
    <row r="136" spans="2:153" x14ac:dyDescent="0.25">
      <c r="B136" t="str">
        <f>IF(Q136="ja",XPlan_raw[[#This Row],[EKA_kode2]],"")</f>
        <v>T090036102</v>
      </c>
      <c r="C136" t="str">
        <f>XPlan_raw[[#This Row],[eka_langtnavn]]</f>
        <v xml:space="preserve">Programming for Engineers </v>
      </c>
      <c r="D136" t="str">
        <f>IF(XPlan_raw[[#This Row],[Interne-kode]]&lt;&gt;"(tom)",XPlan_raw[[#This Row],[Interne-kode]],"")</f>
        <v>OM-PE</v>
      </c>
      <c r="E1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6" t="str">
        <f>IF(XPlan_raw[[#This Row],[Campus]]&lt;&gt;"(tom)",XPlan_raw[[#This Row],[Campus]],"")</f>
        <v>Odense</v>
      </c>
      <c r="H136" t="str">
        <f>IF(OR(XPlan_raw[[#This Row],[Prøveform]]="(tom)",XPlan_raw[[#This Row],[Prøveform]]=""),"",XPlan_raw[[#This Row],[Prøveform]])</f>
        <v>Written examination on premises</v>
      </c>
      <c r="I136" t="str">
        <f>IF(XPlan_raw[[#This Row],[Eksaminator_samlet]]&lt;&gt;"",XPlan_raw[[#This Row],[Eksaminator_samlet]],"")</f>
        <v>Jie Cai</v>
      </c>
      <c r="J136" t="str">
        <f>IF(OR(XPlan_raw[[#This Row],[Censur]]="(tom)",XPlan_raw[[#This Row],[Censur]]=""),"",XPlan_raw[[#This Row],[Censur]])</f>
        <v>Second examiner: Internal</v>
      </c>
      <c r="K1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6" s="4" t="str">
        <f>IF(XPlan_raw[[#This Row],[Bemærk]]&lt;&gt;"",XPlan_raw[[#This Row],[Bemærk]],"")</f>
        <v/>
      </c>
      <c r="M136" s="4" t="str">
        <f>IF(XPlan_raw[[#This Row],[Prøveform]]="Skriftlig prøve",XPlan_raw[[#This Row],[DATO: Start eksamen]]+21,"")</f>
        <v/>
      </c>
      <c r="N1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36" s="27" t="s">
        <v>515</v>
      </c>
      <c r="R136" s="5" t="s">
        <v>1076</v>
      </c>
      <c r="S136" s="47" t="s">
        <v>1009</v>
      </c>
      <c r="T136" s="27" t="s">
        <v>1077</v>
      </c>
      <c r="U136" s="47" t="s">
        <v>165</v>
      </c>
      <c r="V136" t="s">
        <v>157</v>
      </c>
      <c r="W136" s="48">
        <v>45814</v>
      </c>
      <c r="X136" s="41"/>
      <c r="Y136" s="41" t="s">
        <v>630</v>
      </c>
      <c r="Z136" s="47" t="s">
        <v>1011</v>
      </c>
      <c r="AA136" s="27" t="s">
        <v>791</v>
      </c>
      <c r="AB136" s="47" t="s">
        <v>160</v>
      </c>
      <c r="AC136" s="41">
        <v>45896</v>
      </c>
      <c r="AD136" s="48"/>
      <c r="AE136" s="27"/>
      <c r="AF136" t="s">
        <v>18</v>
      </c>
      <c r="AH136" s="47" t="s">
        <v>157</v>
      </c>
      <c r="AI136" s="27" t="s">
        <v>157</v>
      </c>
      <c r="AJ136" s="47" t="s">
        <v>157</v>
      </c>
      <c r="AK136" s="27" t="s">
        <v>157</v>
      </c>
      <c r="AL136" s="47" t="s">
        <v>157</v>
      </c>
      <c r="AM136" s="27" t="s">
        <v>157</v>
      </c>
      <c r="AN136" s="4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  <c r="AV136" s="27"/>
      <c r="AW136" s="27" t="s">
        <v>157</v>
      </c>
      <c r="AX136" s="27" t="s">
        <v>157</v>
      </c>
      <c r="AY136" s="27" t="s">
        <v>157</v>
      </c>
      <c r="AZ136" s="27" t="s">
        <v>157</v>
      </c>
      <c r="BA136" s="27" t="s">
        <v>157</v>
      </c>
      <c r="BB136" s="27" t="s">
        <v>157</v>
      </c>
      <c r="BC136" s="27" t="s">
        <v>157</v>
      </c>
      <c r="BD136" s="27" t="s">
        <v>157</v>
      </c>
      <c r="BE136" s="27" t="s">
        <v>157</v>
      </c>
      <c r="BF136" s="27" t="s">
        <v>157</v>
      </c>
      <c r="BG136" s="27" t="s">
        <v>157</v>
      </c>
      <c r="BH136" s="27" t="s">
        <v>157</v>
      </c>
      <c r="BI136" s="27" t="s">
        <v>157</v>
      </c>
      <c r="BJ136" s="27" t="s">
        <v>157</v>
      </c>
      <c r="BK136" s="27" t="s">
        <v>157</v>
      </c>
      <c r="BL136" s="27" t="s">
        <v>157</v>
      </c>
      <c r="BM136" s="27" t="s">
        <v>75</v>
      </c>
      <c r="BN136" s="27" t="s">
        <v>157</v>
      </c>
      <c r="BO136" s="27" t="s">
        <v>157</v>
      </c>
      <c r="BP136" s="27" t="s">
        <v>157</v>
      </c>
      <c r="BQ136" s="27" t="s">
        <v>157</v>
      </c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I136" t="s">
        <v>466</v>
      </c>
      <c r="CJ136" s="27" t="s">
        <v>467</v>
      </c>
      <c r="CK136" s="27" t="s">
        <v>468</v>
      </c>
      <c r="CL136" s="27" t="s">
        <v>203</v>
      </c>
      <c r="CM136" s="27" t="s">
        <v>157</v>
      </c>
      <c r="CN136" s="41">
        <v>45827</v>
      </c>
      <c r="CO136" s="41">
        <v>45828</v>
      </c>
      <c r="CP136" s="41" t="s">
        <v>631</v>
      </c>
      <c r="CQ136" s="27" t="s">
        <v>394</v>
      </c>
      <c r="CR136" s="27" t="s">
        <v>186</v>
      </c>
      <c r="CS136" s="27" t="s">
        <v>187</v>
      </c>
      <c r="CT136" s="41">
        <v>45881</v>
      </c>
      <c r="CU136" s="41"/>
      <c r="CV136" s="27"/>
      <c r="CW136" t="s">
        <v>20</v>
      </c>
      <c r="CY136" s="30"/>
      <c r="CZ136" s="32"/>
      <c r="DA136" s="30"/>
      <c r="DB136" s="32"/>
      <c r="DC136" s="30"/>
      <c r="DD136" s="32"/>
      <c r="DE136" s="30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27" t="s">
        <v>19</v>
      </c>
      <c r="EJ136" s="27" t="s">
        <v>157</v>
      </c>
      <c r="EK136" s="27" t="s">
        <v>22</v>
      </c>
      <c r="EL136" s="27" t="s">
        <v>23</v>
      </c>
      <c r="EM136" s="27" t="s">
        <v>157</v>
      </c>
      <c r="EN136" s="27" t="s">
        <v>157</v>
      </c>
      <c r="EO136" s="27" t="s">
        <v>157</v>
      </c>
      <c r="EP136" s="27" t="s">
        <v>27</v>
      </c>
      <c r="EQ136" s="27" t="s">
        <v>157</v>
      </c>
      <c r="ER136" s="27" t="s">
        <v>157</v>
      </c>
      <c r="ES136" s="27" t="s">
        <v>157</v>
      </c>
      <c r="ET136" s="27" t="s">
        <v>157</v>
      </c>
      <c r="EU136" s="27" t="s">
        <v>157</v>
      </c>
      <c r="EV136" s="27" t="s">
        <v>157</v>
      </c>
      <c r="EW136" s="27" t="s">
        <v>80</v>
      </c>
    </row>
    <row r="137" spans="2:153" x14ac:dyDescent="0.25">
      <c r="B137" t="str">
        <f>IF(Q137="ja",XPlan_raw[[#This Row],[EKA_kode2]],"")</f>
        <v>T530038102</v>
      </c>
      <c r="C137" t="str">
        <f>XPlan_raw[[#This Row],[eka_langtnavn]]</f>
        <v xml:space="preserve">Robotkinematik </v>
      </c>
      <c r="D137" t="str">
        <f>IF(XPlan_raw[[#This Row],[Interne-kode]]&lt;&gt;"(tom)",XPlan_raw[[#This Row],[Interne-kode]],"")</f>
        <v>RD2-KIN</v>
      </c>
      <c r="E1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7" t="str">
        <f>IF(XPlan_raw[[#This Row],[Campus]]&lt;&gt;"(tom)",XPlan_raw[[#This Row],[Campus]],"")</f>
        <v>Odense</v>
      </c>
      <c r="H137" t="str">
        <f>IF(OR(XPlan_raw[[#This Row],[Prøveform]]="(tom)",XPlan_raw[[#This Row],[Prøveform]]=""),"",XPlan_raw[[#This Row],[Prøveform]])</f>
        <v>Written examination on premises</v>
      </c>
      <c r="I137" t="str">
        <f>IF(XPlan_raw[[#This Row],[Eksaminator_samlet]]&lt;&gt;"",XPlan_raw[[#This Row],[Eksaminator_samlet]],"")</f>
        <v xml:space="preserve">Iñigo Iturrate San Juan </v>
      </c>
      <c r="J137" t="str">
        <f>IF(OR(XPlan_raw[[#This Row],[Censur]]="(tom)",XPlan_raw[[#This Row],[Censur]]=""),"",XPlan_raw[[#This Row],[Censur]])</f>
        <v>Second examiner: External</v>
      </c>
      <c r="K1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7" s="4" t="str">
        <f>IF(XPlan_raw[[#This Row],[Bemærk]]&lt;&gt;"",XPlan_raw[[#This Row],[Bemærk]],"")</f>
        <v/>
      </c>
      <c r="M137" s="4" t="str">
        <f>IF(XPlan_raw[[#This Row],[Prøveform]]="Skriftlig prøve",XPlan_raw[[#This Row],[DATO: Start eksamen]]+21,"")</f>
        <v/>
      </c>
      <c r="N1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37" s="27" t="s">
        <v>515</v>
      </c>
      <c r="R137" s="5" t="s">
        <v>1707</v>
      </c>
      <c r="S137" s="47" t="s">
        <v>1708</v>
      </c>
      <c r="T137" s="27" t="s">
        <v>1709</v>
      </c>
      <c r="U137" s="47" t="s">
        <v>156</v>
      </c>
      <c r="V137" t="s">
        <v>157</v>
      </c>
      <c r="W137" s="48">
        <v>45814</v>
      </c>
      <c r="X137" s="41"/>
      <c r="Y137" s="41" t="s">
        <v>630</v>
      </c>
      <c r="Z137" s="47" t="s">
        <v>1710</v>
      </c>
      <c r="AA137" s="27" t="s">
        <v>791</v>
      </c>
      <c r="AB137" s="47" t="s">
        <v>187</v>
      </c>
      <c r="AC137" s="41">
        <v>45894</v>
      </c>
      <c r="AD137" s="48"/>
      <c r="AE137" s="27"/>
      <c r="AF137" t="s">
        <v>18</v>
      </c>
      <c r="AH137" s="47" t="s">
        <v>157</v>
      </c>
      <c r="AI137" s="27" t="s">
        <v>157</v>
      </c>
      <c r="AJ137" s="47" t="s">
        <v>157</v>
      </c>
      <c r="AK137" s="27" t="s">
        <v>157</v>
      </c>
      <c r="AL137" s="47" t="s">
        <v>157</v>
      </c>
      <c r="AM137" s="27" t="s">
        <v>157</v>
      </c>
      <c r="AN137" s="47" t="s">
        <v>157</v>
      </c>
      <c r="AO137" s="27" t="s">
        <v>157</v>
      </c>
      <c r="AP137" s="27" t="s">
        <v>52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  <c r="AV137" s="27"/>
      <c r="AW137" s="27" t="s">
        <v>157</v>
      </c>
      <c r="AX137" s="27" t="s">
        <v>157</v>
      </c>
      <c r="AY137" s="27" t="s">
        <v>61</v>
      </c>
      <c r="AZ137" s="27" t="s">
        <v>157</v>
      </c>
      <c r="BA137" s="27" t="s">
        <v>157</v>
      </c>
      <c r="BB137" s="27" t="s">
        <v>157</v>
      </c>
      <c r="BC137" s="27" t="s">
        <v>157</v>
      </c>
      <c r="BD137" s="27" t="s">
        <v>157</v>
      </c>
      <c r="BE137" s="27" t="s">
        <v>157</v>
      </c>
      <c r="BF137" s="27" t="s">
        <v>157</v>
      </c>
      <c r="BG137" s="27" t="s">
        <v>157</v>
      </c>
      <c r="BH137" s="27" t="s">
        <v>157</v>
      </c>
      <c r="BI137" s="27" t="s">
        <v>157</v>
      </c>
      <c r="BJ137" s="27" t="s">
        <v>157</v>
      </c>
      <c r="BK137" s="27" t="s">
        <v>157</v>
      </c>
      <c r="BL137" s="27" t="s">
        <v>157</v>
      </c>
      <c r="BM137" s="27" t="s">
        <v>157</v>
      </c>
      <c r="BN137" s="27" t="s">
        <v>157</v>
      </c>
      <c r="BO137" s="27" t="s">
        <v>157</v>
      </c>
      <c r="BP137" s="27" t="s">
        <v>157</v>
      </c>
      <c r="BQ137" s="27" t="s">
        <v>157</v>
      </c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I137" t="s">
        <v>231</v>
      </c>
      <c r="CJ137" s="27" t="s">
        <v>232</v>
      </c>
      <c r="CK137" s="27" t="s">
        <v>233</v>
      </c>
      <c r="CL137" s="27" t="s">
        <v>156</v>
      </c>
      <c r="CM137" s="27" t="s">
        <v>157</v>
      </c>
      <c r="CN137" s="41">
        <v>45827</v>
      </c>
      <c r="CO137" s="41">
        <v>45828</v>
      </c>
      <c r="CP137" s="41" t="s">
        <v>633</v>
      </c>
      <c r="CQ137" s="27" t="s">
        <v>234</v>
      </c>
      <c r="CR137" s="27" t="s">
        <v>186</v>
      </c>
      <c r="CS137" s="27" t="s">
        <v>187</v>
      </c>
      <c r="CT137" s="41">
        <v>45894</v>
      </c>
      <c r="CU137" s="41"/>
      <c r="CV137" s="27"/>
      <c r="CW137" t="s">
        <v>20</v>
      </c>
      <c r="CY137" s="30"/>
      <c r="CZ137" s="32"/>
      <c r="DA137" s="30"/>
      <c r="DB137" s="32"/>
      <c r="DC137" s="30"/>
      <c r="DD137" s="32"/>
      <c r="DE137" s="30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27" t="s">
        <v>157</v>
      </c>
      <c r="EJ137" s="27" t="s">
        <v>157</v>
      </c>
      <c r="EK137" s="27" t="s">
        <v>157</v>
      </c>
      <c r="EL137" s="27" t="s">
        <v>157</v>
      </c>
      <c r="EM137" s="27" t="s">
        <v>157</v>
      </c>
      <c r="EN137" s="27" t="s">
        <v>157</v>
      </c>
      <c r="EO137" s="27" t="s">
        <v>157</v>
      </c>
      <c r="EP137" s="27" t="s">
        <v>157</v>
      </c>
      <c r="EQ137" s="27" t="s">
        <v>28</v>
      </c>
      <c r="ER137" s="27" t="s">
        <v>157</v>
      </c>
      <c r="ES137" s="27" t="s">
        <v>157</v>
      </c>
      <c r="ET137" s="27" t="s">
        <v>157</v>
      </c>
      <c r="EU137" s="27" t="s">
        <v>157</v>
      </c>
      <c r="EV137" s="27" t="s">
        <v>157</v>
      </c>
      <c r="EW137" s="27" t="s">
        <v>157</v>
      </c>
    </row>
    <row r="138" spans="2:153" x14ac:dyDescent="0.25">
      <c r="B138" t="str">
        <f>IF(Q138="ja",XPlan_raw[[#This Row],[EKA_kode2]],"")</f>
        <v>T530015102</v>
      </c>
      <c r="C138" t="str">
        <f>XPlan_raw[[#This Row],[eka_langtnavn]]</f>
        <v>Simulering</v>
      </c>
      <c r="D138" t="str">
        <f>IF(XPlan_raw[[#This Row],[Interne-kode]]&lt;&gt;"(tom)",XPlan_raw[[#This Row],[Interne-kode]],"")</f>
        <v xml:space="preserve">RD4-SIM </v>
      </c>
      <c r="E1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8" t="str">
        <f>IF(XPlan_raw[[#This Row],[Campus]]&lt;&gt;"(tom)",XPlan_raw[[#This Row],[Campus]],"")</f>
        <v>Odense</v>
      </c>
      <c r="H138" t="str">
        <f>IF(OR(XPlan_raw[[#This Row],[Prøveform]]="(tom)",XPlan_raw[[#This Row],[Prøveform]]=""),"",XPlan_raw[[#This Row],[Prøveform]])</f>
        <v>Take-home assignment</v>
      </c>
      <c r="I138" t="str">
        <f>IF(XPlan_raw[[#This Row],[Eksaminator_samlet]]&lt;&gt;"",XPlan_raw[[#This Row],[Eksaminator_samlet]],"")</f>
        <v>Christian Schlette</v>
      </c>
      <c r="J138" t="str">
        <f>IF(OR(XPlan_raw[[#This Row],[Censur]]="(tom)",XPlan_raw[[#This Row],[Censur]]=""),"",XPlan_raw[[#This Row],[Censur]])</f>
        <v>Second examiner: None</v>
      </c>
      <c r="K1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38" s="4" t="str">
        <f>IF(XPlan_raw[[#This Row],[Bemærk]]&lt;&gt;"",XPlan_raw[[#This Row],[Bemærk]],"")</f>
        <v/>
      </c>
      <c r="M138" s="4" t="str">
        <f>IF(XPlan_raw[[#This Row],[Prøveform]]="Skriftlig prøve",XPlan_raw[[#This Row],[DATO: Start eksamen]]+21,"")</f>
        <v/>
      </c>
      <c r="N1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38" s="27" t="s">
        <v>515</v>
      </c>
      <c r="R138" s="5" t="s">
        <v>1681</v>
      </c>
      <c r="S138" s="47" t="s">
        <v>1682</v>
      </c>
      <c r="T138" s="27" t="s">
        <v>1683</v>
      </c>
      <c r="U138" s="47" t="s">
        <v>203</v>
      </c>
      <c r="V138" t="s">
        <v>157</v>
      </c>
      <c r="W138" s="48">
        <v>45814</v>
      </c>
      <c r="X138" s="41"/>
      <c r="Y138" s="41" t="s">
        <v>630</v>
      </c>
      <c r="Z138" s="47" t="s">
        <v>705</v>
      </c>
      <c r="AA138" s="27" t="s">
        <v>255</v>
      </c>
      <c r="AB138" s="47" t="s">
        <v>167</v>
      </c>
      <c r="AC138" s="41">
        <v>45891</v>
      </c>
      <c r="AD138" s="48"/>
      <c r="AE138" s="27"/>
      <c r="AF138" t="s">
        <v>18</v>
      </c>
      <c r="AH138" s="47" t="s">
        <v>157</v>
      </c>
      <c r="AI138" s="27" t="s">
        <v>157</v>
      </c>
      <c r="AJ138" s="47" t="s">
        <v>157</v>
      </c>
      <c r="AK138" s="27" t="s">
        <v>157</v>
      </c>
      <c r="AL138" s="47" t="s">
        <v>157</v>
      </c>
      <c r="AM138" s="27" t="s">
        <v>157</v>
      </c>
      <c r="AN138" s="47" t="s">
        <v>157</v>
      </c>
      <c r="AO138" s="27" t="s">
        <v>157</v>
      </c>
      <c r="AP138" s="27" t="s">
        <v>52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  <c r="AV138" s="27"/>
      <c r="AW138" s="27" t="s">
        <v>157</v>
      </c>
      <c r="AX138" s="27" t="s">
        <v>157</v>
      </c>
      <c r="AY138" s="27" t="s">
        <v>157</v>
      </c>
      <c r="AZ138" s="27" t="s">
        <v>157</v>
      </c>
      <c r="BA138" s="27" t="s">
        <v>157</v>
      </c>
      <c r="BB138" s="27" t="s">
        <v>157</v>
      </c>
      <c r="BC138" s="27" t="s">
        <v>157</v>
      </c>
      <c r="BD138" s="27" t="s">
        <v>157</v>
      </c>
      <c r="BE138" s="27" t="s">
        <v>157</v>
      </c>
      <c r="BF138" s="27" t="s">
        <v>157</v>
      </c>
      <c r="BG138" s="27" t="s">
        <v>157</v>
      </c>
      <c r="BH138" s="27" t="s">
        <v>157</v>
      </c>
      <c r="BI138" s="27" t="s">
        <v>157</v>
      </c>
      <c r="BJ138" s="27" t="s">
        <v>157</v>
      </c>
      <c r="BK138" s="27" t="s">
        <v>157</v>
      </c>
      <c r="BL138" s="27" t="s">
        <v>157</v>
      </c>
      <c r="BM138" s="27" t="s">
        <v>157</v>
      </c>
      <c r="BN138" s="27" t="s">
        <v>157</v>
      </c>
      <c r="BO138" s="27" t="s">
        <v>157</v>
      </c>
      <c r="BP138" s="27" t="s">
        <v>157</v>
      </c>
      <c r="BQ138" s="27" t="s">
        <v>157</v>
      </c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I138" t="s">
        <v>463</v>
      </c>
      <c r="CJ138" s="27" t="s">
        <v>464</v>
      </c>
      <c r="CK138" s="27" t="s">
        <v>465</v>
      </c>
      <c r="CL138" s="27" t="s">
        <v>203</v>
      </c>
      <c r="CM138" s="27" t="s">
        <v>157</v>
      </c>
      <c r="CN138" s="41">
        <v>45827</v>
      </c>
      <c r="CO138" s="41"/>
      <c r="CP138" s="41" t="s">
        <v>630</v>
      </c>
      <c r="CQ138" s="27" t="s">
        <v>166</v>
      </c>
      <c r="CR138" s="27" t="s">
        <v>159</v>
      </c>
      <c r="CS138" s="27" t="s">
        <v>167</v>
      </c>
      <c r="CT138" s="41">
        <v>45887</v>
      </c>
      <c r="CU138" s="41"/>
      <c r="CV138" s="27"/>
      <c r="CW138" t="s">
        <v>20</v>
      </c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 t="s">
        <v>157</v>
      </c>
      <c r="EJ138" s="27" t="s">
        <v>157</v>
      </c>
      <c r="EK138" s="27" t="s">
        <v>157</v>
      </c>
      <c r="EL138" s="27" t="s">
        <v>157</v>
      </c>
      <c r="EM138" s="27" t="s">
        <v>157</v>
      </c>
      <c r="EN138" s="27" t="s">
        <v>25</v>
      </c>
      <c r="EO138" s="27" t="s">
        <v>157</v>
      </c>
      <c r="EP138" s="27" t="s">
        <v>157</v>
      </c>
      <c r="EQ138" s="27" t="s">
        <v>157</v>
      </c>
      <c r="ER138" s="27" t="s">
        <v>157</v>
      </c>
      <c r="ES138" s="27" t="s">
        <v>157</v>
      </c>
      <c r="ET138" s="27" t="s">
        <v>157</v>
      </c>
      <c r="EU138" s="27" t="s">
        <v>157</v>
      </c>
      <c r="EV138" s="27" t="s">
        <v>157</v>
      </c>
      <c r="EW138" s="27" t="s">
        <v>157</v>
      </c>
    </row>
    <row r="139" spans="2:153" x14ac:dyDescent="0.25">
      <c r="B139" t="str">
        <f>IF(Q139="ja",XPlan_raw[[#This Row],[EKA_kode2]],"")</f>
        <v>T500016102</v>
      </c>
      <c r="C139" t="str">
        <f>XPlan_raw[[#This Row],[eka_langtnavn]]</f>
        <v>Softwareteknologi i Cyber-fysiske Systemer</v>
      </c>
      <c r="D139" t="str">
        <f>IF(XPlan_raw[[#This Row],[Interne-kode]]&lt;&gt;"(tom)",XPlan_raw[[#This Row],[Interne-kode]],"")</f>
        <v>ST4-SCFS</v>
      </c>
      <c r="E1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9" t="str">
        <f>IF(XPlan_raw[[#This Row],[Campus]]&lt;&gt;"(tom)",XPlan_raw[[#This Row],[Campus]],"")</f>
        <v>Odense</v>
      </c>
      <c r="H139" t="str">
        <f>IF(OR(XPlan_raw[[#This Row],[Prøveform]]="(tom)",XPlan_raw[[#This Row],[Prøveform]]=""),"",XPlan_raw[[#This Row],[Prøveform]])</f>
        <v>Portfolio</v>
      </c>
      <c r="I139" t="str">
        <f>IF(XPlan_raw[[#This Row],[Eksaminator_samlet]]&lt;&gt;"",XPlan_raw[[#This Row],[Eksaminator_samlet]],"")</f>
        <v>Henrik Lange</v>
      </c>
      <c r="J139" t="str">
        <f>IF(OR(XPlan_raw[[#This Row],[Censur]]="(tom)",XPlan_raw[[#This Row],[Censur]]=""),"",XPlan_raw[[#This Row],[Censur]])</f>
        <v>Second examiner: None</v>
      </c>
      <c r="K1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9" s="4" t="str">
        <f>IF(XPlan_raw[[#This Row],[Bemærk]]&lt;&gt;"",XPlan_raw[[#This Row],[Bemærk]],"")</f>
        <v/>
      </c>
      <c r="M139" s="4" t="str">
        <f>IF(XPlan_raw[[#This Row],[Prøveform]]="Skriftlig prøve",XPlan_raw[[#This Row],[DATO: Start eksamen]]+21,"")</f>
        <v/>
      </c>
      <c r="N1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39" s="27" t="s">
        <v>515</v>
      </c>
      <c r="R139" s="5" t="s">
        <v>1589</v>
      </c>
      <c r="S139" s="47" t="s">
        <v>1590</v>
      </c>
      <c r="T139" s="27" t="s">
        <v>1591</v>
      </c>
      <c r="U139" s="47" t="s">
        <v>203</v>
      </c>
      <c r="V139" t="s">
        <v>157</v>
      </c>
      <c r="W139" s="48">
        <v>45814</v>
      </c>
      <c r="X139" s="41"/>
      <c r="Y139" s="41" t="s">
        <v>630</v>
      </c>
      <c r="Z139" s="47" t="s">
        <v>1592</v>
      </c>
      <c r="AA139" s="27" t="s">
        <v>214</v>
      </c>
      <c r="AB139" s="47" t="s">
        <v>167</v>
      </c>
      <c r="AC139" s="41">
        <v>45884</v>
      </c>
      <c r="AD139" s="48"/>
      <c r="AE139" s="27"/>
      <c r="AF139" t="s">
        <v>18</v>
      </c>
      <c r="AH139" s="47" t="s">
        <v>157</v>
      </c>
      <c r="AI139" s="27" t="s">
        <v>157</v>
      </c>
      <c r="AJ139" s="47" t="s">
        <v>157</v>
      </c>
      <c r="AK139" s="27" t="s">
        <v>157</v>
      </c>
      <c r="AL139" s="47" t="s">
        <v>157</v>
      </c>
      <c r="AM139" s="27" t="s">
        <v>157</v>
      </c>
      <c r="AN139" s="47" t="s">
        <v>157</v>
      </c>
      <c r="AO139" s="27" t="s">
        <v>157</v>
      </c>
      <c r="AP139" s="27" t="s">
        <v>157</v>
      </c>
      <c r="AQ139" s="27" t="s">
        <v>53</v>
      </c>
      <c r="AR139" s="27" t="s">
        <v>157</v>
      </c>
      <c r="AS139" s="27" t="s">
        <v>157</v>
      </c>
      <c r="AT139" s="27" t="s">
        <v>157</v>
      </c>
      <c r="AU139" s="27" t="s">
        <v>157</v>
      </c>
      <c r="AV139" s="27"/>
      <c r="AW139" s="27" t="s">
        <v>157</v>
      </c>
      <c r="AX139" s="27" t="s">
        <v>157</v>
      </c>
      <c r="AY139" s="27" t="s">
        <v>157</v>
      </c>
      <c r="AZ139" s="27" t="s">
        <v>157</v>
      </c>
      <c r="BA139" s="27" t="s">
        <v>157</v>
      </c>
      <c r="BB139" s="27" t="s">
        <v>157</v>
      </c>
      <c r="BC139" s="27" t="s">
        <v>157</v>
      </c>
      <c r="BD139" s="27" t="s">
        <v>157</v>
      </c>
      <c r="BE139" s="27" t="s">
        <v>157</v>
      </c>
      <c r="BF139" s="27" t="s">
        <v>157</v>
      </c>
      <c r="BG139" s="27" t="s">
        <v>157</v>
      </c>
      <c r="BH139" s="27" t="s">
        <v>157</v>
      </c>
      <c r="BI139" s="27" t="s">
        <v>157</v>
      </c>
      <c r="BJ139" s="27" t="s">
        <v>157</v>
      </c>
      <c r="BK139" s="27" t="s">
        <v>157</v>
      </c>
      <c r="BL139" s="27" t="s">
        <v>157</v>
      </c>
      <c r="BM139" s="27" t="s">
        <v>157</v>
      </c>
      <c r="BN139" s="27" t="s">
        <v>157</v>
      </c>
      <c r="BO139" s="27" t="s">
        <v>157</v>
      </c>
      <c r="BP139" s="27" t="s">
        <v>157</v>
      </c>
      <c r="BQ139" s="27" t="s">
        <v>157</v>
      </c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I139" t="s">
        <v>487</v>
      </c>
      <c r="CJ139" s="27" t="s">
        <v>488</v>
      </c>
      <c r="CK139" s="27" t="s">
        <v>489</v>
      </c>
      <c r="CL139" s="27" t="s">
        <v>203</v>
      </c>
      <c r="CM139" s="27" t="s">
        <v>157</v>
      </c>
      <c r="CN139" s="41">
        <v>45828</v>
      </c>
      <c r="CO139" s="41"/>
      <c r="CP139" s="41" t="s">
        <v>630</v>
      </c>
      <c r="CQ139" s="27" t="s">
        <v>490</v>
      </c>
      <c r="CR139" s="27" t="s">
        <v>159</v>
      </c>
      <c r="CS139" s="27" t="s">
        <v>187</v>
      </c>
      <c r="CT139" s="41">
        <v>45894</v>
      </c>
      <c r="CU139" s="41"/>
      <c r="CV139" s="27"/>
      <c r="CW139" t="s">
        <v>20</v>
      </c>
      <c r="CY139" s="30"/>
      <c r="CZ139" s="32"/>
      <c r="DA139" s="30"/>
      <c r="DB139" s="32"/>
      <c r="DC139" s="30"/>
      <c r="DD139" s="32"/>
      <c r="DE139" s="30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27" t="s">
        <v>157</v>
      </c>
      <c r="EJ139" s="27" t="s">
        <v>157</v>
      </c>
      <c r="EK139" s="27" t="s">
        <v>157</v>
      </c>
      <c r="EL139" s="27" t="s">
        <v>157</v>
      </c>
      <c r="EM139" s="27" t="s">
        <v>157</v>
      </c>
      <c r="EN139" s="27" t="s">
        <v>157</v>
      </c>
      <c r="EO139" s="27" t="s">
        <v>26</v>
      </c>
      <c r="EP139" s="27" t="s">
        <v>157</v>
      </c>
      <c r="EQ139" s="27" t="s">
        <v>157</v>
      </c>
      <c r="ER139" s="27" t="s">
        <v>157</v>
      </c>
      <c r="ES139" s="27" t="s">
        <v>157</v>
      </c>
      <c r="ET139" s="27" t="s">
        <v>157</v>
      </c>
      <c r="EU139" s="27" t="s">
        <v>157</v>
      </c>
      <c r="EV139" s="27" t="s">
        <v>157</v>
      </c>
      <c r="EW139" s="27" t="s">
        <v>157</v>
      </c>
    </row>
    <row r="140" spans="2:153" x14ac:dyDescent="0.25">
      <c r="B140" t="str">
        <f>IF(Q140="ja",XPlan_raw[[#This Row],[EKA_kode2]],"")</f>
        <v>T140035102</v>
      </c>
      <c r="C140" t="str">
        <f>XPlan_raw[[#This Row],[eka_langtnavn]]</f>
        <v>Statik og styrkelære 2</v>
      </c>
      <c r="D140" t="str">
        <f>IF(XPlan_raw[[#This Row],[Interne-kode]]&lt;&gt;"(tom)",XPlan_raw[[#This Row],[Interne-kode]],"")</f>
        <v>14-ST2</v>
      </c>
      <c r="E1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0" t="str">
        <f>IF(XPlan_raw[[#This Row],[Campus]]&lt;&gt;"(tom)",XPlan_raw[[#This Row],[Campus]],"")</f>
        <v>Odense</v>
      </c>
      <c r="H140" t="str">
        <f>IF(OR(XPlan_raw[[#This Row],[Prøveform]]="(tom)",XPlan_raw[[#This Row],[Prøveform]]=""),"",XPlan_raw[[#This Row],[Prøveform]])</f>
        <v>Written examination on premises</v>
      </c>
      <c r="I140" t="str">
        <f>IF(XPlan_raw[[#This Row],[Eksaminator_samlet]]&lt;&gt;"",XPlan_raw[[#This Row],[Eksaminator_samlet]],"")</f>
        <v>David Hoffmeyer</v>
      </c>
      <c r="J140" t="str">
        <f>IF(OR(XPlan_raw[[#This Row],[Censur]]="(tom)",XPlan_raw[[#This Row],[Censur]]=""),"",XPlan_raw[[#This Row],[Censur]])</f>
        <v>Second examiner: Internal</v>
      </c>
      <c r="K1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0" s="4" t="str">
        <f>IF(XPlan_raw[[#This Row],[Bemærk]]&lt;&gt;"",XPlan_raw[[#This Row],[Bemærk]],"")</f>
        <v/>
      </c>
      <c r="M140" s="4" t="str">
        <f>IF(XPlan_raw[[#This Row],[Prøveform]]="Skriftlig prøve",XPlan_raw[[#This Row],[DATO: Start eksamen]]+21,"")</f>
        <v/>
      </c>
      <c r="N1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140" s="27" t="s">
        <v>515</v>
      </c>
      <c r="R140" t="s">
        <v>1216</v>
      </c>
      <c r="S140" s="27" t="s">
        <v>890</v>
      </c>
      <c r="T140" s="27" t="s">
        <v>1217</v>
      </c>
      <c r="U140" s="27" t="s">
        <v>156</v>
      </c>
      <c r="V140" t="s">
        <v>157</v>
      </c>
      <c r="W140" s="41">
        <v>45814</v>
      </c>
      <c r="X140" s="41"/>
      <c r="Y140" s="41" t="s">
        <v>630</v>
      </c>
      <c r="Z140" s="27" t="s">
        <v>1218</v>
      </c>
      <c r="AA140" s="27" t="s">
        <v>791</v>
      </c>
      <c r="AB140" s="27" t="s">
        <v>160</v>
      </c>
      <c r="AC140" s="41">
        <v>45883</v>
      </c>
      <c r="AD140" s="41"/>
      <c r="AE140" s="27"/>
      <c r="AF140" t="s">
        <v>18</v>
      </c>
      <c r="AH140" s="47" t="s">
        <v>157</v>
      </c>
      <c r="AI140" s="27" t="s">
        <v>157</v>
      </c>
      <c r="AJ140" s="47" t="s">
        <v>157</v>
      </c>
      <c r="AK140" s="27" t="s">
        <v>157</v>
      </c>
      <c r="AL140" s="47" t="s">
        <v>157</v>
      </c>
      <c r="AM140" s="27" t="s">
        <v>157</v>
      </c>
      <c r="AN140" s="47" t="s">
        <v>157</v>
      </c>
      <c r="AO140" s="27" t="s">
        <v>157</v>
      </c>
      <c r="AP140" s="27" t="s">
        <v>157</v>
      </c>
      <c r="AQ140" s="27" t="s">
        <v>157</v>
      </c>
      <c r="AR140" s="27" t="s">
        <v>54</v>
      </c>
      <c r="AS140" s="27" t="s">
        <v>157</v>
      </c>
      <c r="AT140" s="27" t="s">
        <v>157</v>
      </c>
      <c r="AU140" s="27" t="s">
        <v>157</v>
      </c>
      <c r="AV140" s="27"/>
      <c r="AW140" s="27" t="s">
        <v>157</v>
      </c>
      <c r="AX140" s="27" t="s">
        <v>157</v>
      </c>
      <c r="AY140" s="27" t="s">
        <v>157</v>
      </c>
      <c r="AZ140" s="27" t="s">
        <v>157</v>
      </c>
      <c r="BA140" s="27" t="s">
        <v>157</v>
      </c>
      <c r="BB140" s="27" t="s">
        <v>157</v>
      </c>
      <c r="BC140" s="27" t="s">
        <v>157</v>
      </c>
      <c r="BD140" s="27" t="s">
        <v>157</v>
      </c>
      <c r="BE140" s="27" t="s">
        <v>157</v>
      </c>
      <c r="BF140" s="27" t="s">
        <v>157</v>
      </c>
      <c r="BG140" s="27" t="s">
        <v>157</v>
      </c>
      <c r="BH140" s="27" t="s">
        <v>157</v>
      </c>
      <c r="BI140" s="27" t="s">
        <v>157</v>
      </c>
      <c r="BJ140" s="27" t="s">
        <v>157</v>
      </c>
      <c r="BK140" s="27" t="s">
        <v>157</v>
      </c>
      <c r="BL140" s="27" t="s">
        <v>157</v>
      </c>
      <c r="BM140" s="27" t="s">
        <v>157</v>
      </c>
      <c r="BN140" s="27" t="s">
        <v>157</v>
      </c>
      <c r="BO140" s="27" t="s">
        <v>157</v>
      </c>
      <c r="BP140" s="27" t="s">
        <v>157</v>
      </c>
      <c r="BQ140" s="27" t="s">
        <v>157</v>
      </c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I140" t="s">
        <v>484</v>
      </c>
      <c r="CJ140" s="27" t="s">
        <v>485</v>
      </c>
      <c r="CK140" s="27" t="s">
        <v>486</v>
      </c>
      <c r="CL140" s="27" t="s">
        <v>156</v>
      </c>
      <c r="CM140" s="27" t="s">
        <v>157</v>
      </c>
      <c r="CN140" s="41">
        <v>45828</v>
      </c>
      <c r="CO140" s="41"/>
      <c r="CP140" s="41" t="s">
        <v>633</v>
      </c>
      <c r="CQ140" s="27" t="s">
        <v>204</v>
      </c>
      <c r="CR140" s="27" t="s">
        <v>186</v>
      </c>
      <c r="CS140" s="27" t="s">
        <v>160</v>
      </c>
      <c r="CT140" s="41">
        <v>45897</v>
      </c>
      <c r="CU140" s="41"/>
      <c r="CV140" s="27"/>
      <c r="CW140" t="s">
        <v>20</v>
      </c>
      <c r="CY140" s="30"/>
      <c r="CZ140" s="32"/>
      <c r="DA140" s="30"/>
      <c r="DB140" s="32"/>
      <c r="DC140" s="30"/>
      <c r="DD140" s="32"/>
      <c r="DE140" s="30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27" t="s">
        <v>157</v>
      </c>
      <c r="EJ140" s="27" t="s">
        <v>157</v>
      </c>
      <c r="EK140" s="27" t="s">
        <v>157</v>
      </c>
      <c r="EL140" s="27" t="s">
        <v>157</v>
      </c>
      <c r="EM140" s="27" t="s">
        <v>157</v>
      </c>
      <c r="EN140" s="27" t="s">
        <v>157</v>
      </c>
      <c r="EO140" s="27" t="s">
        <v>157</v>
      </c>
      <c r="EP140" s="27" t="s">
        <v>157</v>
      </c>
      <c r="EQ140" s="27" t="s">
        <v>157</v>
      </c>
      <c r="ER140" s="27" t="s">
        <v>157</v>
      </c>
      <c r="ES140" s="27" t="s">
        <v>157</v>
      </c>
      <c r="ET140" s="27" t="s">
        <v>157</v>
      </c>
      <c r="EU140" s="27" t="s">
        <v>32</v>
      </c>
      <c r="EV140" s="27" t="s">
        <v>157</v>
      </c>
      <c r="EW140" s="27" t="s">
        <v>80</v>
      </c>
    </row>
    <row r="141" spans="2:153" x14ac:dyDescent="0.25">
      <c r="B141" t="str">
        <f>IF(Q141="ja",XPlan_raw[[#This Row],[EKA_kode2]],"")</f>
        <v>T700063102</v>
      </c>
      <c r="C141" t="str">
        <f>XPlan_raw[[#This Row],[eka_langtnavn]]</f>
        <v xml:space="preserve">Termodynamik, fluidmekanik og varmetransmission </v>
      </c>
      <c r="D141" t="str">
        <f>IF(XPlan_raw[[#This Row],[Interne-kode]]&lt;&gt;"(tom)",XPlan_raw[[#This Row],[Interne-kode]],"")</f>
        <v>BA-TFH</v>
      </c>
      <c r="E1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1" t="str">
        <f>IF(XPlan_raw[[#This Row],[Campus]]&lt;&gt;"(tom)",XPlan_raw[[#This Row],[Campus]],"")</f>
        <v>Odense</v>
      </c>
      <c r="H141" t="str">
        <f>IF(OR(XPlan_raw[[#This Row],[Prøveform]]="(tom)",XPlan_raw[[#This Row],[Prøveform]]=""),"",XPlan_raw[[#This Row],[Prøveform]])</f>
        <v>Written examination</v>
      </c>
      <c r="I141" t="str">
        <f>IF(XPlan_raw[[#This Row],[Eksaminator_samlet]]&lt;&gt;"",XPlan_raw[[#This Row],[Eksaminator_samlet]],"")</f>
        <v>Muhyiddine Jradi</v>
      </c>
      <c r="J141" t="str">
        <f>IF(OR(XPlan_raw[[#This Row],[Censur]]="(tom)",XPlan_raw[[#This Row],[Censur]]=""),"",XPlan_raw[[#This Row],[Censur]])</f>
        <v>Second examiner: None</v>
      </c>
      <c r="K1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1" s="4" t="str">
        <f>IF(XPlan_raw[[#This Row],[Bemærk]]&lt;&gt;"",XPlan_raw[[#This Row],[Bemærk]],"")</f>
        <v/>
      </c>
      <c r="M141" s="4" t="str">
        <f>IF(XPlan_raw[[#This Row],[Prøveform]]="Skriftlig prøve",XPlan_raw[[#This Row],[DATO: Start eksamen]]+21,"")</f>
        <v/>
      </c>
      <c r="N1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(BSc),(tom),Bachelor i Kemi- og Bioteknologi (BSc),Bachelor i mekanik (BSc),(tom),(tom),(tom),(tom),(tom),(tom),(tom),(tom),(tom),(tom),(tom),(tom),(tom),(tom),(tom),(tom),(tom),(tom),(tom),(tom),,,,,,,,,,,,,,,</v>
      </c>
      <c r="Q141" s="27" t="s">
        <v>515</v>
      </c>
      <c r="R141" s="5" t="s">
        <v>2027</v>
      </c>
      <c r="S141" s="47" t="s">
        <v>2028</v>
      </c>
      <c r="T141" s="27" t="s">
        <v>2029</v>
      </c>
      <c r="U141" s="47" t="s">
        <v>156</v>
      </c>
      <c r="V141" t="s">
        <v>157</v>
      </c>
      <c r="W141" s="48">
        <v>45814</v>
      </c>
      <c r="X141" s="41"/>
      <c r="Y141" s="41" t="s">
        <v>630</v>
      </c>
      <c r="Z141" s="47" t="s">
        <v>735</v>
      </c>
      <c r="AA141" s="27" t="s">
        <v>159</v>
      </c>
      <c r="AB141" s="47" t="s">
        <v>167</v>
      </c>
      <c r="AC141" s="41">
        <v>45891</v>
      </c>
      <c r="AD141" s="48"/>
      <c r="AE141" s="27"/>
      <c r="AF141" t="s">
        <v>18</v>
      </c>
      <c r="AH141" s="47" t="s">
        <v>157</v>
      </c>
      <c r="AI141" s="27" t="s">
        <v>157</v>
      </c>
      <c r="AJ141" s="47" t="s">
        <v>157</v>
      </c>
      <c r="AK141" s="27" t="s">
        <v>157</v>
      </c>
      <c r="AL141" s="47" t="s">
        <v>157</v>
      </c>
      <c r="AM141" s="27" t="s">
        <v>157</v>
      </c>
      <c r="AN141" s="4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56</v>
      </c>
      <c r="AU141" s="27" t="s">
        <v>157</v>
      </c>
      <c r="AV141" s="27" t="s">
        <v>58</v>
      </c>
      <c r="AW141" s="27" t="s">
        <v>59</v>
      </c>
      <c r="AX141" s="27" t="s">
        <v>157</v>
      </c>
      <c r="AY141" s="27" t="s">
        <v>157</v>
      </c>
      <c r="AZ141" s="27" t="s">
        <v>157</v>
      </c>
      <c r="BA141" s="27" t="s">
        <v>157</v>
      </c>
      <c r="BB141" s="27" t="s">
        <v>157</v>
      </c>
      <c r="BC141" s="27" t="s">
        <v>157</v>
      </c>
      <c r="BD141" s="27" t="s">
        <v>157</v>
      </c>
      <c r="BE141" s="27" t="s">
        <v>157</v>
      </c>
      <c r="BF141" s="27" t="s">
        <v>157</v>
      </c>
      <c r="BG141" s="27" t="s">
        <v>157</v>
      </c>
      <c r="BH141" s="27" t="s">
        <v>157</v>
      </c>
      <c r="BI141" s="27" t="s">
        <v>157</v>
      </c>
      <c r="BJ141" s="27" t="s">
        <v>157</v>
      </c>
      <c r="BK141" s="27" t="s">
        <v>157</v>
      </c>
      <c r="BL141" s="27" t="s">
        <v>157</v>
      </c>
      <c r="BM141" s="27" t="s">
        <v>157</v>
      </c>
      <c r="BN141" s="27" t="s">
        <v>157</v>
      </c>
      <c r="BO141" s="27" t="s">
        <v>157</v>
      </c>
      <c r="BP141" s="27" t="s">
        <v>157</v>
      </c>
      <c r="BQ141" s="27" t="s">
        <v>157</v>
      </c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I141" t="s">
        <v>277</v>
      </c>
      <c r="CJ141" s="27" t="s">
        <v>278</v>
      </c>
      <c r="CK141" s="27" t="s">
        <v>279</v>
      </c>
      <c r="CL141" s="27" t="s">
        <v>156</v>
      </c>
      <c r="CM141" s="27" t="s">
        <v>157</v>
      </c>
      <c r="CN141" s="41">
        <v>45828</v>
      </c>
      <c r="CO141" s="41">
        <v>45834</v>
      </c>
      <c r="CP141" s="41" t="s">
        <v>630</v>
      </c>
      <c r="CQ141" s="27" t="s">
        <v>280</v>
      </c>
      <c r="CR141" s="27" t="s">
        <v>186</v>
      </c>
      <c r="CS141" s="27" t="s">
        <v>160</v>
      </c>
      <c r="CT141" s="41">
        <v>45889</v>
      </c>
      <c r="CU141" s="41"/>
      <c r="CV141" s="27" t="s">
        <v>161</v>
      </c>
      <c r="CW141" t="s">
        <v>20</v>
      </c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 t="s">
        <v>157</v>
      </c>
      <c r="EJ141" s="27" t="s">
        <v>157</v>
      </c>
      <c r="EK141" s="27" t="s">
        <v>157</v>
      </c>
      <c r="EL141" s="27" t="s">
        <v>157</v>
      </c>
      <c r="EM141" s="27" t="s">
        <v>157</v>
      </c>
      <c r="EN141" s="27" t="s">
        <v>157</v>
      </c>
      <c r="EO141" s="27" t="s">
        <v>157</v>
      </c>
      <c r="EP141" s="27" t="s">
        <v>27</v>
      </c>
      <c r="EQ141" s="27" t="s">
        <v>157</v>
      </c>
      <c r="ER141" s="27" t="s">
        <v>157</v>
      </c>
      <c r="ES141" s="27" t="s">
        <v>157</v>
      </c>
      <c r="ET141" s="27" t="s">
        <v>157</v>
      </c>
      <c r="EU141" s="27" t="s">
        <v>157</v>
      </c>
      <c r="EV141" s="27" t="s">
        <v>157</v>
      </c>
      <c r="EW141" s="27" t="s">
        <v>157</v>
      </c>
    </row>
    <row r="142" spans="2:153" x14ac:dyDescent="0.25">
      <c r="B142" t="str">
        <f>IF(Q142="ja",XPlan_raw[[#This Row],[EKA_kode2]],"")</f>
        <v>T700069102</v>
      </c>
      <c r="C142" t="str">
        <f>XPlan_raw[[#This Row],[eka_langtnavn]]</f>
        <v xml:space="preserve">Termodynamik, fluidmekanik og varmetransmission </v>
      </c>
      <c r="D142" t="str">
        <f>IF(XPlan_raw[[#This Row],[Interne-kode]]&lt;&gt;"(tom)",XPlan_raw[[#This Row],[Interne-kode]],"")</f>
        <v>DPL-TFH</v>
      </c>
      <c r="E1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2" t="str">
        <f>IF(XPlan_raw[[#This Row],[Campus]]&lt;&gt;"(tom)",XPlan_raw[[#This Row],[Campus]],"")</f>
        <v>Odense</v>
      </c>
      <c r="H142" t="str">
        <f>IF(OR(XPlan_raw[[#This Row],[Prøveform]]="(tom)",XPlan_raw[[#This Row],[Prøveform]]=""),"",XPlan_raw[[#This Row],[Prøveform]])</f>
        <v>Written examination</v>
      </c>
      <c r="I142" t="str">
        <f>IF(XPlan_raw[[#This Row],[Eksaminator_samlet]]&lt;&gt;"",XPlan_raw[[#This Row],[Eksaminator_samlet]],"")</f>
        <v>Knud Villy Christensen, Muhyiddine Jradi</v>
      </c>
      <c r="J142" t="str">
        <f>IF(OR(XPlan_raw[[#This Row],[Censur]]="(tom)",XPlan_raw[[#This Row],[Censur]]=""),"",XPlan_raw[[#This Row],[Censur]])</f>
        <v>Second examiner: None</v>
      </c>
      <c r="K1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2" s="4" t="str">
        <f>IF(XPlan_raw[[#This Row],[Bemærk]]&lt;&gt;"",XPlan_raw[[#This Row],[Bemærk]],"")</f>
        <v/>
      </c>
      <c r="M142" s="4" t="str">
        <f>IF(XPlan_raw[[#This Row],[Prøveform]]="Skriftlig prøve",XPlan_raw[[#This Row],[DATO: Start eksamen]]+21,"")</f>
        <v/>
      </c>
      <c r="N1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(BEng),Diplomingeniør i Maskinteknik (BEng),(tom),(tom),(tom),(tom),(tom),(tom),(tom),,(tom),(tom),(tom),(tom),(tom),(tom),(tom),(tom),(tom),(tom),(tom),(tom),(tom),(tom),(tom),(tom),(tom),(tom),(tom),(tom),(tom),,,,,,,,,,,,,,,</v>
      </c>
      <c r="Q142" s="27" t="s">
        <v>515</v>
      </c>
      <c r="R142" s="5" t="s">
        <v>2039</v>
      </c>
      <c r="S142" s="47" t="s">
        <v>2028</v>
      </c>
      <c r="T142" s="27" t="s">
        <v>2040</v>
      </c>
      <c r="U142" s="47" t="s">
        <v>156</v>
      </c>
      <c r="V142" t="s">
        <v>157</v>
      </c>
      <c r="W142" s="48">
        <v>45814</v>
      </c>
      <c r="X142" s="41"/>
      <c r="Y142" s="41" t="s">
        <v>630</v>
      </c>
      <c r="Z142" s="47" t="s">
        <v>2041</v>
      </c>
      <c r="AA142" s="27" t="s">
        <v>159</v>
      </c>
      <c r="AB142" s="47" t="s">
        <v>167</v>
      </c>
      <c r="AC142" s="41">
        <v>45891</v>
      </c>
      <c r="AD142" s="48"/>
      <c r="AE142" s="27"/>
      <c r="AF142" t="s">
        <v>18</v>
      </c>
      <c r="AH142" s="47" t="s">
        <v>157</v>
      </c>
      <c r="AI142" s="27" t="s">
        <v>157</v>
      </c>
      <c r="AJ142" s="47" t="s">
        <v>157</v>
      </c>
      <c r="AK142" s="27" t="s">
        <v>157</v>
      </c>
      <c r="AL142" s="47" t="s">
        <v>157</v>
      </c>
      <c r="AM142" s="27" t="s">
        <v>49</v>
      </c>
      <c r="AN142" s="47" t="s">
        <v>50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  <c r="AV142" s="27"/>
      <c r="AW142" s="27" t="s">
        <v>157</v>
      </c>
      <c r="AX142" s="27" t="s">
        <v>157</v>
      </c>
      <c r="AY142" s="27" t="s">
        <v>157</v>
      </c>
      <c r="AZ142" s="27" t="s">
        <v>157</v>
      </c>
      <c r="BA142" s="27" t="s">
        <v>157</v>
      </c>
      <c r="BB142" s="27" t="s">
        <v>157</v>
      </c>
      <c r="BC142" s="27" t="s">
        <v>157</v>
      </c>
      <c r="BD142" s="27" t="s">
        <v>157</v>
      </c>
      <c r="BE142" s="27" t="s">
        <v>157</v>
      </c>
      <c r="BF142" s="27" t="s">
        <v>157</v>
      </c>
      <c r="BG142" s="27" t="s">
        <v>157</v>
      </c>
      <c r="BH142" s="27" t="s">
        <v>157</v>
      </c>
      <c r="BI142" s="27" t="s">
        <v>157</v>
      </c>
      <c r="BJ142" s="27" t="s">
        <v>157</v>
      </c>
      <c r="BK142" s="27" t="s">
        <v>157</v>
      </c>
      <c r="BL142" s="27" t="s">
        <v>157</v>
      </c>
      <c r="BM142" s="27" t="s">
        <v>157</v>
      </c>
      <c r="BN142" s="27" t="s">
        <v>157</v>
      </c>
      <c r="BO142" s="27" t="s">
        <v>157</v>
      </c>
      <c r="BP142" s="27" t="s">
        <v>157</v>
      </c>
      <c r="BQ142" s="27" t="s">
        <v>157</v>
      </c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I142" t="s">
        <v>295</v>
      </c>
      <c r="CJ142" s="27" t="s">
        <v>296</v>
      </c>
      <c r="CK142" s="27" t="s">
        <v>297</v>
      </c>
      <c r="CL142" s="27" t="s">
        <v>156</v>
      </c>
      <c r="CM142" s="27" t="s">
        <v>157</v>
      </c>
      <c r="CN142" s="41">
        <v>45828</v>
      </c>
      <c r="CO142" s="41">
        <v>45834</v>
      </c>
      <c r="CP142" s="41" t="s">
        <v>630</v>
      </c>
      <c r="CQ142" s="27" t="s">
        <v>280</v>
      </c>
      <c r="CR142" s="27" t="s">
        <v>186</v>
      </c>
      <c r="CS142" s="27" t="s">
        <v>160</v>
      </c>
      <c r="CT142" s="41">
        <v>45889</v>
      </c>
      <c r="CU142" s="41"/>
      <c r="CV142" s="27" t="s">
        <v>161</v>
      </c>
      <c r="CW142" t="s">
        <v>20</v>
      </c>
      <c r="CY142" s="30"/>
      <c r="CZ142" s="32"/>
      <c r="DA142" s="30"/>
      <c r="DB142" s="32"/>
      <c r="DC142" s="30"/>
      <c r="DD142" s="32"/>
      <c r="DE142" s="30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27" t="s">
        <v>157</v>
      </c>
      <c r="EJ142" s="27" t="s">
        <v>157</v>
      </c>
      <c r="EK142" s="27" t="s">
        <v>22</v>
      </c>
      <c r="EL142" s="27" t="s">
        <v>157</v>
      </c>
      <c r="EM142" s="27" t="s">
        <v>157</v>
      </c>
      <c r="EN142" s="27" t="s">
        <v>157</v>
      </c>
      <c r="EO142" s="27" t="s">
        <v>157</v>
      </c>
      <c r="EP142" s="27" t="s">
        <v>157</v>
      </c>
      <c r="EQ142" s="27" t="s">
        <v>157</v>
      </c>
      <c r="ER142" s="27" t="s">
        <v>157</v>
      </c>
      <c r="ES142" s="27" t="s">
        <v>157</v>
      </c>
      <c r="ET142" s="27" t="s">
        <v>157</v>
      </c>
      <c r="EU142" s="27" t="s">
        <v>157</v>
      </c>
      <c r="EV142" s="27" t="s">
        <v>157</v>
      </c>
      <c r="EW142" s="27" t="s">
        <v>157</v>
      </c>
    </row>
    <row r="143" spans="2:153" x14ac:dyDescent="0.25">
      <c r="B143" t="str">
        <f>IF(Q143="ja",XPlan_raw[[#This Row],[EKA_kode2]],"")</f>
        <v>T550091102</v>
      </c>
      <c r="C143" t="str">
        <f>XPlan_raw[[#This Row],[eka_langtnavn]]</f>
        <v>Underactuated Robotics</v>
      </c>
      <c r="D143" t="str">
        <f>IF(XPlan_raw[[#This Row],[Interne-kode]]&lt;&gt;"(tom)",XPlan_raw[[#This Row],[Interne-kode]],"")</f>
        <v>RM-UR</v>
      </c>
      <c r="E1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3" t="str">
        <f>IF(XPlan_raw[[#This Row],[Campus]]&lt;&gt;"(tom)",XPlan_raw[[#This Row],[Campus]],"")</f>
        <v>Odense</v>
      </c>
      <c r="H143" t="str">
        <f>IF(OR(XPlan_raw[[#This Row],[Prøveform]]="(tom)",XPlan_raw[[#This Row],[Prøveform]]=""),"",XPlan_raw[[#This Row],[Prøveform]])</f>
        <v>Compulsory assignment</v>
      </c>
      <c r="I143" t="str">
        <f>IF(XPlan_raw[[#This Row],[Eksaminator_samlet]]&lt;&gt;"",XPlan_raw[[#This Row],[Eksaminator_samlet]],"")</f>
        <v>Christoffer Sloth</v>
      </c>
      <c r="J143" t="str">
        <f>IF(OR(XPlan_raw[[#This Row],[Censur]]="(tom)",XPlan_raw[[#This Row],[Censur]]=""),"",XPlan_raw[[#This Row],[Censur]])</f>
        <v>Second examiner: Internal</v>
      </c>
      <c r="K1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3" s="4" t="str">
        <f>IF(XPlan_raw[[#This Row],[Bemærk]]&lt;&gt;"",XPlan_raw[[#This Row],[Bemærk]],"")</f>
        <v/>
      </c>
      <c r="M143" s="4" t="str">
        <f>IF(XPlan_raw[[#This Row],[Prøveform]]="Skriftlig prøve",XPlan_raw[[#This Row],[DATO: Start eksamen]]+21,"")</f>
        <v/>
      </c>
      <c r="N1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(BSc),(tom),(tom),(tom),(tom),(tom),(tom),(tom),(tom),(tom),(tom),Kandidat i Robotteknologi (MSc),(tom),(tom),(tom),(tom),(tom),(tom),Exchange students,,,,,,,,,,,,,,,</v>
      </c>
      <c r="Q143" s="27" t="s">
        <v>515</v>
      </c>
      <c r="R143" s="5" t="s">
        <v>1844</v>
      </c>
      <c r="S143" s="47" t="s">
        <v>1744</v>
      </c>
      <c r="T143" s="27" t="s">
        <v>1845</v>
      </c>
      <c r="U143" s="47" t="s">
        <v>156</v>
      </c>
      <c r="V143" t="s">
        <v>208</v>
      </c>
      <c r="W143" s="48">
        <v>45814</v>
      </c>
      <c r="X143" s="41"/>
      <c r="Y143" s="41" t="s">
        <v>631</v>
      </c>
      <c r="Z143" s="47" t="s">
        <v>1769</v>
      </c>
      <c r="AA143" s="27" t="s">
        <v>420</v>
      </c>
      <c r="AB143" s="47" t="s">
        <v>160</v>
      </c>
      <c r="AC143" s="41">
        <v>45882</v>
      </c>
      <c r="AD143" s="48"/>
      <c r="AE143" s="27"/>
      <c r="AF143" t="s">
        <v>18</v>
      </c>
      <c r="AH143" s="47" t="s">
        <v>157</v>
      </c>
      <c r="AI143" s="27" t="s">
        <v>157</v>
      </c>
      <c r="AJ143" s="47" t="s">
        <v>157</v>
      </c>
      <c r="AK143" s="27" t="s">
        <v>157</v>
      </c>
      <c r="AL143" s="47" t="s">
        <v>157</v>
      </c>
      <c r="AM143" s="27" t="s">
        <v>157</v>
      </c>
      <c r="AN143" s="4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  <c r="AV143" s="27"/>
      <c r="AW143" s="27" t="s">
        <v>157</v>
      </c>
      <c r="AX143" s="27" t="s">
        <v>157</v>
      </c>
      <c r="AY143" s="27" t="s">
        <v>61</v>
      </c>
      <c r="AZ143" s="27" t="s">
        <v>157</v>
      </c>
      <c r="BA143" s="27" t="s">
        <v>157</v>
      </c>
      <c r="BB143" s="27" t="s">
        <v>157</v>
      </c>
      <c r="BC143" s="27" t="s">
        <v>157</v>
      </c>
      <c r="BD143" s="27" t="s">
        <v>157</v>
      </c>
      <c r="BE143" s="27" t="s">
        <v>157</v>
      </c>
      <c r="BF143" s="27" t="s">
        <v>157</v>
      </c>
      <c r="BG143" s="27" t="s">
        <v>157</v>
      </c>
      <c r="BH143" s="27" t="s">
        <v>157</v>
      </c>
      <c r="BI143" s="27" t="s">
        <v>157</v>
      </c>
      <c r="BJ143" s="27" t="s">
        <v>72</v>
      </c>
      <c r="BK143" s="27" t="s">
        <v>157</v>
      </c>
      <c r="BL143" s="27" t="s">
        <v>157</v>
      </c>
      <c r="BM143" s="27" t="s">
        <v>157</v>
      </c>
      <c r="BN143" s="27" t="s">
        <v>157</v>
      </c>
      <c r="BO143" s="27" t="s">
        <v>157</v>
      </c>
      <c r="BP143" s="27" t="s">
        <v>157</v>
      </c>
      <c r="BQ143" s="27" t="s">
        <v>34</v>
      </c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I143" t="s">
        <v>481</v>
      </c>
      <c r="CJ143" s="27" t="s">
        <v>482</v>
      </c>
      <c r="CK143" s="27" t="s">
        <v>483</v>
      </c>
      <c r="CL143" s="27" t="s">
        <v>156</v>
      </c>
      <c r="CM143" s="27" t="s">
        <v>157</v>
      </c>
      <c r="CN143" s="41">
        <v>45828</v>
      </c>
      <c r="CO143" s="41"/>
      <c r="CP143" s="41" t="s">
        <v>630</v>
      </c>
      <c r="CQ143" s="27" t="s">
        <v>472</v>
      </c>
      <c r="CR143" s="27" t="s">
        <v>186</v>
      </c>
      <c r="CS143" s="27" t="s">
        <v>160</v>
      </c>
      <c r="CT143" s="41">
        <v>45894</v>
      </c>
      <c r="CU143" s="41"/>
      <c r="CV143" s="27"/>
      <c r="CW143" t="s">
        <v>20</v>
      </c>
      <c r="CY143" s="30"/>
      <c r="CZ143" s="32"/>
      <c r="DA143" s="30"/>
      <c r="DB143" s="32"/>
      <c r="DC143" s="30"/>
      <c r="DD143" s="32"/>
      <c r="DE143" s="30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27" t="s">
        <v>157</v>
      </c>
      <c r="EJ143" s="27" t="s">
        <v>157</v>
      </c>
      <c r="EK143" s="27" t="s">
        <v>157</v>
      </c>
      <c r="EL143" s="27" t="s">
        <v>157</v>
      </c>
      <c r="EM143" s="27" t="s">
        <v>157</v>
      </c>
      <c r="EN143" s="27" t="s">
        <v>157</v>
      </c>
      <c r="EO143" s="27" t="s">
        <v>157</v>
      </c>
      <c r="EP143" s="27" t="s">
        <v>157</v>
      </c>
      <c r="EQ143" s="27" t="s">
        <v>157</v>
      </c>
      <c r="ER143" s="27" t="s">
        <v>157</v>
      </c>
      <c r="ES143" s="27" t="s">
        <v>157</v>
      </c>
      <c r="ET143" s="27" t="s">
        <v>31</v>
      </c>
      <c r="EU143" s="27" t="s">
        <v>157</v>
      </c>
      <c r="EV143" s="27" t="s">
        <v>157</v>
      </c>
      <c r="EW143" s="27" t="s">
        <v>80</v>
      </c>
    </row>
    <row r="144" spans="2:153" x14ac:dyDescent="0.25">
      <c r="B144" t="str">
        <f>IF(Q144="ja",XPlan_raw[[#This Row],[EKA_kode2]],"")</f>
        <v>T590026102</v>
      </c>
      <c r="C144" t="str">
        <f>XPlan_raw[[#This Row],[eka_langtnavn]]</f>
        <v>Work and exercise training physiology</v>
      </c>
      <c r="D144" t="str">
        <f>IF(XPlan_raw[[#This Row],[Interne-kode]]&lt;&gt;"(tom)",XPlan_raw[[#This Row],[Interne-kode]],"")</f>
        <v>VK-ATF</v>
      </c>
      <c r="E1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4" t="str">
        <f>IF(XPlan_raw[[#This Row],[Campus]]&lt;&gt;"(tom)",XPlan_raw[[#This Row],[Campus]],"")</f>
        <v>Odense</v>
      </c>
      <c r="H144" t="str">
        <f>IF(OR(XPlan_raw[[#This Row],[Prøveform]]="(tom)",XPlan_raw[[#This Row],[Prøveform]]=""),"",XPlan_raw[[#This Row],[Prøveform]])</f>
        <v>Written examination</v>
      </c>
      <c r="I144" t="str">
        <f>IF(XPlan_raw[[#This Row],[Eksaminator_samlet]]&lt;&gt;"",XPlan_raw[[#This Row],[Eksaminator_samlet]],"")</f>
        <v>Karen Søgaard, Morten Bredsgaard Randers</v>
      </c>
      <c r="J144" t="str">
        <f>IF(OR(XPlan_raw[[#This Row],[Censur]]="(tom)",XPlan_raw[[#This Row],[Censur]]=""),"",XPlan_raw[[#This Row],[Censur]])</f>
        <v>Second examiner: Internal</v>
      </c>
      <c r="K1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4" s="4" t="str">
        <f>IF(XPlan_raw[[#This Row],[Bemærk]]&lt;&gt;"",XPlan_raw[[#This Row],[Bemærk]],"")</f>
        <v/>
      </c>
      <c r="M144" s="4" t="str">
        <f>IF(XPlan_raw[[#This Row],[Prøveform]]="Skriftlig prøve",XPlan_raw[[#This Row],[DATO: Start eksamen]]+21,"")</f>
        <v/>
      </c>
      <c r="N1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44" s="27" t="s">
        <v>515</v>
      </c>
      <c r="R144" s="5" t="s">
        <v>1963</v>
      </c>
      <c r="S144" s="47" t="s">
        <v>1964</v>
      </c>
      <c r="T144" s="27" t="s">
        <v>1965</v>
      </c>
      <c r="U144" s="47" t="s">
        <v>156</v>
      </c>
      <c r="V144" t="s">
        <v>157</v>
      </c>
      <c r="W144" s="48">
        <v>45814</v>
      </c>
      <c r="X144" s="41"/>
      <c r="Y144" s="41" t="s">
        <v>630</v>
      </c>
      <c r="Z144" s="47" t="s">
        <v>1966</v>
      </c>
      <c r="AA144" s="27" t="s">
        <v>159</v>
      </c>
      <c r="AB144" s="47" t="s">
        <v>160</v>
      </c>
      <c r="AC144" s="41">
        <v>45883</v>
      </c>
      <c r="AD144" s="48"/>
      <c r="AE144" s="27"/>
      <c r="AF144" t="s">
        <v>18</v>
      </c>
      <c r="AH144" s="47" t="s">
        <v>157</v>
      </c>
      <c r="AI144" s="27" t="s">
        <v>157</v>
      </c>
      <c r="AJ144" s="47" t="s">
        <v>157</v>
      </c>
      <c r="AK144" s="27" t="s">
        <v>157</v>
      </c>
      <c r="AL144" s="47" t="s">
        <v>157</v>
      </c>
      <c r="AM144" s="27" t="s">
        <v>157</v>
      </c>
      <c r="AN144" s="4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  <c r="AV144" s="27"/>
      <c r="AW144" s="27" t="s">
        <v>157</v>
      </c>
      <c r="AX144" s="27" t="s">
        <v>157</v>
      </c>
      <c r="AY144" s="27" t="s">
        <v>157</v>
      </c>
      <c r="AZ144" s="27" t="s">
        <v>157</v>
      </c>
      <c r="BA144" s="27" t="s">
        <v>157</v>
      </c>
      <c r="BB144" s="27" t="s">
        <v>157</v>
      </c>
      <c r="BC144" s="27" t="s">
        <v>157</v>
      </c>
      <c r="BD144" s="27" t="s">
        <v>157</v>
      </c>
      <c r="BE144" s="27" t="s">
        <v>157</v>
      </c>
      <c r="BF144" s="27" t="s">
        <v>157</v>
      </c>
      <c r="BG144" s="27" t="s">
        <v>157</v>
      </c>
      <c r="BH144" s="27" t="s">
        <v>157</v>
      </c>
      <c r="BI144" s="27" t="s">
        <v>157</v>
      </c>
      <c r="BJ144" s="27" t="s">
        <v>157</v>
      </c>
      <c r="BK144" s="27" t="s">
        <v>157</v>
      </c>
      <c r="BL144" s="27" t="s">
        <v>74</v>
      </c>
      <c r="BM144" s="27" t="s">
        <v>157</v>
      </c>
      <c r="BN144" s="27" t="s">
        <v>157</v>
      </c>
      <c r="BO144" s="27" t="s">
        <v>157</v>
      </c>
      <c r="BP144" s="27" t="s">
        <v>157</v>
      </c>
      <c r="BQ144" s="27" t="s">
        <v>157</v>
      </c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I144" t="s">
        <v>263</v>
      </c>
      <c r="CJ144" s="27" t="s">
        <v>264</v>
      </c>
      <c r="CK144" s="27" t="s">
        <v>265</v>
      </c>
      <c r="CL144" s="27" t="s">
        <v>156</v>
      </c>
      <c r="CM144" s="27" t="s">
        <v>157</v>
      </c>
      <c r="CN144" s="41">
        <v>45828</v>
      </c>
      <c r="CO144" s="41"/>
      <c r="CP144" s="41" t="s">
        <v>630</v>
      </c>
      <c r="CQ144" s="27" t="s">
        <v>266</v>
      </c>
      <c r="CR144" s="27" t="s">
        <v>441</v>
      </c>
      <c r="CS144" s="27" t="s">
        <v>187</v>
      </c>
      <c r="CT144" s="41">
        <v>45894</v>
      </c>
      <c r="CU144" s="41"/>
      <c r="CV144" s="27"/>
      <c r="CW144" t="s">
        <v>20</v>
      </c>
      <c r="CY144" s="30"/>
      <c r="CZ144" s="32"/>
      <c r="DA144" s="30"/>
      <c r="DB144" s="32"/>
      <c r="DC144" s="30"/>
      <c r="DD144" s="32"/>
      <c r="DE144" s="30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27" t="s">
        <v>157</v>
      </c>
      <c r="EJ144" s="27" t="s">
        <v>157</v>
      </c>
      <c r="EK144" s="27" t="s">
        <v>157</v>
      </c>
      <c r="EL144" s="27" t="s">
        <v>157</v>
      </c>
      <c r="EM144" s="27" t="s">
        <v>157</v>
      </c>
      <c r="EN144" s="27" t="s">
        <v>157</v>
      </c>
      <c r="EO144" s="27" t="s">
        <v>157</v>
      </c>
      <c r="EP144" s="27" t="s">
        <v>157</v>
      </c>
      <c r="EQ144" s="27" t="s">
        <v>157</v>
      </c>
      <c r="ER144" s="27" t="s">
        <v>157</v>
      </c>
      <c r="ES144" s="27" t="s">
        <v>30</v>
      </c>
      <c r="ET144" s="27" t="s">
        <v>157</v>
      </c>
      <c r="EU144" s="27" t="s">
        <v>157</v>
      </c>
      <c r="EV144" s="27" t="s">
        <v>157</v>
      </c>
      <c r="EW144" s="27" t="s">
        <v>157</v>
      </c>
    </row>
    <row r="145" spans="2:153" x14ac:dyDescent="0.25">
      <c r="B145" t="str">
        <f>IF(Q145="ja",XPlan_raw[[#This Row],[EKA_kode2]],"")</f>
        <v>T070007102</v>
      </c>
      <c r="C145" t="str">
        <f>XPlan_raw[[#This Row],[eka_langtnavn]]</f>
        <v>Advanced market research and innovation strategy</v>
      </c>
      <c r="D145" t="str">
        <f>IF(XPlan_raw[[#This Row],[Interne-kode]]&lt;&gt;"(tom)",XPlan_raw[[#This Row],[Interne-kode]],"")</f>
        <v>PDXMRPDI</v>
      </c>
      <c r="E1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5" t="str">
        <f>IF(XPlan_raw[[#This Row],[Campus]]&lt;&gt;"(tom)",XPlan_raw[[#This Row],[Campus]],"")</f>
        <v>Odense</v>
      </c>
      <c r="H145" t="str">
        <f>IF(OR(XPlan_raw[[#This Row],[Prøveform]]="(tom)",XPlan_raw[[#This Row],[Prøveform]]=""),"",XPlan_raw[[#This Row],[Prøveform]])</f>
        <v>Oral examination</v>
      </c>
      <c r="I145" t="str">
        <f>IF(XPlan_raw[[#This Row],[Eksaminator_samlet]]&lt;&gt;"",XPlan_raw[[#This Row],[Eksaminator_samlet]],"")</f>
        <v>Ida Holm Raunkjær, Josephine Ottesen</v>
      </c>
      <c r="J145" t="str">
        <f>IF(OR(XPlan_raw[[#This Row],[Censur]]="(tom)",XPlan_raw[[#This Row],[Censur]]=""),"",XPlan_raw[[#This Row],[Censur]])</f>
        <v>Second examiner: Internal</v>
      </c>
      <c r="K1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5" s="4" t="str">
        <f>IF(XPlan_raw[[#This Row],[Bemærk]]&lt;&gt;"",XPlan_raw[[#This Row],[Bemærk]],"")</f>
        <v/>
      </c>
      <c r="M145" s="4" t="str">
        <f>IF(XPlan_raw[[#This Row],[Prøveform]]="Skriftlig prøve",XPlan_raw[[#This Row],[DATO: Start eksamen]]+21,"")</f>
        <v/>
      </c>
      <c r="N1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45" s="27" t="s">
        <v>515</v>
      </c>
      <c r="R145" s="5" t="s">
        <v>655</v>
      </c>
      <c r="S145" s="47" t="s">
        <v>656</v>
      </c>
      <c r="T145" s="27" t="s">
        <v>657</v>
      </c>
      <c r="U145" s="47" t="s">
        <v>208</v>
      </c>
      <c r="V145" t="s">
        <v>157</v>
      </c>
      <c r="W145" s="48">
        <v>45818</v>
      </c>
      <c r="X145" s="41">
        <v>45819</v>
      </c>
      <c r="Y145" s="41" t="s">
        <v>630</v>
      </c>
      <c r="Z145" s="47" t="s">
        <v>658</v>
      </c>
      <c r="AA145" s="27" t="s">
        <v>186</v>
      </c>
      <c r="AB145" s="47" t="s">
        <v>160</v>
      </c>
      <c r="AC145" s="41">
        <v>45882</v>
      </c>
      <c r="AD145" s="48"/>
      <c r="AE145" s="27"/>
      <c r="AF145" t="s">
        <v>18</v>
      </c>
      <c r="AH145" s="47" t="s">
        <v>157</v>
      </c>
      <c r="AI145" s="27" t="s">
        <v>157</v>
      </c>
      <c r="AJ145" s="47" t="s">
        <v>157</v>
      </c>
      <c r="AK145" s="27" t="s">
        <v>157</v>
      </c>
      <c r="AL145" s="47" t="s">
        <v>157</v>
      </c>
      <c r="AM145" s="27" t="s">
        <v>157</v>
      </c>
      <c r="AN145" s="47" t="s">
        <v>157</v>
      </c>
      <c r="AO145" s="27" t="s">
        <v>157</v>
      </c>
      <c r="AP145" s="27" t="s">
        <v>157</v>
      </c>
      <c r="AQ145" s="27" t="s">
        <v>157</v>
      </c>
      <c r="AR145" s="27" t="s">
        <v>157</v>
      </c>
      <c r="AS145" s="27" t="s">
        <v>157</v>
      </c>
      <c r="AT145" s="27" t="s">
        <v>157</v>
      </c>
      <c r="AU145" s="27" t="s">
        <v>157</v>
      </c>
      <c r="AV145" s="27"/>
      <c r="AW145" s="27" t="s">
        <v>157</v>
      </c>
      <c r="AX145" s="27" t="s">
        <v>60</v>
      </c>
      <c r="AY145" s="27" t="s">
        <v>157</v>
      </c>
      <c r="AZ145" s="27" t="s">
        <v>157</v>
      </c>
      <c r="BA145" s="27" t="s">
        <v>157</v>
      </c>
      <c r="BB145" s="27" t="s">
        <v>157</v>
      </c>
      <c r="BC145" s="27" t="s">
        <v>157</v>
      </c>
      <c r="BD145" s="27" t="s">
        <v>157</v>
      </c>
      <c r="BE145" s="27" t="s">
        <v>157</v>
      </c>
      <c r="BF145" s="27" t="s">
        <v>157</v>
      </c>
      <c r="BG145" s="27" t="s">
        <v>157</v>
      </c>
      <c r="BH145" s="27" t="s">
        <v>157</v>
      </c>
      <c r="BI145" s="27" t="s">
        <v>157</v>
      </c>
      <c r="BJ145" s="27" t="s">
        <v>157</v>
      </c>
      <c r="BK145" s="27" t="s">
        <v>157</v>
      </c>
      <c r="BL145" s="27" t="s">
        <v>157</v>
      </c>
      <c r="BM145" s="27" t="s">
        <v>157</v>
      </c>
      <c r="BN145" s="27" t="s">
        <v>157</v>
      </c>
      <c r="BO145" s="27" t="s">
        <v>157</v>
      </c>
      <c r="BP145" s="27" t="s">
        <v>157</v>
      </c>
      <c r="BQ145" s="27" t="s">
        <v>157</v>
      </c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I145" t="s">
        <v>217</v>
      </c>
      <c r="CJ145" s="27" t="s">
        <v>218</v>
      </c>
      <c r="CK145" s="27" t="s">
        <v>219</v>
      </c>
      <c r="CL145" s="27" t="s">
        <v>156</v>
      </c>
      <c r="CM145" s="27" t="s">
        <v>157</v>
      </c>
      <c r="CN145" s="41">
        <v>45831</v>
      </c>
      <c r="CO145" s="41">
        <v>45833</v>
      </c>
      <c r="CP145" s="41" t="s">
        <v>630</v>
      </c>
      <c r="CQ145" s="27" t="s">
        <v>220</v>
      </c>
      <c r="CR145" s="27" t="s">
        <v>186</v>
      </c>
      <c r="CS145" s="27" t="s">
        <v>187</v>
      </c>
      <c r="CT145" s="41">
        <v>45891</v>
      </c>
      <c r="CU145" s="41"/>
      <c r="CV145" s="27"/>
      <c r="CW145" t="s">
        <v>20</v>
      </c>
      <c r="CY145" s="30"/>
      <c r="CZ145" s="32"/>
      <c r="DA145" s="30"/>
      <c r="DB145" s="32"/>
      <c r="DC145" s="30"/>
      <c r="DD145" s="32"/>
      <c r="DE145" s="30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27" t="s">
        <v>157</v>
      </c>
      <c r="EJ145" s="27" t="s">
        <v>157</v>
      </c>
      <c r="EK145" s="27" t="s">
        <v>157</v>
      </c>
      <c r="EL145" s="27" t="s">
        <v>157</v>
      </c>
      <c r="EM145" s="27" t="s">
        <v>24</v>
      </c>
      <c r="EN145" s="27" t="s">
        <v>157</v>
      </c>
      <c r="EO145" s="27" t="s">
        <v>157</v>
      </c>
      <c r="EP145" s="27" t="s">
        <v>157</v>
      </c>
      <c r="EQ145" s="27" t="s">
        <v>157</v>
      </c>
      <c r="ER145" s="27" t="s">
        <v>157</v>
      </c>
      <c r="ES145" s="27" t="s">
        <v>157</v>
      </c>
      <c r="ET145" s="27" t="s">
        <v>157</v>
      </c>
      <c r="EU145" s="27" t="s">
        <v>157</v>
      </c>
      <c r="EV145" s="27" t="s">
        <v>157</v>
      </c>
      <c r="EW145" s="27" t="s">
        <v>157</v>
      </c>
    </row>
    <row r="146" spans="2:153" x14ac:dyDescent="0.25">
      <c r="B146" t="str">
        <f>IF(Q146="ja",XPlan_raw[[#This Row],[EKA_kode2]],"")</f>
        <v>T550052102</v>
      </c>
      <c r="C146" t="str">
        <f>XPlan_raw[[#This Row],[eka_langtnavn]]</f>
        <v>Advanced Robot Control</v>
      </c>
      <c r="D146" t="str">
        <f>IF(XPlan_raw[[#This Row],[Interne-kode]]&lt;&gt;"(tom)",XPlan_raw[[#This Row],[Interne-kode]],"")</f>
        <v>RMAROB2</v>
      </c>
      <c r="E1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6" t="str">
        <f>IF(XPlan_raw[[#This Row],[Campus]]&lt;&gt;"(tom)",XPlan_raw[[#This Row],[Campus]],"")</f>
        <v>Odense</v>
      </c>
      <c r="H146" t="str">
        <f>IF(OR(XPlan_raw[[#This Row],[Prøveform]]="(tom)",XPlan_raw[[#This Row],[Prøveform]]=""),"",XPlan_raw[[#This Row],[Prøveform]])</f>
        <v>Oral examination</v>
      </c>
      <c r="I146" t="str">
        <f>IF(XPlan_raw[[#This Row],[Eksaminator_samlet]]&lt;&gt;"",XPlan_raw[[#This Row],[Eksaminator_samlet]],"")</f>
        <v>Christoffer Sloth</v>
      </c>
      <c r="J146" t="str">
        <f>IF(OR(XPlan_raw[[#This Row],[Censur]]="(tom)",XPlan_raw[[#This Row],[Censur]]=""),"",XPlan_raw[[#This Row],[Censur]])</f>
        <v>Second examiner: Internal</v>
      </c>
      <c r="K1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6" s="4" t="str">
        <f>IF(XPlan_raw[[#This Row],[Bemærk]]&lt;&gt;"",XPlan_raw[[#This Row],[Bemærk]],"")</f>
        <v/>
      </c>
      <c r="M146" s="4" t="str">
        <f>IF(XPlan_raw[[#This Row],[Prøveform]]="Skriftlig prøve",XPlan_raw[[#This Row],[DATO: Start eksamen]]+21,"")</f>
        <v/>
      </c>
      <c r="N1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46" s="27" t="s">
        <v>515</v>
      </c>
      <c r="R146" s="5" t="s">
        <v>1814</v>
      </c>
      <c r="S146" s="47" t="s">
        <v>1815</v>
      </c>
      <c r="T146" s="27" t="s">
        <v>1816</v>
      </c>
      <c r="U146" s="47" t="s">
        <v>156</v>
      </c>
      <c r="V146" t="s">
        <v>157</v>
      </c>
      <c r="W146" s="48">
        <v>45818</v>
      </c>
      <c r="X146" s="41">
        <v>45819</v>
      </c>
      <c r="Y146" s="41" t="s">
        <v>630</v>
      </c>
      <c r="Z146" s="47" t="s">
        <v>1769</v>
      </c>
      <c r="AA146" s="27" t="s">
        <v>186</v>
      </c>
      <c r="AB146" s="47" t="s">
        <v>160</v>
      </c>
      <c r="AC146" s="41">
        <v>45891</v>
      </c>
      <c r="AD146" s="48"/>
      <c r="AE146" s="27"/>
      <c r="AF146" t="s">
        <v>18</v>
      </c>
      <c r="AH146" s="47" t="s">
        <v>157</v>
      </c>
      <c r="AI146" s="27" t="s">
        <v>157</v>
      </c>
      <c r="AJ146" s="47" t="s">
        <v>157</v>
      </c>
      <c r="AK146" s="27" t="s">
        <v>157</v>
      </c>
      <c r="AL146" s="47" t="s">
        <v>157</v>
      </c>
      <c r="AM146" s="27" t="s">
        <v>157</v>
      </c>
      <c r="AN146" s="47" t="s">
        <v>157</v>
      </c>
      <c r="AO146" s="27" t="s">
        <v>157</v>
      </c>
      <c r="AP146" s="27" t="s">
        <v>157</v>
      </c>
      <c r="AQ146" s="27" t="s">
        <v>157</v>
      </c>
      <c r="AR146" s="27" t="s">
        <v>157</v>
      </c>
      <c r="AS146" s="27" t="s">
        <v>157</v>
      </c>
      <c r="AT146" s="27" t="s">
        <v>157</v>
      </c>
      <c r="AU146" s="27" t="s">
        <v>157</v>
      </c>
      <c r="AV146" s="27"/>
      <c r="AW146" s="27" t="s">
        <v>157</v>
      </c>
      <c r="AX146" s="27" t="s">
        <v>157</v>
      </c>
      <c r="AY146" s="27" t="s">
        <v>157</v>
      </c>
      <c r="AZ146" s="27" t="s">
        <v>157</v>
      </c>
      <c r="BA146" s="27" t="s">
        <v>157</v>
      </c>
      <c r="BB146" s="27" t="s">
        <v>157</v>
      </c>
      <c r="BC146" s="27" t="s">
        <v>157</v>
      </c>
      <c r="BD146" s="27" t="s">
        <v>157</v>
      </c>
      <c r="BE146" s="27" t="s">
        <v>157</v>
      </c>
      <c r="BF146" s="27" t="s">
        <v>157</v>
      </c>
      <c r="BG146" s="27" t="s">
        <v>157</v>
      </c>
      <c r="BH146" s="27" t="s">
        <v>157</v>
      </c>
      <c r="BI146" s="27" t="s">
        <v>157</v>
      </c>
      <c r="BJ146" s="27" t="s">
        <v>72</v>
      </c>
      <c r="BK146" s="27" t="s">
        <v>157</v>
      </c>
      <c r="BL146" s="27" t="s">
        <v>157</v>
      </c>
      <c r="BM146" s="27" t="s">
        <v>157</v>
      </c>
      <c r="BN146" s="27" t="s">
        <v>157</v>
      </c>
      <c r="BO146" s="27" t="s">
        <v>157</v>
      </c>
      <c r="BP146" s="27" t="s">
        <v>157</v>
      </c>
      <c r="BQ146" s="27" t="s">
        <v>34</v>
      </c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I146" t="s">
        <v>284</v>
      </c>
      <c r="CJ146" s="27" t="s">
        <v>285</v>
      </c>
      <c r="CK146" s="27" t="s">
        <v>286</v>
      </c>
      <c r="CL146" s="27" t="s">
        <v>156</v>
      </c>
      <c r="CM146" s="27" t="s">
        <v>157</v>
      </c>
      <c r="CN146" s="41">
        <v>45831</v>
      </c>
      <c r="CO146" s="41">
        <v>45834</v>
      </c>
      <c r="CP146" s="41" t="s">
        <v>630</v>
      </c>
      <c r="CQ146" s="27" t="s">
        <v>287</v>
      </c>
      <c r="CR146" s="27" t="s">
        <v>186</v>
      </c>
      <c r="CS146" s="27" t="s">
        <v>160</v>
      </c>
      <c r="CT146" s="41">
        <v>45887</v>
      </c>
      <c r="CU146" s="41"/>
      <c r="CV146" s="27" t="s">
        <v>161</v>
      </c>
      <c r="CW146" t="s">
        <v>20</v>
      </c>
      <c r="CY146" s="30"/>
      <c r="CZ146" s="32"/>
      <c r="DA146" s="30"/>
      <c r="DB146" s="32"/>
      <c r="DC146" s="30"/>
      <c r="DD146" s="32"/>
      <c r="DE146" s="30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27" t="s">
        <v>157</v>
      </c>
      <c r="EJ146" s="27" t="s">
        <v>157</v>
      </c>
      <c r="EK146" s="27" t="s">
        <v>157</v>
      </c>
      <c r="EL146" s="27" t="s">
        <v>157</v>
      </c>
      <c r="EM146" s="27" t="s">
        <v>157</v>
      </c>
      <c r="EN146" s="27" t="s">
        <v>157</v>
      </c>
      <c r="EO146" s="27" t="s">
        <v>26</v>
      </c>
      <c r="EP146" s="27" t="s">
        <v>157</v>
      </c>
      <c r="EQ146" s="27" t="s">
        <v>157</v>
      </c>
      <c r="ER146" s="27" t="s">
        <v>157</v>
      </c>
      <c r="ES146" s="27" t="s">
        <v>157</v>
      </c>
      <c r="ET146" s="27" t="s">
        <v>157</v>
      </c>
      <c r="EU146" s="27" t="s">
        <v>157</v>
      </c>
      <c r="EV146" s="27" t="s">
        <v>157</v>
      </c>
      <c r="EW146" s="27" t="s">
        <v>157</v>
      </c>
    </row>
    <row r="147" spans="2:153" x14ac:dyDescent="0.25">
      <c r="B147" t="str">
        <f>IF(Q147="ja",XPlan_raw[[#This Row],[EKA_kode2]],"")</f>
        <v>T050005102</v>
      </c>
      <c r="C147" t="str">
        <f>XPlan_raw[[#This Row],[eka_langtnavn]]</f>
        <v>Afgangsprojekt</v>
      </c>
      <c r="D147" t="str">
        <f>IF(XPlan_raw[[#This Row],[Interne-kode]]&lt;&gt;"(tom)",XPlan_raw[[#This Row],[Interne-kode]],"")</f>
        <v>PRO7P</v>
      </c>
      <c r="E1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7" t="str">
        <f>IF(XPlan_raw[[#This Row],[Campus]]&lt;&gt;"(tom)",XPlan_raw[[#This Row],[Campus]],"")</f>
        <v>Odense</v>
      </c>
      <c r="H147" t="str">
        <f>IF(OR(XPlan_raw[[#This Row],[Prøveform]]="(tom)",XPlan_raw[[#This Row],[Prøveform]]=""),"",XPlan_raw[[#This Row],[Prøveform]])</f>
        <v>Final project with oral defence</v>
      </c>
      <c r="I147" t="str">
        <f>IF(XPlan_raw[[#This Row],[Eksaminator_samlet]]&lt;&gt;"",XPlan_raw[[#This Row],[Eksaminator_samlet]],"")</f>
        <v>Vejleder/Supervisor</v>
      </c>
      <c r="J147" t="str">
        <f>IF(OR(XPlan_raw[[#This Row],[Censur]]="(tom)",XPlan_raw[[#This Row],[Censur]]=""),"",XPlan_raw[[#This Row],[Censur]])</f>
        <v>Second examiner: External</v>
      </c>
      <c r="K1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7" s="4" t="str">
        <f>IF(XPlan_raw[[#This Row],[Bemærk]]&lt;&gt;"",XPlan_raw[[#This Row],[Bemærk]],"")</f>
        <v/>
      </c>
      <c r="M147" s="4" t="str">
        <f>IF(XPlan_raw[[#This Row],[Prøveform]]="Skriftlig prøve",XPlan_raw[[#This Row],[DATO: Start eksamen]]+21,"")</f>
        <v/>
      </c>
      <c r="N1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47" s="27" t="s">
        <v>515</v>
      </c>
      <c r="R147" s="5" t="s">
        <v>930</v>
      </c>
      <c r="S147" s="47" t="s">
        <v>862</v>
      </c>
      <c r="T147" s="27" t="s">
        <v>931</v>
      </c>
      <c r="U147" s="47" t="s">
        <v>262</v>
      </c>
      <c r="V147" t="s">
        <v>157</v>
      </c>
      <c r="W147" s="48">
        <v>45818</v>
      </c>
      <c r="X147" s="41">
        <v>45833</v>
      </c>
      <c r="Y147" s="41" t="s">
        <v>630</v>
      </c>
      <c r="Z147" s="47" t="s">
        <v>662</v>
      </c>
      <c r="AA147" s="27" t="s">
        <v>338</v>
      </c>
      <c r="AB147" s="47" t="s">
        <v>187</v>
      </c>
      <c r="AC147" s="41" t="s">
        <v>157</v>
      </c>
      <c r="AD147" s="48"/>
      <c r="AE147" s="27" t="s">
        <v>161</v>
      </c>
      <c r="AF147" t="s">
        <v>18</v>
      </c>
      <c r="AH147" s="47" t="s">
        <v>157</v>
      </c>
      <c r="AI147" s="27" t="s">
        <v>157</v>
      </c>
      <c r="AJ147" s="47" t="s">
        <v>157</v>
      </c>
      <c r="AK147" s="27" t="s">
        <v>157</v>
      </c>
      <c r="AL147" s="47" t="s">
        <v>157</v>
      </c>
      <c r="AM147" s="27" t="s">
        <v>157</v>
      </c>
      <c r="AN147" s="47" t="s">
        <v>157</v>
      </c>
      <c r="AO147" s="27" t="s">
        <v>51</v>
      </c>
      <c r="AP147" s="27" t="s">
        <v>157</v>
      </c>
      <c r="AQ147" s="27" t="s">
        <v>157</v>
      </c>
      <c r="AR147" s="27" t="s">
        <v>157</v>
      </c>
      <c r="AS147" s="27" t="s">
        <v>157</v>
      </c>
      <c r="AT147" s="27" t="s">
        <v>157</v>
      </c>
      <c r="AU147" s="27" t="s">
        <v>157</v>
      </c>
      <c r="AV147" s="27"/>
      <c r="AW147" s="27" t="s">
        <v>157</v>
      </c>
      <c r="AX147" s="27" t="s">
        <v>157</v>
      </c>
      <c r="AY147" s="27" t="s">
        <v>157</v>
      </c>
      <c r="AZ147" s="27" t="s">
        <v>157</v>
      </c>
      <c r="BA147" s="27" t="s">
        <v>157</v>
      </c>
      <c r="BB147" s="27" t="s">
        <v>157</v>
      </c>
      <c r="BC147" s="27" t="s">
        <v>157</v>
      </c>
      <c r="BD147" s="27" t="s">
        <v>157</v>
      </c>
      <c r="BE147" s="27" t="s">
        <v>157</v>
      </c>
      <c r="BF147" s="27" t="s">
        <v>157</v>
      </c>
      <c r="BG147" s="27" t="s">
        <v>157</v>
      </c>
      <c r="BH147" s="27" t="s">
        <v>157</v>
      </c>
      <c r="BI147" s="27" t="s">
        <v>157</v>
      </c>
      <c r="BJ147" s="27" t="s">
        <v>157</v>
      </c>
      <c r="BK147" s="27" t="s">
        <v>157</v>
      </c>
      <c r="BL147" s="27" t="s">
        <v>157</v>
      </c>
      <c r="BM147" s="27" t="s">
        <v>157</v>
      </c>
      <c r="BN147" s="27" t="s">
        <v>157</v>
      </c>
      <c r="BO147" s="27" t="s">
        <v>157</v>
      </c>
      <c r="BP147" s="27" t="s">
        <v>157</v>
      </c>
      <c r="BQ147" s="27" t="s">
        <v>157</v>
      </c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I147" s="28" t="s">
        <v>281</v>
      </c>
      <c r="CJ147" s="30" t="s">
        <v>282</v>
      </c>
      <c r="CK147" s="32" t="s">
        <v>283</v>
      </c>
      <c r="CL147" s="30" t="s">
        <v>203</v>
      </c>
      <c r="CM147" s="32" t="s">
        <v>157</v>
      </c>
      <c r="CN147" s="33">
        <v>45831</v>
      </c>
      <c r="CO147" s="34">
        <v>45833</v>
      </c>
      <c r="CP147" s="34" t="s">
        <v>630</v>
      </c>
      <c r="CQ147" s="30" t="s">
        <v>204</v>
      </c>
      <c r="CR147" s="32" t="s">
        <v>446</v>
      </c>
      <c r="CS147" s="30" t="s">
        <v>187</v>
      </c>
      <c r="CT147" s="34">
        <v>45896</v>
      </c>
      <c r="CU147" s="33"/>
      <c r="CV147" s="32" t="s">
        <v>161</v>
      </c>
      <c r="CW147" t="s">
        <v>20</v>
      </c>
      <c r="CY147" s="30"/>
      <c r="CZ147" s="32"/>
      <c r="DA147" s="30"/>
      <c r="DB147" s="32"/>
      <c r="DC147" s="30"/>
      <c r="DD147" s="32"/>
      <c r="DE147" s="30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 t="s">
        <v>157</v>
      </c>
      <c r="EJ147" s="32" t="s">
        <v>157</v>
      </c>
      <c r="EK147" s="32" t="s">
        <v>157</v>
      </c>
      <c r="EL147" s="32" t="s">
        <v>157</v>
      </c>
      <c r="EM147" s="32" t="s">
        <v>157</v>
      </c>
      <c r="EN147" s="32" t="s">
        <v>157</v>
      </c>
      <c r="EO147" s="32" t="s">
        <v>26</v>
      </c>
      <c r="EP147" s="32" t="s">
        <v>157</v>
      </c>
      <c r="EQ147" s="32" t="s">
        <v>157</v>
      </c>
      <c r="ER147" s="32" t="s">
        <v>157</v>
      </c>
      <c r="ES147" s="32" t="s">
        <v>157</v>
      </c>
      <c r="ET147" s="32" t="s">
        <v>157</v>
      </c>
      <c r="EU147" s="32" t="s">
        <v>157</v>
      </c>
      <c r="EV147" s="32" t="s">
        <v>157</v>
      </c>
      <c r="EW147" s="32" t="s">
        <v>157</v>
      </c>
    </row>
    <row r="148" spans="2:153" x14ac:dyDescent="0.25">
      <c r="B148" t="str">
        <f>IF(Q148="ja",XPlan_raw[[#This Row],[EKA_kode2]],"")</f>
        <v>T530025102</v>
      </c>
      <c r="C148" t="str">
        <f>XPlan_raw[[#This Row],[eka_langtnavn]]</f>
        <v>Afgangsprojekt</v>
      </c>
      <c r="D148" t="str">
        <f>IF(XPlan_raw[[#This Row],[Interne-kode]]&lt;&gt;"(tom)",XPlan_raw[[#This Row],[Interne-kode]],"")</f>
        <v>RD7-AFP</v>
      </c>
      <c r="E1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8" t="str">
        <f>IF(XPlan_raw[[#This Row],[Campus]]&lt;&gt;"(tom)",XPlan_raw[[#This Row],[Campus]],"")</f>
        <v>Odense</v>
      </c>
      <c r="H148" t="str">
        <f>IF(OR(XPlan_raw[[#This Row],[Prøveform]]="(tom)",XPlan_raw[[#This Row],[Prøveform]]=""),"",XPlan_raw[[#This Row],[Prøveform]])</f>
        <v>Final project with oral defence</v>
      </c>
      <c r="I148" t="str">
        <f>IF(XPlan_raw[[#This Row],[Eksaminator_samlet]]&lt;&gt;"",XPlan_raw[[#This Row],[Eksaminator_samlet]],"")</f>
        <v>Vejleder/Supervisor</v>
      </c>
      <c r="J148" t="str">
        <f>IF(OR(XPlan_raw[[#This Row],[Censur]]="(tom)",XPlan_raw[[#This Row],[Censur]]=""),"",XPlan_raw[[#This Row],[Censur]])</f>
        <v>Second examiner: External</v>
      </c>
      <c r="K1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8" s="4" t="str">
        <f>IF(XPlan_raw[[#This Row],[Bemærk]]&lt;&gt;"",XPlan_raw[[#This Row],[Bemærk]],"")</f>
        <v/>
      </c>
      <c r="M148" s="4" t="str">
        <f>IF(XPlan_raw[[#This Row],[Prøveform]]="Skriftlig prøve",XPlan_raw[[#This Row],[DATO: Start eksamen]]+21,"")</f>
        <v/>
      </c>
      <c r="N1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48" s="27" t="s">
        <v>515</v>
      </c>
      <c r="R148" s="5" t="s">
        <v>1690</v>
      </c>
      <c r="S148" s="47" t="s">
        <v>862</v>
      </c>
      <c r="T148" s="27" t="s">
        <v>1691</v>
      </c>
      <c r="U148" s="47" t="s">
        <v>262</v>
      </c>
      <c r="V148" t="s">
        <v>157</v>
      </c>
      <c r="W148" s="48">
        <v>45818</v>
      </c>
      <c r="X148" s="41">
        <v>45833</v>
      </c>
      <c r="Y148" s="41" t="s">
        <v>630</v>
      </c>
      <c r="Z148" s="47" t="s">
        <v>662</v>
      </c>
      <c r="AA148" s="27" t="s">
        <v>338</v>
      </c>
      <c r="AB148" s="47" t="s">
        <v>187</v>
      </c>
      <c r="AC148" s="41" t="s">
        <v>157</v>
      </c>
      <c r="AD148" s="48"/>
      <c r="AE148" s="27" t="s">
        <v>161</v>
      </c>
      <c r="AF148" t="s">
        <v>18</v>
      </c>
      <c r="AH148" s="47" t="s">
        <v>157</v>
      </c>
      <c r="AI148" s="27" t="s">
        <v>157</v>
      </c>
      <c r="AJ148" s="47" t="s">
        <v>157</v>
      </c>
      <c r="AK148" s="27" t="s">
        <v>157</v>
      </c>
      <c r="AL148" s="47" t="s">
        <v>157</v>
      </c>
      <c r="AM148" s="27" t="s">
        <v>157</v>
      </c>
      <c r="AN148" s="47" t="s">
        <v>157</v>
      </c>
      <c r="AO148" s="27" t="s">
        <v>157</v>
      </c>
      <c r="AP148" s="27" t="s">
        <v>52</v>
      </c>
      <c r="AQ148" s="27" t="s">
        <v>157</v>
      </c>
      <c r="AR148" s="27" t="s">
        <v>157</v>
      </c>
      <c r="AS148" s="27" t="s">
        <v>157</v>
      </c>
      <c r="AT148" s="27" t="s">
        <v>157</v>
      </c>
      <c r="AU148" s="27" t="s">
        <v>157</v>
      </c>
      <c r="AV148" s="27"/>
      <c r="AW148" s="27" t="s">
        <v>157</v>
      </c>
      <c r="AX148" s="27" t="s">
        <v>157</v>
      </c>
      <c r="AY148" s="27" t="s">
        <v>157</v>
      </c>
      <c r="AZ148" s="27" t="s">
        <v>157</v>
      </c>
      <c r="BA148" s="27" t="s">
        <v>157</v>
      </c>
      <c r="BB148" s="27" t="s">
        <v>157</v>
      </c>
      <c r="BC148" s="27" t="s">
        <v>157</v>
      </c>
      <c r="BD148" s="27" t="s">
        <v>157</v>
      </c>
      <c r="BE148" s="27" t="s">
        <v>157</v>
      </c>
      <c r="BF148" s="27" t="s">
        <v>157</v>
      </c>
      <c r="BG148" s="27" t="s">
        <v>157</v>
      </c>
      <c r="BH148" s="27" t="s">
        <v>157</v>
      </c>
      <c r="BI148" s="27" t="s">
        <v>157</v>
      </c>
      <c r="BJ148" s="27" t="s">
        <v>157</v>
      </c>
      <c r="BK148" s="27" t="s">
        <v>157</v>
      </c>
      <c r="BL148" s="27" t="s">
        <v>157</v>
      </c>
      <c r="BM148" s="27" t="s">
        <v>157</v>
      </c>
      <c r="BN148" s="27" t="s">
        <v>157</v>
      </c>
      <c r="BO148" s="27" t="s">
        <v>157</v>
      </c>
      <c r="BP148" s="27" t="s">
        <v>157</v>
      </c>
      <c r="BQ148" s="27" t="s">
        <v>157</v>
      </c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I148" t="s">
        <v>288</v>
      </c>
      <c r="CJ148" s="27" t="s">
        <v>289</v>
      </c>
      <c r="CK148" s="27" t="s">
        <v>290</v>
      </c>
      <c r="CL148" s="27" t="s">
        <v>156</v>
      </c>
      <c r="CM148" s="27" t="s">
        <v>157</v>
      </c>
      <c r="CN148" s="41">
        <v>45831</v>
      </c>
      <c r="CO148" s="41">
        <v>45834</v>
      </c>
      <c r="CP148" s="41" t="s">
        <v>630</v>
      </c>
      <c r="CQ148" s="27" t="s">
        <v>287</v>
      </c>
      <c r="CR148" s="27" t="s">
        <v>186</v>
      </c>
      <c r="CS148" s="27" t="s">
        <v>160</v>
      </c>
      <c r="CT148" s="41">
        <v>45887</v>
      </c>
      <c r="CU148" s="41"/>
      <c r="CV148" s="27" t="s">
        <v>161</v>
      </c>
      <c r="CW148" t="s">
        <v>20</v>
      </c>
      <c r="CY148" s="30"/>
      <c r="CZ148" s="32"/>
      <c r="DA148" s="30"/>
      <c r="DB148" s="32"/>
      <c r="DC148" s="30"/>
      <c r="DD148" s="32"/>
      <c r="DE148" s="30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27" t="s">
        <v>157</v>
      </c>
      <c r="EJ148" s="27" t="s">
        <v>21</v>
      </c>
      <c r="EK148" s="27" t="s">
        <v>157</v>
      </c>
      <c r="EL148" s="27" t="s">
        <v>157</v>
      </c>
      <c r="EM148" s="27" t="s">
        <v>157</v>
      </c>
      <c r="EN148" s="27" t="s">
        <v>157</v>
      </c>
      <c r="EO148" s="27" t="s">
        <v>157</v>
      </c>
      <c r="EP148" s="27" t="s">
        <v>157</v>
      </c>
      <c r="EQ148" s="27" t="s">
        <v>157</v>
      </c>
      <c r="ER148" s="27" t="s">
        <v>157</v>
      </c>
      <c r="ES148" s="27" t="s">
        <v>157</v>
      </c>
      <c r="ET148" s="27" t="s">
        <v>157</v>
      </c>
      <c r="EU148" s="27" t="s">
        <v>157</v>
      </c>
      <c r="EV148" s="27" t="s">
        <v>157</v>
      </c>
      <c r="EW148" s="27" t="s">
        <v>157</v>
      </c>
    </row>
    <row r="149" spans="2:153" x14ac:dyDescent="0.25">
      <c r="B149" t="str">
        <f>IF(Q149="ja",XPlan_raw[[#This Row],[EKA_kode2]],"")</f>
        <v>T100052102</v>
      </c>
      <c r="C149" t="str">
        <f>XPlan_raw[[#This Row],[eka_langtnavn]]</f>
        <v>Anvendt Statistik</v>
      </c>
      <c r="D149" t="str">
        <f>IF(XPlan_raw[[#This Row],[Interne-kode]]&lt;&gt;"(tom)",XPlan_raw[[#This Row],[Interne-kode]],"")</f>
        <v>GX-STA</v>
      </c>
      <c r="E1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49" t="str">
        <f>IF(XPlan_raw[[#This Row],[Campus]]&lt;&gt;"(tom)",XPlan_raw[[#This Row],[Campus]],"")</f>
        <v>Odense</v>
      </c>
      <c r="H149" t="str">
        <f>IF(OR(XPlan_raw[[#This Row],[Prøveform]]="(tom)",XPlan_raw[[#This Row],[Prøveform]]=""),"",XPlan_raw[[#This Row],[Prøveform]])</f>
        <v>Oral examination</v>
      </c>
      <c r="I149" t="str">
        <f>IF(XPlan_raw[[#This Row],[Eksaminator_samlet]]&lt;&gt;"",XPlan_raw[[#This Row],[Eksaminator_samlet]],"")</f>
        <v>Katja Helena Andersen, Miriam Lykke Jensen</v>
      </c>
      <c r="J149" t="str">
        <f>IF(OR(XPlan_raw[[#This Row],[Censur]]="(tom)",XPlan_raw[[#This Row],[Censur]]=""),"",XPlan_raw[[#This Row],[Censur]])</f>
        <v>Second examiner: Internal</v>
      </c>
      <c r="K1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49" s="4" t="str">
        <f>IF(XPlan_raw[[#This Row],[Bemærk]]&lt;&gt;"",XPlan_raw[[#This Row],[Bemærk]],"")</f>
        <v/>
      </c>
      <c r="M149" s="4" t="str">
        <f>IF(XPlan_raw[[#This Row],[Prøveform]]="Skriftlig prøve",XPlan_raw[[#This Row],[DATO: Start eksamen]]+21,"")</f>
        <v/>
      </c>
      <c r="N1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149" s="27" t="s">
        <v>515</v>
      </c>
      <c r="R149" t="s">
        <v>1135</v>
      </c>
      <c r="S149" s="27" t="s">
        <v>1136</v>
      </c>
      <c r="T149" s="27" t="s">
        <v>1137</v>
      </c>
      <c r="U149" s="27" t="s">
        <v>156</v>
      </c>
      <c r="V149" t="s">
        <v>157</v>
      </c>
      <c r="W149" s="41">
        <v>45818</v>
      </c>
      <c r="X149" s="41">
        <v>45821</v>
      </c>
      <c r="Y149" s="41" t="s">
        <v>630</v>
      </c>
      <c r="Z149" s="27" t="s">
        <v>1138</v>
      </c>
      <c r="AA149" s="27" t="s">
        <v>186</v>
      </c>
      <c r="AB149" s="27" t="s">
        <v>160</v>
      </c>
      <c r="AC149" s="41">
        <v>45897</v>
      </c>
      <c r="AD149" s="41"/>
      <c r="AE149" s="27"/>
      <c r="AF149" t="s">
        <v>18</v>
      </c>
      <c r="AH149" s="47" t="s">
        <v>157</v>
      </c>
      <c r="AI149" s="27" t="s">
        <v>157</v>
      </c>
      <c r="AJ149" s="47" t="s">
        <v>157</v>
      </c>
      <c r="AK149" s="27" t="s">
        <v>47</v>
      </c>
      <c r="AL149" s="47" t="s">
        <v>157</v>
      </c>
      <c r="AM149" s="27" t="s">
        <v>157</v>
      </c>
      <c r="AN149" s="47" t="s">
        <v>157</v>
      </c>
      <c r="AO149" s="27" t="s">
        <v>157</v>
      </c>
      <c r="AP149" s="27" t="s">
        <v>157</v>
      </c>
      <c r="AQ149" s="27" t="s">
        <v>157</v>
      </c>
      <c r="AR149" s="27" t="s">
        <v>157</v>
      </c>
      <c r="AS149" s="27" t="s">
        <v>157</v>
      </c>
      <c r="AT149" s="27" t="s">
        <v>157</v>
      </c>
      <c r="AU149" s="27" t="s">
        <v>157</v>
      </c>
      <c r="AV149" s="27"/>
      <c r="AW149" s="27" t="s">
        <v>157</v>
      </c>
      <c r="AX149" s="27" t="s">
        <v>157</v>
      </c>
      <c r="AY149" s="27" t="s">
        <v>157</v>
      </c>
      <c r="AZ149" s="27" t="s">
        <v>157</v>
      </c>
      <c r="BA149" s="27" t="s">
        <v>157</v>
      </c>
      <c r="BB149" s="27" t="s">
        <v>157</v>
      </c>
      <c r="BC149" s="27" t="s">
        <v>157</v>
      </c>
      <c r="BD149" s="27" t="s">
        <v>157</v>
      </c>
      <c r="BE149" s="27" t="s">
        <v>157</v>
      </c>
      <c r="BF149" s="27" t="s">
        <v>157</v>
      </c>
      <c r="BG149" s="27" t="s">
        <v>157</v>
      </c>
      <c r="BH149" s="27" t="s">
        <v>157</v>
      </c>
      <c r="BI149" s="27" t="s">
        <v>157</v>
      </c>
      <c r="BJ149" s="27" t="s">
        <v>157</v>
      </c>
      <c r="BK149" s="27" t="s">
        <v>157</v>
      </c>
      <c r="BL149" s="27" t="s">
        <v>157</v>
      </c>
      <c r="BM149" s="27" t="s">
        <v>157</v>
      </c>
      <c r="BN149" s="27" t="s">
        <v>157</v>
      </c>
      <c r="BO149" s="27" t="s">
        <v>157</v>
      </c>
      <c r="BP149" s="27" t="s">
        <v>157</v>
      </c>
      <c r="BQ149" s="27" t="s">
        <v>157</v>
      </c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I149" t="s">
        <v>200</v>
      </c>
      <c r="CJ149" s="27" t="s">
        <v>201</v>
      </c>
      <c r="CK149" s="27" t="s">
        <v>202</v>
      </c>
      <c r="CL149" s="27" t="s">
        <v>203</v>
      </c>
      <c r="CM149" s="27" t="s">
        <v>157</v>
      </c>
      <c r="CN149" s="41">
        <v>45831</v>
      </c>
      <c r="CO149" s="41">
        <v>45833</v>
      </c>
      <c r="CP149" s="41" t="s">
        <v>630</v>
      </c>
      <c r="CQ149" s="27" t="s">
        <v>204</v>
      </c>
      <c r="CR149" s="27" t="s">
        <v>446</v>
      </c>
      <c r="CS149" s="27" t="s">
        <v>187</v>
      </c>
      <c r="CT149" s="41">
        <v>45896</v>
      </c>
      <c r="CU149" s="41"/>
      <c r="CV149" s="27" t="s">
        <v>161</v>
      </c>
      <c r="CW149" t="s">
        <v>20</v>
      </c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 t="s">
        <v>157</v>
      </c>
      <c r="EJ149" s="27" t="s">
        <v>21</v>
      </c>
      <c r="EK149" s="27" t="s">
        <v>157</v>
      </c>
      <c r="EL149" s="27" t="s">
        <v>157</v>
      </c>
      <c r="EM149" s="27" t="s">
        <v>157</v>
      </c>
      <c r="EN149" s="27" t="s">
        <v>157</v>
      </c>
      <c r="EO149" s="27" t="s">
        <v>157</v>
      </c>
      <c r="EP149" s="27" t="s">
        <v>157</v>
      </c>
      <c r="EQ149" s="27" t="s">
        <v>157</v>
      </c>
      <c r="ER149" s="27" t="s">
        <v>157</v>
      </c>
      <c r="ES149" s="27" t="s">
        <v>157</v>
      </c>
      <c r="ET149" s="27" t="s">
        <v>157</v>
      </c>
      <c r="EU149" s="27" t="s">
        <v>157</v>
      </c>
      <c r="EV149" s="27" t="s">
        <v>157</v>
      </c>
      <c r="EW149" s="27" t="s">
        <v>80</v>
      </c>
    </row>
    <row r="150" spans="2:153" x14ac:dyDescent="0.25">
      <c r="B150" t="str">
        <f>IF(Q150="ja",XPlan_raw[[#This Row],[EKA_kode2]],"")</f>
        <v>T070066102</v>
      </c>
      <c r="C150" t="str">
        <f>XPlan_raw[[#This Row],[eka_langtnavn]]</f>
        <v>Avancerede Produktudviklingsmetoder</v>
      </c>
      <c r="D150" t="str">
        <f>IF(XPlan_raw[[#This Row],[Interne-kode]]&lt;&gt;"(tom)",XPlan_raw[[#This Row],[Interne-kode]],"")</f>
        <v>PDX-APDM</v>
      </c>
      <c r="E1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0" t="str">
        <f>IF(XPlan_raw[[#This Row],[Campus]]&lt;&gt;"(tom)",XPlan_raw[[#This Row],[Campus]],"")</f>
        <v>Odense</v>
      </c>
      <c r="H150" t="str">
        <f>IF(OR(XPlan_raw[[#This Row],[Prøveform]]="(tom)",XPlan_raw[[#This Row],[Prøveform]]=""),"",XPlan_raw[[#This Row],[Prøveform]])</f>
        <v>Written examination on premises</v>
      </c>
      <c r="I150" t="str">
        <f>IF(XPlan_raw[[#This Row],[Eksaminator_samlet]]&lt;&gt;"",XPlan_raw[[#This Row],[Eksaminator_samlet]],"")</f>
        <v>Jens Chr. Jensen</v>
      </c>
      <c r="J150" t="str">
        <f>IF(OR(XPlan_raw[[#This Row],[Censur]]="(tom)",XPlan_raw[[#This Row],[Censur]]=""),"",XPlan_raw[[#This Row],[Censur]])</f>
        <v>Second examiner: None</v>
      </c>
      <c r="K1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50" s="4" t="str">
        <f>IF(XPlan_raw[[#This Row],[Bemærk]]&lt;&gt;"",XPlan_raw[[#This Row],[Bemærk]],"")</f>
        <v/>
      </c>
      <c r="M150" s="4" t="str">
        <f>IF(XPlan_raw[[#This Row],[Prøveform]]="Skriftlig prøve",XPlan_raw[[#This Row],[DATO: Start eksamen]]+21,"")</f>
        <v/>
      </c>
      <c r="N1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50" s="27" t="s">
        <v>515</v>
      </c>
      <c r="R150" t="s">
        <v>1016</v>
      </c>
      <c r="S150" s="27" t="s">
        <v>1017</v>
      </c>
      <c r="T150" s="27" t="s">
        <v>1018</v>
      </c>
      <c r="U150" s="27" t="s">
        <v>203</v>
      </c>
      <c r="V150" t="s">
        <v>157</v>
      </c>
      <c r="W150" s="41">
        <v>45818</v>
      </c>
      <c r="X150" s="41"/>
      <c r="Y150" s="41" t="s">
        <v>630</v>
      </c>
      <c r="Z150" s="27" t="s">
        <v>1019</v>
      </c>
      <c r="AA150" s="27" t="s">
        <v>791</v>
      </c>
      <c r="AB150" s="27" t="s">
        <v>167</v>
      </c>
      <c r="AC150" s="41">
        <v>45887</v>
      </c>
      <c r="AD150" s="41"/>
      <c r="AE150" s="27"/>
      <c r="AF150" t="s">
        <v>18</v>
      </c>
      <c r="AH150" s="47" t="s">
        <v>157</v>
      </c>
      <c r="AI150" s="27" t="s">
        <v>157</v>
      </c>
      <c r="AJ150" s="47" t="s">
        <v>157</v>
      </c>
      <c r="AK150" s="27" t="s">
        <v>157</v>
      </c>
      <c r="AL150" s="47" t="s">
        <v>157</v>
      </c>
      <c r="AM150" s="27" t="s">
        <v>157</v>
      </c>
      <c r="AN150" s="4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AV150" s="27"/>
      <c r="AW150" s="27" t="s">
        <v>157</v>
      </c>
      <c r="AX150" s="27" t="s">
        <v>60</v>
      </c>
      <c r="AY150" s="27" t="s">
        <v>157</v>
      </c>
      <c r="AZ150" s="27" t="s">
        <v>157</v>
      </c>
      <c r="BA150" s="27" t="s">
        <v>157</v>
      </c>
      <c r="BB150" s="27" t="s">
        <v>157</v>
      </c>
      <c r="BC150" s="27" t="s">
        <v>157</v>
      </c>
      <c r="BD150" s="27" t="s">
        <v>157</v>
      </c>
      <c r="BE150" s="27" t="s">
        <v>157</v>
      </c>
      <c r="BF150" s="27" t="s">
        <v>157</v>
      </c>
      <c r="BG150" s="27" t="s">
        <v>157</v>
      </c>
      <c r="BH150" s="27" t="s">
        <v>157</v>
      </c>
      <c r="BI150" s="27" t="s">
        <v>157</v>
      </c>
      <c r="BJ150" s="27" t="s">
        <v>157</v>
      </c>
      <c r="BK150" s="27" t="s">
        <v>157</v>
      </c>
      <c r="BL150" s="27" t="s">
        <v>157</v>
      </c>
      <c r="BM150" s="27" t="s">
        <v>157</v>
      </c>
      <c r="BN150" s="27" t="s">
        <v>157</v>
      </c>
      <c r="BO150" s="27" t="s">
        <v>157</v>
      </c>
      <c r="BP150" s="27" t="s">
        <v>157</v>
      </c>
      <c r="BQ150" s="27" t="s">
        <v>157</v>
      </c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I150" s="28" t="s">
        <v>494</v>
      </c>
      <c r="CJ150" s="30" t="s">
        <v>495</v>
      </c>
      <c r="CK150" s="32" t="s">
        <v>496</v>
      </c>
      <c r="CL150" s="30" t="s">
        <v>203</v>
      </c>
      <c r="CM150" s="32" t="s">
        <v>157</v>
      </c>
      <c r="CN150" s="41">
        <v>45831</v>
      </c>
      <c r="CO150" s="34">
        <v>45838</v>
      </c>
      <c r="CP150" s="34" t="s">
        <v>630</v>
      </c>
      <c r="CQ150" s="30" t="s">
        <v>497</v>
      </c>
      <c r="CR150" s="32" t="s">
        <v>186</v>
      </c>
      <c r="CS150" s="30" t="s">
        <v>187</v>
      </c>
      <c r="CT150" s="34">
        <v>45882</v>
      </c>
      <c r="CU150" s="33"/>
      <c r="CV150" s="32" t="s">
        <v>161</v>
      </c>
      <c r="CW150" t="s">
        <v>20</v>
      </c>
      <c r="CY150" s="30"/>
      <c r="CZ150" s="32"/>
      <c r="DA150" s="30"/>
      <c r="DB150" s="32"/>
      <c r="DC150" s="30"/>
      <c r="DD150" s="32"/>
      <c r="DE150" s="30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 t="s">
        <v>157</v>
      </c>
      <c r="EJ150" s="32" t="s">
        <v>21</v>
      </c>
      <c r="EK150" s="32" t="s">
        <v>22</v>
      </c>
      <c r="EL150" s="32" t="s">
        <v>157</v>
      </c>
      <c r="EM150" s="32" t="s">
        <v>24</v>
      </c>
      <c r="EN150" s="32" t="s">
        <v>157</v>
      </c>
      <c r="EO150" s="32" t="s">
        <v>26</v>
      </c>
      <c r="EP150" s="32" t="s">
        <v>27</v>
      </c>
      <c r="EQ150" s="32" t="s">
        <v>157</v>
      </c>
      <c r="ER150" s="32" t="s">
        <v>157</v>
      </c>
      <c r="ES150" s="32" t="s">
        <v>157</v>
      </c>
      <c r="ET150" s="32" t="s">
        <v>157</v>
      </c>
      <c r="EU150" s="32" t="s">
        <v>157</v>
      </c>
      <c r="EV150" s="32" t="s">
        <v>157</v>
      </c>
      <c r="EW150" s="32" t="s">
        <v>157</v>
      </c>
    </row>
    <row r="151" spans="2:153" x14ac:dyDescent="0.25">
      <c r="B151" t="str">
        <f>IF(Q151="ja",XPlan_raw[[#This Row],[EKA_kode2]],"")</f>
        <v>T140045102</v>
      </c>
      <c r="C151" t="str">
        <f>XPlan_raw[[#This Row],[eka_langtnavn]]</f>
        <v>Betonkonstruktioner</v>
      </c>
      <c r="D151" t="str">
        <f>IF(XPlan_raw[[#This Row],[Interne-kode]]&lt;&gt;"(tom)",XPlan_raw[[#This Row],[Interne-kode]],"")</f>
        <v>14-CS</v>
      </c>
      <c r="E1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1" t="str">
        <f>IF(XPlan_raw[[#This Row],[Campus]]&lt;&gt;"(tom)",XPlan_raw[[#This Row],[Campus]],"")</f>
        <v>Odense</v>
      </c>
      <c r="H151" t="str">
        <f>IF(OR(XPlan_raw[[#This Row],[Prøveform]]="(tom)",XPlan_raw[[#This Row],[Prøveform]]=""),"",XPlan_raw[[#This Row],[Prøveform]])</f>
        <v>Written examination on premises</v>
      </c>
      <c r="I151" t="str">
        <f>IF(XPlan_raw[[#This Row],[Eksaminator_samlet]]&lt;&gt;"",XPlan_raw[[#This Row],[Eksaminator_samlet]],"")</f>
        <v>Jesper Kierkegaard Hansen, Mads Friborg Nielsen, Mads Sørensen, Søren Gustenhoff Hansen</v>
      </c>
      <c r="J151" t="str">
        <f>IF(OR(XPlan_raw[[#This Row],[Censur]]="(tom)",XPlan_raw[[#This Row],[Censur]]=""),"",XPlan_raw[[#This Row],[Censur]])</f>
        <v>Second examiner: Internal</v>
      </c>
      <c r="K1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1" s="4" t="str">
        <f>IF(XPlan_raw[[#This Row],[Bemærk]]&lt;&gt;"",XPlan_raw[[#This Row],[Bemærk]],"")</f>
        <v/>
      </c>
      <c r="M151" s="4" t="str">
        <f>IF(XPlan_raw[[#This Row],[Prøveform]]="Skriftlig prøve",XPlan_raw[[#This Row],[DATO: Start eksamen]]+21,"")</f>
        <v/>
      </c>
      <c r="N1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151" s="27" t="s">
        <v>515</v>
      </c>
      <c r="R151" s="5" t="s">
        <v>1228</v>
      </c>
      <c r="S151" s="47" t="s">
        <v>1229</v>
      </c>
      <c r="T151" s="27" t="s">
        <v>1230</v>
      </c>
      <c r="U151" s="47" t="s">
        <v>203</v>
      </c>
      <c r="V151" t="s">
        <v>157</v>
      </c>
      <c r="W151" s="48">
        <v>45818</v>
      </c>
      <c r="X151" s="41"/>
      <c r="Y151" s="41" t="s">
        <v>630</v>
      </c>
      <c r="Z151" s="47" t="s">
        <v>1231</v>
      </c>
      <c r="AA151" s="27" t="s">
        <v>791</v>
      </c>
      <c r="AB151" s="47" t="s">
        <v>160</v>
      </c>
      <c r="AC151" s="41">
        <v>45896</v>
      </c>
      <c r="AD151" s="48"/>
      <c r="AE151" s="27"/>
      <c r="AF151" t="s">
        <v>18</v>
      </c>
      <c r="AH151" s="47" t="s">
        <v>157</v>
      </c>
      <c r="AI151" s="27" t="s">
        <v>157</v>
      </c>
      <c r="AJ151" s="47" t="s">
        <v>157</v>
      </c>
      <c r="AK151" s="27" t="s">
        <v>157</v>
      </c>
      <c r="AL151" s="47" t="s">
        <v>157</v>
      </c>
      <c r="AM151" s="27" t="s">
        <v>157</v>
      </c>
      <c r="AN151" s="47" t="s">
        <v>157</v>
      </c>
      <c r="AO151" s="27" t="s">
        <v>157</v>
      </c>
      <c r="AP151" s="27" t="s">
        <v>157</v>
      </c>
      <c r="AQ151" s="27" t="s">
        <v>157</v>
      </c>
      <c r="AR151" s="27" t="s">
        <v>54</v>
      </c>
      <c r="AS151" s="27" t="s">
        <v>157</v>
      </c>
      <c r="AT151" s="27" t="s">
        <v>157</v>
      </c>
      <c r="AU151" s="27" t="s">
        <v>157</v>
      </c>
      <c r="AV151" s="27"/>
      <c r="AW151" s="27" t="s">
        <v>157</v>
      </c>
      <c r="AX151" s="27" t="s">
        <v>157</v>
      </c>
      <c r="AY151" s="27" t="s">
        <v>157</v>
      </c>
      <c r="AZ151" s="27" t="s">
        <v>157</v>
      </c>
      <c r="BA151" s="27" t="s">
        <v>157</v>
      </c>
      <c r="BB151" s="27" t="s">
        <v>157</v>
      </c>
      <c r="BC151" s="27" t="s">
        <v>157</v>
      </c>
      <c r="BD151" s="27" t="s">
        <v>157</v>
      </c>
      <c r="BE151" s="27" t="s">
        <v>157</v>
      </c>
      <c r="BF151" s="27" t="s">
        <v>157</v>
      </c>
      <c r="BG151" s="27" t="s">
        <v>157</v>
      </c>
      <c r="BH151" s="27" t="s">
        <v>157</v>
      </c>
      <c r="BI151" s="27" t="s">
        <v>157</v>
      </c>
      <c r="BJ151" s="27" t="s">
        <v>157</v>
      </c>
      <c r="BK151" s="27" t="s">
        <v>157</v>
      </c>
      <c r="BL151" s="27" t="s">
        <v>157</v>
      </c>
      <c r="BM151" s="27" t="s">
        <v>157</v>
      </c>
      <c r="BN151" s="27" t="s">
        <v>157</v>
      </c>
      <c r="BO151" s="27" t="s">
        <v>157</v>
      </c>
      <c r="BP151" s="27" t="s">
        <v>157</v>
      </c>
      <c r="BQ151" s="27" t="s">
        <v>157</v>
      </c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I151" t="s">
        <v>301</v>
      </c>
      <c r="CJ151" s="27" t="s">
        <v>302</v>
      </c>
      <c r="CK151" s="27" t="s">
        <v>303</v>
      </c>
      <c r="CL151" s="27" t="s">
        <v>156</v>
      </c>
      <c r="CM151" s="27" t="s">
        <v>157</v>
      </c>
      <c r="CN151" s="41">
        <v>45831</v>
      </c>
      <c r="CO151" s="41">
        <v>45833</v>
      </c>
      <c r="CP151" s="41" t="s">
        <v>634</v>
      </c>
      <c r="CQ151" s="27" t="s">
        <v>304</v>
      </c>
      <c r="CR151" s="27" t="s">
        <v>441</v>
      </c>
      <c r="CS151" s="27" t="s">
        <v>160</v>
      </c>
      <c r="CT151" s="41">
        <v>45895</v>
      </c>
      <c r="CU151" s="41"/>
      <c r="CV151" s="27"/>
      <c r="CW151" t="s">
        <v>20</v>
      </c>
      <c r="CY151" s="30"/>
      <c r="CZ151" s="32"/>
      <c r="DA151" s="30"/>
      <c r="DB151" s="32"/>
      <c r="DC151" s="30"/>
      <c r="DD151" s="32"/>
      <c r="DE151" s="30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27" t="s">
        <v>157</v>
      </c>
      <c r="EJ151" s="27" t="s">
        <v>157</v>
      </c>
      <c r="EK151" s="27" t="s">
        <v>157</v>
      </c>
      <c r="EL151" s="27" t="s">
        <v>157</v>
      </c>
      <c r="EM151" s="27" t="s">
        <v>157</v>
      </c>
      <c r="EN151" s="27" t="s">
        <v>157</v>
      </c>
      <c r="EO151" s="27" t="s">
        <v>157</v>
      </c>
      <c r="EP151" s="27" t="s">
        <v>157</v>
      </c>
      <c r="EQ151" s="27" t="s">
        <v>157</v>
      </c>
      <c r="ER151" s="27" t="s">
        <v>29</v>
      </c>
      <c r="ES151" s="27" t="s">
        <v>157</v>
      </c>
      <c r="ET151" s="27" t="s">
        <v>157</v>
      </c>
      <c r="EU151" s="27" t="s">
        <v>32</v>
      </c>
      <c r="EV151" s="27" t="s">
        <v>33</v>
      </c>
      <c r="EW151" s="27" t="s">
        <v>80</v>
      </c>
    </row>
    <row r="152" spans="2:153" x14ac:dyDescent="0.25">
      <c r="B152" t="str">
        <f>IF(Q152="ja",XPlan_raw[[#This Row],[EKA_kode2]],"")</f>
        <v>T000021102</v>
      </c>
      <c r="C152" t="str">
        <f>XPlan_raw[[#This Row],[eka_langtnavn]]</f>
        <v>Bærende konstruktioner</v>
      </c>
      <c r="D152" t="str">
        <f>IF(XPlan_raw[[#This Row],[Interne-kode]]&lt;&gt;"(tom)",XPlan_raw[[#This Row],[Interne-kode]],"")</f>
        <v>B-KON1</v>
      </c>
      <c r="E1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52" t="str">
        <f>IF(XPlan_raw[[#This Row],[Campus]]&lt;&gt;"(tom)",XPlan_raw[[#This Row],[Campus]],"")</f>
        <v>Odense</v>
      </c>
      <c r="H152" t="str">
        <f>IF(OR(XPlan_raw[[#This Row],[Prøveform]]="(tom)",XPlan_raw[[#This Row],[Prøveform]]=""),"",XPlan_raw[[#This Row],[Prøveform]])</f>
        <v>Oral examination</v>
      </c>
      <c r="I152" t="str">
        <f>IF(XPlan_raw[[#This Row],[Eksaminator_samlet]]&lt;&gt;"",XPlan_raw[[#This Row],[Eksaminator_samlet]],"")</f>
        <v>Janni Alrum Jørgensen, Torben Bårup Sørensen</v>
      </c>
      <c r="J152" t="str">
        <f>IF(OR(XPlan_raw[[#This Row],[Censur]]="(tom)",XPlan_raw[[#This Row],[Censur]]=""),"",XPlan_raw[[#This Row],[Censur]])</f>
        <v>Second examiner: Internal</v>
      </c>
      <c r="K1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52" s="4" t="str">
        <f>IF(XPlan_raw[[#This Row],[Bemærk]]&lt;&gt;"",XPlan_raw[[#This Row],[Bemærk]],"")</f>
        <v/>
      </c>
      <c r="M152" s="4" t="str">
        <f>IF(XPlan_raw[[#This Row],[Prøveform]]="Skriftlig prøve",XPlan_raw[[#This Row],[DATO: Start eksamen]]+21,"")</f>
        <v/>
      </c>
      <c r="N1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52" s="27" t="s">
        <v>515</v>
      </c>
      <c r="R152" t="s">
        <v>846</v>
      </c>
      <c r="S152" s="27" t="s">
        <v>847</v>
      </c>
      <c r="T152" s="27" t="s">
        <v>848</v>
      </c>
      <c r="U152" s="27" t="s">
        <v>203</v>
      </c>
      <c r="V152" t="s">
        <v>157</v>
      </c>
      <c r="W152" s="41">
        <v>45818</v>
      </c>
      <c r="X152" s="41">
        <v>45819</v>
      </c>
      <c r="Y152" s="41" t="s">
        <v>631</v>
      </c>
      <c r="Z152" s="27" t="s">
        <v>849</v>
      </c>
      <c r="AA152" s="27" t="s">
        <v>186</v>
      </c>
      <c r="AB152" s="27" t="s">
        <v>160</v>
      </c>
      <c r="AC152" s="41">
        <v>45882</v>
      </c>
      <c r="AD152" s="41"/>
      <c r="AE152" s="27"/>
      <c r="AF152" t="s">
        <v>18</v>
      </c>
      <c r="AH152" s="27" t="s">
        <v>44</v>
      </c>
      <c r="AI152" s="27" t="s">
        <v>157</v>
      </c>
      <c r="AJ152" s="27" t="s">
        <v>157</v>
      </c>
      <c r="AK152" s="27" t="s">
        <v>157</v>
      </c>
      <c r="AL152" s="27" t="s">
        <v>157</v>
      </c>
      <c r="AM152" s="27" t="s">
        <v>157</v>
      </c>
      <c r="AN152" s="27" t="s">
        <v>157</v>
      </c>
      <c r="AO152" s="27" t="s">
        <v>157</v>
      </c>
      <c r="AP152" s="27" t="s">
        <v>157</v>
      </c>
      <c r="AQ152" s="27" t="s">
        <v>157</v>
      </c>
      <c r="AR152" s="27" t="s">
        <v>157</v>
      </c>
      <c r="AS152" s="27" t="s">
        <v>157</v>
      </c>
      <c r="AT152" s="27" t="s">
        <v>157</v>
      </c>
      <c r="AU152" s="27" t="s">
        <v>157</v>
      </c>
      <c r="AV152" s="27"/>
      <c r="AW152" s="27" t="s">
        <v>157</v>
      </c>
      <c r="AX152" s="27" t="s">
        <v>157</v>
      </c>
      <c r="AY152" s="27" t="s">
        <v>157</v>
      </c>
      <c r="AZ152" s="27" t="s">
        <v>157</v>
      </c>
      <c r="BA152" s="27" t="s">
        <v>157</v>
      </c>
      <c r="BB152" s="27" t="s">
        <v>157</v>
      </c>
      <c r="BC152" s="27" t="s">
        <v>157</v>
      </c>
      <c r="BD152" s="27" t="s">
        <v>157</v>
      </c>
      <c r="BE152" s="27" t="s">
        <v>157</v>
      </c>
      <c r="BF152" s="27" t="s">
        <v>157</v>
      </c>
      <c r="BG152" s="27" t="s">
        <v>157</v>
      </c>
      <c r="BH152" s="27" t="s">
        <v>157</v>
      </c>
      <c r="BI152" s="27" t="s">
        <v>157</v>
      </c>
      <c r="BJ152" s="27" t="s">
        <v>157</v>
      </c>
      <c r="BK152" s="27" t="s">
        <v>157</v>
      </c>
      <c r="BL152" s="27" t="s">
        <v>157</v>
      </c>
      <c r="BM152" s="27" t="s">
        <v>157</v>
      </c>
      <c r="BN152" s="27" t="s">
        <v>157</v>
      </c>
      <c r="BO152" s="27" t="s">
        <v>157</v>
      </c>
      <c r="BP152" s="27" t="s">
        <v>157</v>
      </c>
      <c r="BQ152" s="27" t="s">
        <v>157</v>
      </c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I152" s="28" t="s">
        <v>491</v>
      </c>
      <c r="CJ152" s="30" t="s">
        <v>492</v>
      </c>
      <c r="CK152" s="32" t="s">
        <v>493</v>
      </c>
      <c r="CL152" s="30" t="s">
        <v>203</v>
      </c>
      <c r="CM152" s="32" t="s">
        <v>208</v>
      </c>
      <c r="CN152" s="41">
        <v>45831</v>
      </c>
      <c r="CO152" s="34"/>
      <c r="CP152" s="34" t="s">
        <v>631</v>
      </c>
      <c r="CQ152" s="30" t="s">
        <v>458</v>
      </c>
      <c r="CR152" s="32" t="s">
        <v>186</v>
      </c>
      <c r="CS152" s="30" t="s">
        <v>160</v>
      </c>
      <c r="CT152" s="34">
        <v>45896</v>
      </c>
      <c r="CU152" s="33"/>
      <c r="CV152" s="32"/>
      <c r="CW152" t="s">
        <v>20</v>
      </c>
      <c r="CY152" s="30"/>
      <c r="CZ152" s="32"/>
      <c r="DA152" s="30"/>
      <c r="DB152" s="32"/>
      <c r="DC152" s="30"/>
      <c r="DD152" s="32"/>
      <c r="DE152" s="30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 t="s">
        <v>157</v>
      </c>
      <c r="EJ152" s="32" t="s">
        <v>157</v>
      </c>
      <c r="EK152" s="32" t="s">
        <v>22</v>
      </c>
      <c r="EL152" s="32" t="s">
        <v>23</v>
      </c>
      <c r="EM152" s="32" t="s">
        <v>24</v>
      </c>
      <c r="EN152" s="32" t="s">
        <v>157</v>
      </c>
      <c r="EO152" s="32" t="s">
        <v>157</v>
      </c>
      <c r="EP152" s="32" t="s">
        <v>27</v>
      </c>
      <c r="EQ152" s="32" t="s">
        <v>157</v>
      </c>
      <c r="ER152" s="32" t="s">
        <v>157</v>
      </c>
      <c r="ES152" s="32" t="s">
        <v>157</v>
      </c>
      <c r="ET152" s="32" t="s">
        <v>157</v>
      </c>
      <c r="EU152" s="32" t="s">
        <v>157</v>
      </c>
      <c r="EV152" s="32" t="s">
        <v>157</v>
      </c>
      <c r="EW152" s="32" t="s">
        <v>80</v>
      </c>
    </row>
    <row r="153" spans="2:153" x14ac:dyDescent="0.25">
      <c r="B153" t="str">
        <f>IF(Q153="ja",XPlan_raw[[#This Row],[EKA_kode2]],"")</f>
        <v>T150004102</v>
      </c>
      <c r="C153" t="str">
        <f>XPlan_raw[[#This Row],[eka_langtnavn]]</f>
        <v>Computational Methods for Design Optimization</v>
      </c>
      <c r="D153" t="str">
        <f>IF(XPlan_raw[[#This Row],[Interne-kode]]&lt;&gt;"(tom)",XPlan_raw[[#This Row],[Interne-kode]],"")</f>
        <v>15-CMDO</v>
      </c>
      <c r="E1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3" t="str">
        <f>IF(XPlan_raw[[#This Row],[Campus]]&lt;&gt;"(tom)",XPlan_raw[[#This Row],[Campus]],"")</f>
        <v>Odense</v>
      </c>
      <c r="H153" t="str">
        <f>IF(OR(XPlan_raw[[#This Row],[Prøveform]]="(tom)",XPlan_raw[[#This Row],[Prøveform]]=""),"",XPlan_raw[[#This Row],[Prøveform]])</f>
        <v>Portfolio</v>
      </c>
      <c r="I153" t="str">
        <f>IF(XPlan_raw[[#This Row],[Eksaminator_samlet]]&lt;&gt;"",XPlan_raw[[#This Row],[Eksaminator_samlet]],"")</f>
        <v>Ösgüc Bertug Capunaman, Lucas José Helle</v>
      </c>
      <c r="J153" t="str">
        <f>IF(OR(XPlan_raw[[#This Row],[Censur]]="(tom)",XPlan_raw[[#This Row],[Censur]]=""),"",XPlan_raw[[#This Row],[Censur]])</f>
        <v>Second examiner: Internal</v>
      </c>
      <c r="K1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3" s="4" t="str">
        <f>IF(XPlan_raw[[#This Row],[Bemærk]]&lt;&gt;"",XPlan_raw[[#This Row],[Bemærk]],"")</f>
        <v/>
      </c>
      <c r="M153" s="4" t="str">
        <f>IF(XPlan_raw[[#This Row],[Prøveform]]="Skriftlig prøve",XPlan_raw[[#This Row],[DATO: Start eksamen]]+21,"")</f>
        <v/>
      </c>
      <c r="N1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(MSc),(tom),(tom),(tom),(tom),(tom),(tom),(tom),(tom),(tom),(tom),(tom),(tom),(tom),Exchange students,,,,,,,,,,,,,,,</v>
      </c>
      <c r="Q153" s="27" t="s">
        <v>515</v>
      </c>
      <c r="R153" t="s">
        <v>1240</v>
      </c>
      <c r="S153" s="27" t="s">
        <v>1241</v>
      </c>
      <c r="T153" s="27" t="s">
        <v>1242</v>
      </c>
      <c r="U153" s="27" t="s">
        <v>156</v>
      </c>
      <c r="V153" t="s">
        <v>157</v>
      </c>
      <c r="W153" s="41">
        <v>45818</v>
      </c>
      <c r="X153" s="41"/>
      <c r="Y153" s="41" t="s">
        <v>630</v>
      </c>
      <c r="Z153" s="27" t="s">
        <v>1243</v>
      </c>
      <c r="AA153" s="27" t="s">
        <v>214</v>
      </c>
      <c r="AB153" s="27" t="s">
        <v>160</v>
      </c>
      <c r="AC153" s="41">
        <v>45898</v>
      </c>
      <c r="AD153" s="41"/>
      <c r="AE153" s="27"/>
      <c r="AF153" t="s">
        <v>18</v>
      </c>
      <c r="AH153" s="47" t="s">
        <v>157</v>
      </c>
      <c r="AI153" s="27" t="s">
        <v>157</v>
      </c>
      <c r="AJ153" s="47" t="s">
        <v>157</v>
      </c>
      <c r="AK153" s="27" t="s">
        <v>157</v>
      </c>
      <c r="AL153" s="47" t="s">
        <v>157</v>
      </c>
      <c r="AM153" s="27" t="s">
        <v>157</v>
      </c>
      <c r="AN153" s="47" t="s">
        <v>157</v>
      </c>
      <c r="AO153" s="27" t="s">
        <v>157</v>
      </c>
      <c r="AP153" s="27" t="s">
        <v>157</v>
      </c>
      <c r="AQ153" s="27" t="s">
        <v>157</v>
      </c>
      <c r="AR153" s="27" t="s">
        <v>157</v>
      </c>
      <c r="AS153" s="27" t="s">
        <v>157</v>
      </c>
      <c r="AT153" s="27" t="s">
        <v>157</v>
      </c>
      <c r="AU153" s="27" t="s">
        <v>157</v>
      </c>
      <c r="AV153" s="27"/>
      <c r="AW153" s="27" t="s">
        <v>157</v>
      </c>
      <c r="AX153" s="27" t="s">
        <v>157</v>
      </c>
      <c r="AY153" s="27" t="s">
        <v>157</v>
      </c>
      <c r="AZ153" s="27" t="s">
        <v>157</v>
      </c>
      <c r="BA153" s="27" t="s">
        <v>157</v>
      </c>
      <c r="BB153" s="27" t="s">
        <v>157</v>
      </c>
      <c r="BC153" s="27" t="s">
        <v>65</v>
      </c>
      <c r="BD153" s="27" t="s">
        <v>157</v>
      </c>
      <c r="BE153" s="27" t="s">
        <v>157</v>
      </c>
      <c r="BF153" s="27" t="s">
        <v>157</v>
      </c>
      <c r="BG153" s="27" t="s">
        <v>157</v>
      </c>
      <c r="BH153" s="27" t="s">
        <v>157</v>
      </c>
      <c r="BI153" s="27" t="s">
        <v>157</v>
      </c>
      <c r="BJ153" s="27" t="s">
        <v>157</v>
      </c>
      <c r="BK153" s="27" t="s">
        <v>157</v>
      </c>
      <c r="BL153" s="27" t="s">
        <v>157</v>
      </c>
      <c r="BM153" s="27" t="s">
        <v>157</v>
      </c>
      <c r="BN153" s="27" t="s">
        <v>157</v>
      </c>
      <c r="BO153" s="27" t="s">
        <v>157</v>
      </c>
      <c r="BP153" s="27" t="s">
        <v>157</v>
      </c>
      <c r="BQ153" s="27" t="s">
        <v>34</v>
      </c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I153" s="28" t="s">
        <v>498</v>
      </c>
      <c r="CJ153" s="30" t="s">
        <v>193</v>
      </c>
      <c r="CK153" s="32" t="s">
        <v>499</v>
      </c>
      <c r="CL153" s="30" t="s">
        <v>156</v>
      </c>
      <c r="CM153" s="32" t="s">
        <v>157</v>
      </c>
      <c r="CN153" s="41">
        <v>45831</v>
      </c>
      <c r="CO153" s="34">
        <v>45838</v>
      </c>
      <c r="CP153" s="34" t="s">
        <v>630</v>
      </c>
      <c r="CQ153" s="30" t="s">
        <v>195</v>
      </c>
      <c r="CR153" s="32" t="s">
        <v>441</v>
      </c>
      <c r="CS153" s="30" t="s">
        <v>187</v>
      </c>
      <c r="CT153" s="34">
        <v>45894</v>
      </c>
      <c r="CU153" s="33">
        <v>45896</v>
      </c>
      <c r="CV153" s="32" t="s">
        <v>161</v>
      </c>
      <c r="CW153" t="s">
        <v>20</v>
      </c>
      <c r="CY153" s="30"/>
      <c r="CZ153" s="32"/>
      <c r="DA153" s="30"/>
      <c r="DB153" s="32"/>
      <c r="DC153" s="30"/>
      <c r="DD153" s="32"/>
      <c r="DE153" s="30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 t="s">
        <v>157</v>
      </c>
      <c r="EJ153" s="32" t="s">
        <v>157</v>
      </c>
      <c r="EK153" s="32" t="s">
        <v>157</v>
      </c>
      <c r="EL153" s="32" t="s">
        <v>157</v>
      </c>
      <c r="EM153" s="32" t="s">
        <v>157</v>
      </c>
      <c r="EN153" s="32" t="s">
        <v>25</v>
      </c>
      <c r="EO153" s="32" t="s">
        <v>157</v>
      </c>
      <c r="EP153" s="32" t="s">
        <v>157</v>
      </c>
      <c r="EQ153" s="32" t="s">
        <v>157</v>
      </c>
      <c r="ER153" s="32" t="s">
        <v>157</v>
      </c>
      <c r="ES153" s="32" t="s">
        <v>157</v>
      </c>
      <c r="ET153" s="32" t="s">
        <v>157</v>
      </c>
      <c r="EU153" s="32" t="s">
        <v>157</v>
      </c>
      <c r="EV153" s="32" t="s">
        <v>157</v>
      </c>
      <c r="EW153" s="32" t="s">
        <v>157</v>
      </c>
    </row>
    <row r="154" spans="2:153" x14ac:dyDescent="0.25">
      <c r="B154" t="str">
        <f>IF(Q154="ja",XPlan_raw[[#This Row],[EKA_kode2]],"")</f>
        <v>T510051102</v>
      </c>
      <c r="C154" t="str">
        <f>XPlan_raw[[#This Row],[eka_langtnavn]]</f>
        <v>Data Management</v>
      </c>
      <c r="D154" t="str">
        <f>IF(XPlan_raw[[#This Row],[Interne-kode]]&lt;&gt;"(tom)",XPlan_raw[[#This Row],[Interne-kode]],"")</f>
        <v>SI2-DM</v>
      </c>
      <c r="E1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4" t="str">
        <f>IF(XPlan_raw[[#This Row],[Campus]]&lt;&gt;"(tom)",XPlan_raw[[#This Row],[Campus]],"")</f>
        <v>Odense</v>
      </c>
      <c r="H154" t="str">
        <f>IF(OR(XPlan_raw[[#This Row],[Prøveform]]="(tom)",XPlan_raw[[#This Row],[Prøveform]]=""),"",XPlan_raw[[#This Row],[Prøveform]])</f>
        <v>Written examination on premises</v>
      </c>
      <c r="I154" t="str">
        <f>IF(XPlan_raw[[#This Row],[Eksaminator_samlet]]&lt;&gt;"",XPlan_raw[[#This Row],[Eksaminator_samlet]],"")</f>
        <v>Jakob Hviid</v>
      </c>
      <c r="J154" t="str">
        <f>IF(OR(XPlan_raw[[#This Row],[Censur]]="(tom)",XPlan_raw[[#This Row],[Censur]]=""),"",XPlan_raw[[#This Row],[Censur]])</f>
        <v>Second examiner: None</v>
      </c>
      <c r="K1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54" s="4" t="str">
        <f>IF(XPlan_raw[[#This Row],[Bemærk]]&lt;&gt;"",XPlan_raw[[#This Row],[Bemærk]],"")</f>
        <v/>
      </c>
      <c r="M154" s="4" t="str">
        <f>IF(XPlan_raw[[#This Row],[Prøveform]]="Skriftlig prøve",XPlan_raw[[#This Row],[DATO: Start eksamen]]+21,"")</f>
        <v/>
      </c>
      <c r="N1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(BSc),Bachelor i Sundheds- og Velfærdsteknologi (BSc),Bachelor i Software Engineering (BSc),(tom),(tom),(tom),(tom),(tom),(tom),(tom),(tom),(tom),(tom),(tom),(tom),(tom),(tom),(tom),,,,,,,,,,,,,,,</v>
      </c>
      <c r="Q154" s="27" t="s">
        <v>515</v>
      </c>
      <c r="R154" s="5" t="s">
        <v>1634</v>
      </c>
      <c r="S154" s="47" t="s">
        <v>1635</v>
      </c>
      <c r="T154" s="27" t="s">
        <v>1636</v>
      </c>
      <c r="U154" s="47" t="s">
        <v>156</v>
      </c>
      <c r="V154" t="s">
        <v>208</v>
      </c>
      <c r="W154" s="48">
        <v>45818</v>
      </c>
      <c r="X154" s="41"/>
      <c r="Y154" s="41" t="s">
        <v>630</v>
      </c>
      <c r="Z154" s="47" t="s">
        <v>1637</v>
      </c>
      <c r="AA154" s="27" t="s">
        <v>791</v>
      </c>
      <c r="AB154" s="47" t="s">
        <v>167</v>
      </c>
      <c r="AC154" s="41">
        <v>45890</v>
      </c>
      <c r="AD154" s="48"/>
      <c r="AE154" s="27"/>
      <c r="AF154" t="s">
        <v>18</v>
      </c>
      <c r="AH154" s="47" t="s">
        <v>157</v>
      </c>
      <c r="AI154" s="27" t="s">
        <v>157</v>
      </c>
      <c r="AJ154" s="47" t="s">
        <v>157</v>
      </c>
      <c r="AK154" s="27" t="s">
        <v>157</v>
      </c>
      <c r="AL154" s="47" t="s">
        <v>157</v>
      </c>
      <c r="AM154" s="27" t="s">
        <v>157</v>
      </c>
      <c r="AN154" s="47" t="s">
        <v>157</v>
      </c>
      <c r="AO154" s="27" t="s">
        <v>157</v>
      </c>
      <c r="AP154" s="27" t="s">
        <v>157</v>
      </c>
      <c r="AQ154" s="27" t="s">
        <v>53</v>
      </c>
      <c r="AR154" s="27" t="s">
        <v>157</v>
      </c>
      <c r="AS154" s="27" t="s">
        <v>157</v>
      </c>
      <c r="AT154" s="27" t="s">
        <v>157</v>
      </c>
      <c r="AU154" s="27" t="s">
        <v>157</v>
      </c>
      <c r="AV154" s="27"/>
      <c r="AW154" s="27" t="s">
        <v>157</v>
      </c>
      <c r="AX154" s="27" t="s">
        <v>157</v>
      </c>
      <c r="AY154" s="27" t="s">
        <v>157</v>
      </c>
      <c r="AZ154" s="27" t="s">
        <v>62</v>
      </c>
      <c r="BA154" s="27" t="s">
        <v>63</v>
      </c>
      <c r="BB154" s="27" t="s">
        <v>64</v>
      </c>
      <c r="BC154" s="27" t="s">
        <v>157</v>
      </c>
      <c r="BD154" s="27" t="s">
        <v>157</v>
      </c>
      <c r="BE154" s="27" t="s">
        <v>157</v>
      </c>
      <c r="BF154" s="27" t="s">
        <v>157</v>
      </c>
      <c r="BG154" s="27" t="s">
        <v>157</v>
      </c>
      <c r="BH154" s="27" t="s">
        <v>157</v>
      </c>
      <c r="BI154" s="27" t="s">
        <v>157</v>
      </c>
      <c r="BJ154" s="27" t="s">
        <v>157</v>
      </c>
      <c r="BK154" s="27" t="s">
        <v>157</v>
      </c>
      <c r="BL154" s="27" t="s">
        <v>157</v>
      </c>
      <c r="BM154" s="27" t="s">
        <v>157</v>
      </c>
      <c r="BN154" s="27" t="s">
        <v>157</v>
      </c>
      <c r="BO154" s="27" t="s">
        <v>157</v>
      </c>
      <c r="BP154" s="27" t="s">
        <v>157</v>
      </c>
      <c r="BQ154" s="27" t="s">
        <v>157</v>
      </c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I154" s="28" t="s">
        <v>291</v>
      </c>
      <c r="CJ154" s="30" t="s">
        <v>292</v>
      </c>
      <c r="CK154" s="32" t="s">
        <v>293</v>
      </c>
      <c r="CL154" s="30" t="s">
        <v>203</v>
      </c>
      <c r="CM154" s="32" t="s">
        <v>157</v>
      </c>
      <c r="CN154" s="41">
        <v>45831</v>
      </c>
      <c r="CO154" s="34">
        <v>45835</v>
      </c>
      <c r="CP154" s="34" t="s">
        <v>630</v>
      </c>
      <c r="CQ154" s="30" t="s">
        <v>294</v>
      </c>
      <c r="CR154" s="32" t="s">
        <v>441</v>
      </c>
      <c r="CS154" s="30" t="s">
        <v>187</v>
      </c>
      <c r="CT154" s="34">
        <v>45891</v>
      </c>
      <c r="CU154" s="33">
        <v>45894</v>
      </c>
      <c r="CV154" s="32" t="s">
        <v>161</v>
      </c>
      <c r="CW154" t="s">
        <v>20</v>
      </c>
      <c r="CY154" s="30"/>
      <c r="CZ154" s="32"/>
      <c r="DA154" s="30"/>
      <c r="DB154" s="32"/>
      <c r="DC154" s="30"/>
      <c r="DD154" s="32"/>
      <c r="DE154" s="30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 t="s">
        <v>157</v>
      </c>
      <c r="EJ154" s="32" t="s">
        <v>157</v>
      </c>
      <c r="EK154" s="32" t="s">
        <v>157</v>
      </c>
      <c r="EL154" s="32" t="s">
        <v>157</v>
      </c>
      <c r="EM154" s="32" t="s">
        <v>157</v>
      </c>
      <c r="EN154" s="32" t="s">
        <v>25</v>
      </c>
      <c r="EO154" s="32" t="s">
        <v>157</v>
      </c>
      <c r="EP154" s="32" t="s">
        <v>157</v>
      </c>
      <c r="EQ154" s="32" t="s">
        <v>157</v>
      </c>
      <c r="ER154" s="32" t="s">
        <v>157</v>
      </c>
      <c r="ES154" s="32" t="s">
        <v>157</v>
      </c>
      <c r="ET154" s="32" t="s">
        <v>157</v>
      </c>
      <c r="EU154" s="32" t="s">
        <v>157</v>
      </c>
      <c r="EV154" s="32" t="s">
        <v>157</v>
      </c>
      <c r="EW154" s="32" t="s">
        <v>157</v>
      </c>
    </row>
    <row r="155" spans="2:153" x14ac:dyDescent="0.25">
      <c r="B155" t="str">
        <f>IF(Q155="ja",XPlan_raw[[#This Row],[EKA_kode2]],"")</f>
        <v>T540051102</v>
      </c>
      <c r="C155" t="str">
        <f>XPlan_raw[[#This Row],[eka_langtnavn]]</f>
        <v>Embedded Programming</v>
      </c>
      <c r="D155" t="str">
        <f>IF(XPlan_raw[[#This Row],[Interne-kode]]&lt;&gt;"(tom)",XPlan_raw[[#This Row],[Interne-kode]],"")</f>
        <v>RB4-EMB</v>
      </c>
      <c r="E1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5" t="str">
        <f>IF(XPlan_raw[[#This Row],[Campus]]&lt;&gt;"(tom)",XPlan_raw[[#This Row],[Campus]],"")</f>
        <v>Odense</v>
      </c>
      <c r="H155" t="str">
        <f>IF(OR(XPlan_raw[[#This Row],[Prøveform]]="(tom)",XPlan_raw[[#This Row],[Prøveform]]=""),"",XPlan_raw[[#This Row],[Prøveform]])</f>
        <v>Oral examination</v>
      </c>
      <c r="I155" t="str">
        <f>IF(XPlan_raw[[#This Row],[Eksaminator_samlet]]&lt;&gt;"",XPlan_raw[[#This Row],[Eksaminator_samlet]],"")</f>
        <v>Oskar Palinko</v>
      </c>
      <c r="J155" t="str">
        <f>IF(OR(XPlan_raw[[#This Row],[Censur]]="(tom)",XPlan_raw[[#This Row],[Censur]]=""),"",XPlan_raw[[#This Row],[Censur]])</f>
        <v>Second examiner: External</v>
      </c>
      <c r="K1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155" s="4" t="str">
        <f>IF(XPlan_raw[[#This Row],[Bemærk]]&lt;&gt;"",XPlan_raw[[#This Row],[Bemærk]],"")</f>
        <v/>
      </c>
      <c r="M155" s="4" t="str">
        <f>IF(XPlan_raw[[#This Row],[Prøveform]]="Skriftlig prøve",XPlan_raw[[#This Row],[DATO: Start eksamen]]+21,"")</f>
        <v/>
      </c>
      <c r="N1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55" s="27" t="s">
        <v>515</v>
      </c>
      <c r="R155" s="5" t="s">
        <v>1761</v>
      </c>
      <c r="S155" s="47" t="s">
        <v>1459</v>
      </c>
      <c r="T155" s="27" t="s">
        <v>1762</v>
      </c>
      <c r="U155" s="47" t="s">
        <v>203</v>
      </c>
      <c r="V155" t="s">
        <v>208</v>
      </c>
      <c r="W155" s="48">
        <v>45818</v>
      </c>
      <c r="X155" s="41">
        <v>45820</v>
      </c>
      <c r="Y155" s="41" t="s">
        <v>630</v>
      </c>
      <c r="Z155" s="47" t="s">
        <v>1461</v>
      </c>
      <c r="AA155" s="27" t="s">
        <v>186</v>
      </c>
      <c r="AB155" s="47" t="s">
        <v>187</v>
      </c>
      <c r="AC155" s="41">
        <v>45887</v>
      </c>
      <c r="AD155" s="48">
        <v>45888</v>
      </c>
      <c r="AE155" s="27"/>
      <c r="AF155" t="s">
        <v>18</v>
      </c>
      <c r="AH155" s="47" t="s">
        <v>157</v>
      </c>
      <c r="AI155" s="27" t="s">
        <v>157</v>
      </c>
      <c r="AJ155" s="47" t="s">
        <v>157</v>
      </c>
      <c r="AK155" s="27" t="s">
        <v>157</v>
      </c>
      <c r="AL155" s="47" t="s">
        <v>157</v>
      </c>
      <c r="AM155" s="27" t="s">
        <v>157</v>
      </c>
      <c r="AN155" s="47" t="s">
        <v>157</v>
      </c>
      <c r="AO155" s="27" t="s">
        <v>157</v>
      </c>
      <c r="AP155" s="27" t="s">
        <v>52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  <c r="AV155" s="27"/>
      <c r="AW155" s="27" t="s">
        <v>157</v>
      </c>
      <c r="AX155" s="27" t="s">
        <v>157</v>
      </c>
      <c r="AY155" s="27" t="s">
        <v>61</v>
      </c>
      <c r="AZ155" s="27" t="s">
        <v>157</v>
      </c>
      <c r="BA155" s="27" t="s">
        <v>157</v>
      </c>
      <c r="BB155" s="27" t="s">
        <v>157</v>
      </c>
      <c r="BC155" s="27" t="s">
        <v>157</v>
      </c>
      <c r="BD155" s="27" t="s">
        <v>157</v>
      </c>
      <c r="BE155" s="27" t="s">
        <v>157</v>
      </c>
      <c r="BF155" s="27" t="s">
        <v>157</v>
      </c>
      <c r="BG155" s="27" t="s">
        <v>157</v>
      </c>
      <c r="BH155" s="27" t="s">
        <v>157</v>
      </c>
      <c r="BI155" s="27" t="s">
        <v>157</v>
      </c>
      <c r="BJ155" s="27" t="s">
        <v>157</v>
      </c>
      <c r="BK155" s="27" t="s">
        <v>157</v>
      </c>
      <c r="BL155" s="27" t="s">
        <v>157</v>
      </c>
      <c r="BM155" s="27" t="s">
        <v>157</v>
      </c>
      <c r="BN155" s="27" t="s">
        <v>157</v>
      </c>
      <c r="BO155" s="27" t="s">
        <v>157</v>
      </c>
      <c r="BP155" s="27" t="s">
        <v>157</v>
      </c>
      <c r="BQ155" s="27" t="s">
        <v>157</v>
      </c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I155" s="28" t="s">
        <v>504</v>
      </c>
      <c r="CJ155" s="30" t="s">
        <v>505</v>
      </c>
      <c r="CK155" s="32" t="s">
        <v>506</v>
      </c>
      <c r="CL155" s="30" t="s">
        <v>208</v>
      </c>
      <c r="CM155" s="32" t="s">
        <v>157</v>
      </c>
      <c r="CN155" s="41">
        <v>45832</v>
      </c>
      <c r="CO155" s="34">
        <v>45833</v>
      </c>
      <c r="CP155" s="34" t="s">
        <v>630</v>
      </c>
      <c r="CQ155" s="30" t="s">
        <v>507</v>
      </c>
      <c r="CR155" s="32" t="s">
        <v>186</v>
      </c>
      <c r="CS155" s="30" t="s">
        <v>187</v>
      </c>
      <c r="CT155" s="34">
        <v>45895</v>
      </c>
      <c r="CU155" s="33"/>
      <c r="CV155" s="32"/>
      <c r="CW155" t="s">
        <v>20</v>
      </c>
      <c r="CY155" s="30"/>
      <c r="CZ155" s="32"/>
      <c r="DA155" s="30"/>
      <c r="DB155" s="32"/>
      <c r="DC155" s="30"/>
      <c r="DD155" s="32"/>
      <c r="DE155" s="30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 t="s">
        <v>157</v>
      </c>
      <c r="EJ155" s="32" t="s">
        <v>157</v>
      </c>
      <c r="EK155" s="32" t="s">
        <v>157</v>
      </c>
      <c r="EL155" s="32" t="s">
        <v>157</v>
      </c>
      <c r="EM155" s="32" t="s">
        <v>24</v>
      </c>
      <c r="EN155" s="32" t="s">
        <v>157</v>
      </c>
      <c r="EO155" s="32" t="s">
        <v>157</v>
      </c>
      <c r="EP155" s="32" t="s">
        <v>157</v>
      </c>
      <c r="EQ155" s="32" t="s">
        <v>157</v>
      </c>
      <c r="ER155" s="32" t="s">
        <v>157</v>
      </c>
      <c r="ES155" s="32" t="s">
        <v>157</v>
      </c>
      <c r="ET155" s="32" t="s">
        <v>157</v>
      </c>
      <c r="EU155" s="32" t="s">
        <v>157</v>
      </c>
      <c r="EV155" s="32" t="s">
        <v>157</v>
      </c>
      <c r="EW155" s="32" t="s">
        <v>80</v>
      </c>
    </row>
    <row r="156" spans="2:153" x14ac:dyDescent="0.25">
      <c r="B156" t="str">
        <f>IF(Q156="ja",XPlan_raw[[#This Row],[EKA_kode2]],"")</f>
        <v>T030054102</v>
      </c>
      <c r="C156" t="str">
        <f>XPlan_raw[[#This Row],[eka_langtnavn]]</f>
        <v>Finite Element Analysis (FEA)</v>
      </c>
      <c r="D156" t="str">
        <f>IF(XPlan_raw[[#This Row],[Interne-kode]]&lt;&gt;"(tom)",XPlan_raw[[#This Row],[Interne-kode]],"")</f>
        <v>M-FEA</v>
      </c>
      <c r="E1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6" t="str">
        <f>IF(XPlan_raw[[#This Row],[Campus]]&lt;&gt;"(tom)",XPlan_raw[[#This Row],[Campus]],"")</f>
        <v>Odense</v>
      </c>
      <c r="H156" t="str">
        <f>IF(OR(XPlan_raw[[#This Row],[Prøveform]]="(tom)",XPlan_raw[[#This Row],[Prøveform]]=""),"",XPlan_raw[[#This Row],[Prøveform]])</f>
        <v>Oral examination</v>
      </c>
      <c r="I156" t="str">
        <f>IF(XPlan_raw[[#This Row],[Eksaminator_samlet]]&lt;&gt;"",XPlan_raw[[#This Row],[Eksaminator_samlet]],"")</f>
        <v>Jesper Olsen, Hao Li</v>
      </c>
      <c r="J156" t="str">
        <f>IF(OR(XPlan_raw[[#This Row],[Censur]]="(tom)",XPlan_raw[[#This Row],[Censur]]=""),"",XPlan_raw[[#This Row],[Censur]])</f>
        <v>Second examiner: Internal</v>
      </c>
      <c r="K1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6" s="4" t="str">
        <f>IF(XPlan_raw[[#This Row],[Bemærk]]&lt;&gt;"",XPlan_raw[[#This Row],[Bemærk]],"")</f>
        <v/>
      </c>
      <c r="M156" s="4" t="str">
        <f>IF(XPlan_raw[[#This Row],[Prøveform]]="Skriftlig prøve",XPlan_raw[[#This Row],[DATO: Start eksamen]]+21,"")</f>
        <v/>
      </c>
      <c r="N1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(BSc),(tom),(tom),(tom),(tom),(tom),(tom),(tom),(tom),(tom),(tom),(tom),(tom),(tom),(tom),(tom),(tom),(tom),(tom),(tom),Exchange students,,,,,,,,,,,,,,,</v>
      </c>
      <c r="Q156" s="27" t="s">
        <v>515</v>
      </c>
      <c r="R156" s="5" t="s">
        <v>908</v>
      </c>
      <c r="S156" s="47" t="s">
        <v>909</v>
      </c>
      <c r="T156" s="27" t="s">
        <v>910</v>
      </c>
      <c r="U156" s="47" t="s">
        <v>203</v>
      </c>
      <c r="V156" t="s">
        <v>157</v>
      </c>
      <c r="W156" s="48">
        <v>45818</v>
      </c>
      <c r="X156" s="41">
        <v>45820</v>
      </c>
      <c r="Y156" s="41" t="s">
        <v>630</v>
      </c>
      <c r="Z156" s="47" t="s">
        <v>911</v>
      </c>
      <c r="AA156" s="27" t="s">
        <v>186</v>
      </c>
      <c r="AB156" s="47" t="s">
        <v>160</v>
      </c>
      <c r="AC156" s="41">
        <v>45898</v>
      </c>
      <c r="AD156" s="48"/>
      <c r="AE156" s="27"/>
      <c r="AF156" t="s">
        <v>18</v>
      </c>
      <c r="AH156" s="47" t="s">
        <v>157</v>
      </c>
      <c r="AI156" s="27" t="s">
        <v>157</v>
      </c>
      <c r="AJ156" s="47" t="s">
        <v>157</v>
      </c>
      <c r="AK156" s="27" t="s">
        <v>157</v>
      </c>
      <c r="AL156" s="47" t="s">
        <v>157</v>
      </c>
      <c r="AM156" s="27" t="s">
        <v>157</v>
      </c>
      <c r="AN156" s="47" t="s">
        <v>50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  <c r="AV156" s="27"/>
      <c r="AW156" s="27" t="s">
        <v>59</v>
      </c>
      <c r="AX156" s="27" t="s">
        <v>157</v>
      </c>
      <c r="AY156" s="27" t="s">
        <v>157</v>
      </c>
      <c r="AZ156" s="27" t="s">
        <v>157</v>
      </c>
      <c r="BA156" s="27" t="s">
        <v>157</v>
      </c>
      <c r="BB156" s="27" t="s">
        <v>157</v>
      </c>
      <c r="BC156" s="27" t="s">
        <v>157</v>
      </c>
      <c r="BD156" s="27" t="s">
        <v>157</v>
      </c>
      <c r="BE156" s="27" t="s">
        <v>157</v>
      </c>
      <c r="BF156" s="27" t="s">
        <v>157</v>
      </c>
      <c r="BG156" s="27" t="s">
        <v>157</v>
      </c>
      <c r="BH156" s="27" t="s">
        <v>157</v>
      </c>
      <c r="BI156" s="27" t="s">
        <v>157</v>
      </c>
      <c r="BJ156" s="27" t="s">
        <v>157</v>
      </c>
      <c r="BK156" s="27" t="s">
        <v>157</v>
      </c>
      <c r="BL156" s="27" t="s">
        <v>157</v>
      </c>
      <c r="BM156" s="27" t="s">
        <v>157</v>
      </c>
      <c r="BN156" s="27" t="s">
        <v>157</v>
      </c>
      <c r="BO156" s="27" t="s">
        <v>157</v>
      </c>
      <c r="BP156" s="27" t="s">
        <v>157</v>
      </c>
      <c r="BQ156" s="27" t="s">
        <v>34</v>
      </c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I156" s="28" t="s">
        <v>500</v>
      </c>
      <c r="CJ156" s="30" t="s">
        <v>501</v>
      </c>
      <c r="CK156" s="32" t="s">
        <v>502</v>
      </c>
      <c r="CL156" s="30" t="s">
        <v>208</v>
      </c>
      <c r="CM156" s="32" t="s">
        <v>157</v>
      </c>
      <c r="CN156" s="41">
        <v>45832</v>
      </c>
      <c r="CO156" s="34"/>
      <c r="CP156" s="34" t="s">
        <v>630</v>
      </c>
      <c r="CQ156" s="30" t="s">
        <v>503</v>
      </c>
      <c r="CR156" s="32" t="s">
        <v>186</v>
      </c>
      <c r="CS156" s="30" t="s">
        <v>160</v>
      </c>
      <c r="CT156" s="34">
        <v>45889</v>
      </c>
      <c r="CU156" s="33"/>
      <c r="CV156" s="32"/>
      <c r="CW156" t="s">
        <v>20</v>
      </c>
      <c r="CY156" s="30"/>
      <c r="CZ156" s="32"/>
      <c r="DA156" s="30"/>
      <c r="DB156" s="32"/>
      <c r="DC156" s="30"/>
      <c r="DD156" s="32"/>
      <c r="DE156" s="30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 t="s">
        <v>157</v>
      </c>
      <c r="EJ156" s="32" t="s">
        <v>157</v>
      </c>
      <c r="EK156" s="32" t="s">
        <v>157</v>
      </c>
      <c r="EL156" s="32" t="s">
        <v>23</v>
      </c>
      <c r="EM156" s="32" t="s">
        <v>157</v>
      </c>
      <c r="EN156" s="32" t="s">
        <v>157</v>
      </c>
      <c r="EO156" s="32" t="s">
        <v>157</v>
      </c>
      <c r="EP156" s="32" t="s">
        <v>27</v>
      </c>
      <c r="EQ156" s="32" t="s">
        <v>157</v>
      </c>
      <c r="ER156" s="32" t="s">
        <v>157</v>
      </c>
      <c r="ES156" s="32" t="s">
        <v>157</v>
      </c>
      <c r="ET156" s="32" t="s">
        <v>157</v>
      </c>
      <c r="EU156" s="32" t="s">
        <v>157</v>
      </c>
      <c r="EV156" s="32" t="s">
        <v>157</v>
      </c>
      <c r="EW156" s="32" t="s">
        <v>157</v>
      </c>
    </row>
    <row r="157" spans="2:153" x14ac:dyDescent="0.25">
      <c r="B157" t="str">
        <f>IF(Q157="ja",XPlan_raw[[#This Row],[EKA_kode2]],"")</f>
        <v>T080030102</v>
      </c>
      <c r="C157" t="str">
        <f>XPlan_raw[[#This Row],[eka_langtnavn]]</f>
        <v>Global Entrepreneurship</v>
      </c>
      <c r="D157" t="str">
        <f>IF(XPlan_raw[[#This Row],[Interne-kode]]&lt;&gt;"(tom)",XPlan_raw[[#This Row],[Interne-kode]],"")</f>
        <v>PDCGE</v>
      </c>
      <c r="E1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7" t="str">
        <f>IF(XPlan_raw[[#This Row],[Campus]]&lt;&gt;"(tom)",XPlan_raw[[#This Row],[Campus]],"")</f>
        <v>Odense</v>
      </c>
      <c r="H157" t="str">
        <f>IF(OR(XPlan_raw[[#This Row],[Prøveform]]="(tom)",XPlan_raw[[#This Row],[Prøveform]]=""),"",XPlan_raw[[#This Row],[Prøveform]])</f>
        <v>Take-home assignment</v>
      </c>
      <c r="I157" t="str">
        <f>IF(XPlan_raw[[#This Row],[Eksaminator_samlet]]&lt;&gt;"",XPlan_raw[[#This Row],[Eksaminator_samlet]],"")</f>
        <v>Stephan N. Østergaard</v>
      </c>
      <c r="J157" t="str">
        <f>IF(OR(XPlan_raw[[#This Row],[Censur]]="(tom)",XPlan_raw[[#This Row],[Censur]]=""),"",XPlan_raw[[#This Row],[Censur]])</f>
        <v>Second examiner: Internal</v>
      </c>
      <c r="K1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18-08-2025 - 20-08-2025</v>
      </c>
      <c r="L157" s="4" t="str">
        <f>IF(XPlan_raw[[#This Row],[Bemærk]]&lt;&gt;"",XPlan_raw[[#This Row],[Bemærk]],"")</f>
        <v/>
      </c>
      <c r="M157" s="4" t="str">
        <f>IF(XPlan_raw[[#This Row],[Prøveform]]="Skriftlig prøve",XPlan_raw[[#This Row],[DATO: Start eksamen]]+21,"")</f>
        <v/>
      </c>
      <c r="N1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57" s="27" t="s">
        <v>515</v>
      </c>
      <c r="R157" t="s">
        <v>2085</v>
      </c>
      <c r="S157" s="27" t="s">
        <v>1047</v>
      </c>
      <c r="T157" s="27" t="s">
        <v>1048</v>
      </c>
      <c r="U157" s="27" t="s">
        <v>156</v>
      </c>
      <c r="V157" s="27" t="s">
        <v>157</v>
      </c>
      <c r="W157" s="41">
        <v>45818</v>
      </c>
      <c r="X157" s="41">
        <v>45820</v>
      </c>
      <c r="Y157" s="41" t="s">
        <v>630</v>
      </c>
      <c r="Z157" s="27" t="s">
        <v>1050</v>
      </c>
      <c r="AA157" s="27" t="s">
        <v>255</v>
      </c>
      <c r="AB157" s="27" t="s">
        <v>160</v>
      </c>
      <c r="AC157" s="41">
        <v>45887</v>
      </c>
      <c r="AD157" s="41">
        <v>45889</v>
      </c>
      <c r="AE157" s="27"/>
      <c r="AF157" t="s">
        <v>18</v>
      </c>
      <c r="AH157" s="47" t="s">
        <v>157</v>
      </c>
      <c r="AI157" s="27" t="s">
        <v>157</v>
      </c>
      <c r="AJ157" s="47" t="s">
        <v>157</v>
      </c>
      <c r="AK157" s="27" t="s">
        <v>157</v>
      </c>
      <c r="AL157" s="47" t="s">
        <v>157</v>
      </c>
      <c r="AM157" s="27" t="s">
        <v>157</v>
      </c>
      <c r="AN157" s="47" t="s">
        <v>157</v>
      </c>
      <c r="AO157" s="27" t="s">
        <v>157</v>
      </c>
      <c r="AP157" s="27" t="s">
        <v>157</v>
      </c>
      <c r="AQ157" s="27" t="s">
        <v>157</v>
      </c>
      <c r="AR157" s="27" t="s">
        <v>157</v>
      </c>
      <c r="AS157" s="27" t="s">
        <v>157</v>
      </c>
      <c r="AT157" s="27" t="s">
        <v>157</v>
      </c>
      <c r="AU157" s="27" t="s">
        <v>157</v>
      </c>
      <c r="AV157" s="27"/>
      <c r="AW157" s="27" t="s">
        <v>157</v>
      </c>
      <c r="AX157" s="27" t="s">
        <v>157</v>
      </c>
      <c r="AY157" s="27" t="s">
        <v>157</v>
      </c>
      <c r="AZ157" s="27" t="s">
        <v>157</v>
      </c>
      <c r="BA157" s="27" t="s">
        <v>157</v>
      </c>
      <c r="BB157" s="27" t="s">
        <v>157</v>
      </c>
      <c r="BC157" s="27" t="s">
        <v>157</v>
      </c>
      <c r="BD157" s="27" t="s">
        <v>157</v>
      </c>
      <c r="BE157" s="27" t="s">
        <v>67</v>
      </c>
      <c r="BF157" s="27" t="s">
        <v>157</v>
      </c>
      <c r="BG157" s="27" t="s">
        <v>157</v>
      </c>
      <c r="BH157" s="27" t="s">
        <v>157</v>
      </c>
      <c r="BI157" s="27" t="s">
        <v>157</v>
      </c>
      <c r="BJ157" s="27" t="s">
        <v>157</v>
      </c>
      <c r="BK157" s="27" t="s">
        <v>157</v>
      </c>
      <c r="BL157" s="27" t="s">
        <v>157</v>
      </c>
      <c r="BM157" s="27" t="s">
        <v>157</v>
      </c>
      <c r="BN157" s="27" t="s">
        <v>76</v>
      </c>
      <c r="BO157" s="27" t="s">
        <v>157</v>
      </c>
      <c r="BP157" s="27" t="s">
        <v>157</v>
      </c>
      <c r="BQ157" s="27" t="s">
        <v>34</v>
      </c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I157" s="28" t="s">
        <v>326</v>
      </c>
      <c r="CJ157" s="30" t="s">
        <v>327</v>
      </c>
      <c r="CK157" s="32" t="s">
        <v>328</v>
      </c>
      <c r="CL157" s="30" t="s">
        <v>156</v>
      </c>
      <c r="CM157" s="32" t="s">
        <v>157</v>
      </c>
      <c r="CN157" s="41">
        <v>45832</v>
      </c>
      <c r="CO157" s="34"/>
      <c r="CP157" s="34" t="s">
        <v>630</v>
      </c>
      <c r="CQ157" s="30" t="s">
        <v>329</v>
      </c>
      <c r="CR157" s="32" t="s">
        <v>441</v>
      </c>
      <c r="CS157" s="30" t="s">
        <v>160</v>
      </c>
      <c r="CT157" s="34">
        <v>45897</v>
      </c>
      <c r="CU157" s="33"/>
      <c r="CV157" s="32"/>
      <c r="CW157" t="s">
        <v>20</v>
      </c>
      <c r="CY157" s="30"/>
      <c r="CZ157" s="32"/>
      <c r="DA157" s="30"/>
      <c r="DB157" s="32"/>
      <c r="DC157" s="30"/>
      <c r="DD157" s="32"/>
      <c r="DE157" s="30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 t="s">
        <v>157</v>
      </c>
      <c r="EJ157" s="32" t="s">
        <v>157</v>
      </c>
      <c r="EK157" s="32" t="s">
        <v>157</v>
      </c>
      <c r="EL157" s="32" t="s">
        <v>157</v>
      </c>
      <c r="EM157" s="32" t="s">
        <v>157</v>
      </c>
      <c r="EN157" s="32" t="s">
        <v>157</v>
      </c>
      <c r="EO157" s="32" t="s">
        <v>157</v>
      </c>
      <c r="EP157" s="32" t="s">
        <v>157</v>
      </c>
      <c r="EQ157" s="32" t="s">
        <v>157</v>
      </c>
      <c r="ER157" s="32" t="s">
        <v>157</v>
      </c>
      <c r="ES157" s="32" t="s">
        <v>157</v>
      </c>
      <c r="ET157" s="32" t="s">
        <v>31</v>
      </c>
      <c r="EU157" s="32" t="s">
        <v>157</v>
      </c>
      <c r="EV157" s="32" t="s">
        <v>157</v>
      </c>
      <c r="EW157" s="32" t="s">
        <v>157</v>
      </c>
    </row>
    <row r="158" spans="2:153" x14ac:dyDescent="0.25">
      <c r="B158" t="str">
        <f>IF(Q158="ja",XPlan_raw[[#This Row],[EKA_kode2]],"")</f>
        <v>T560035102</v>
      </c>
      <c r="C158" t="str">
        <f>XPlan_raw[[#This Row],[eka_langtnavn]]</f>
        <v>Hardware og robotteknologi 3</v>
      </c>
      <c r="D158" t="str">
        <f>IF(XPlan_raw[[#This Row],[Interne-kode]]&lt;&gt;"(tom)",XPlan_raw[[#This Row],[Interne-kode]],"")</f>
        <v>OB-HW3</v>
      </c>
      <c r="E1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8" t="str">
        <f>IF(XPlan_raw[[#This Row],[Campus]]&lt;&gt;"(tom)",XPlan_raw[[#This Row],[Campus]],"")</f>
        <v>Odense</v>
      </c>
      <c r="H158" t="str">
        <f>IF(OR(XPlan_raw[[#This Row],[Prøveform]]="(tom)",XPlan_raw[[#This Row],[Prøveform]]=""),"",XPlan_raw[[#This Row],[Prøveform]])</f>
        <v>Take-home assignment</v>
      </c>
      <c r="I158" t="str">
        <f>IF(XPlan_raw[[#This Row],[Eksaminator_samlet]]&lt;&gt;"",XPlan_raw[[#This Row],[Eksaminator_samlet]],"")</f>
        <v>Roberto de Nóbrega</v>
      </c>
      <c r="J158" t="str">
        <f>IF(OR(XPlan_raw[[#This Row],[Censur]]="(tom)",XPlan_raw[[#This Row],[Censur]]=""),"",XPlan_raw[[#This Row],[Censur]])</f>
        <v>Second examiner: None</v>
      </c>
      <c r="K1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8" s="4" t="str">
        <f>IF(XPlan_raw[[#This Row],[Bemærk]]&lt;&gt;"",XPlan_raw[[#This Row],[Bemærk]],"")</f>
        <v/>
      </c>
      <c r="M158" s="4" t="str">
        <f>IF(XPlan_raw[[#This Row],[Prøveform]]="Skriftlig prøve",XPlan_raw[[#This Row],[DATO: Start eksamen]]+21,"")</f>
        <v/>
      </c>
      <c r="N1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58" s="27" t="s">
        <v>515</v>
      </c>
      <c r="R158" s="5" t="s">
        <v>1856</v>
      </c>
      <c r="S158" s="47" t="s">
        <v>1857</v>
      </c>
      <c r="T158" s="27" t="s">
        <v>1858</v>
      </c>
      <c r="U158" s="47" t="s">
        <v>208</v>
      </c>
      <c r="V158" s="27" t="s">
        <v>157</v>
      </c>
      <c r="W158" s="48">
        <v>45818</v>
      </c>
      <c r="X158" s="41"/>
      <c r="Y158" s="41" t="s">
        <v>630</v>
      </c>
      <c r="Z158" s="47" t="s">
        <v>1859</v>
      </c>
      <c r="AA158" s="27" t="s">
        <v>255</v>
      </c>
      <c r="AB158" s="47" t="s">
        <v>167</v>
      </c>
      <c r="AC158" s="41">
        <v>45898</v>
      </c>
      <c r="AD158" s="48"/>
      <c r="AE158" s="27"/>
      <c r="AF158" t="s">
        <v>18</v>
      </c>
      <c r="AH158" s="47" t="s">
        <v>157</v>
      </c>
      <c r="AI158" s="27" t="s">
        <v>157</v>
      </c>
      <c r="AJ158" s="47" t="s">
        <v>157</v>
      </c>
      <c r="AK158" s="27" t="s">
        <v>157</v>
      </c>
      <c r="AL158" s="47" t="s">
        <v>157</v>
      </c>
      <c r="AM158" s="27" t="s">
        <v>157</v>
      </c>
      <c r="AN158" s="47" t="s">
        <v>157</v>
      </c>
      <c r="AO158" s="27" t="s">
        <v>157</v>
      </c>
      <c r="AP158" s="27" t="s">
        <v>157</v>
      </c>
      <c r="AQ158" s="27" t="s">
        <v>157</v>
      </c>
      <c r="AR158" s="27" t="s">
        <v>157</v>
      </c>
      <c r="AS158" s="27" t="s">
        <v>157</v>
      </c>
      <c r="AT158" s="27" t="s">
        <v>157</v>
      </c>
      <c r="AU158" s="27" t="s">
        <v>157</v>
      </c>
      <c r="AV158" s="27"/>
      <c r="AW158" s="27" t="s">
        <v>157</v>
      </c>
      <c r="AX158" s="27" t="s">
        <v>157</v>
      </c>
      <c r="AY158" s="27" t="s">
        <v>157</v>
      </c>
      <c r="AZ158" s="27" t="s">
        <v>62</v>
      </c>
      <c r="BA158" s="27" t="s">
        <v>157</v>
      </c>
      <c r="BB158" s="27" t="s">
        <v>157</v>
      </c>
      <c r="BC158" s="27" t="s">
        <v>157</v>
      </c>
      <c r="BD158" s="27" t="s">
        <v>157</v>
      </c>
      <c r="BE158" s="27" t="s">
        <v>157</v>
      </c>
      <c r="BF158" s="27" t="s">
        <v>157</v>
      </c>
      <c r="BG158" s="27" t="s">
        <v>157</v>
      </c>
      <c r="BH158" s="27" t="s">
        <v>157</v>
      </c>
      <c r="BI158" s="27" t="s">
        <v>157</v>
      </c>
      <c r="BJ158" s="27" t="s">
        <v>157</v>
      </c>
      <c r="BK158" s="27" t="s">
        <v>157</v>
      </c>
      <c r="BL158" s="27" t="s">
        <v>157</v>
      </c>
      <c r="BM158" s="27" t="s">
        <v>157</v>
      </c>
      <c r="BN158" s="27" t="s">
        <v>157</v>
      </c>
      <c r="BO158" s="27" t="s">
        <v>157</v>
      </c>
      <c r="BP158" s="27" t="s">
        <v>157</v>
      </c>
      <c r="BQ158" s="27" t="s">
        <v>157</v>
      </c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I158" s="28" t="s">
        <v>225</v>
      </c>
      <c r="CJ158" s="30" t="s">
        <v>226</v>
      </c>
      <c r="CK158" s="32" t="s">
        <v>227</v>
      </c>
      <c r="CL158" s="30" t="s">
        <v>203</v>
      </c>
      <c r="CM158" s="32" t="s">
        <v>157</v>
      </c>
      <c r="CN158" s="41">
        <v>45833</v>
      </c>
      <c r="CO158" s="34">
        <v>45834</v>
      </c>
      <c r="CP158" s="34" t="s">
        <v>630</v>
      </c>
      <c r="CQ158" s="30" t="s">
        <v>228</v>
      </c>
      <c r="CR158" s="32" t="s">
        <v>186</v>
      </c>
      <c r="CS158" s="30" t="s">
        <v>187</v>
      </c>
      <c r="CT158" s="34">
        <v>45896</v>
      </c>
      <c r="CU158" s="33"/>
      <c r="CV158" s="32"/>
      <c r="CW158" t="s">
        <v>20</v>
      </c>
      <c r="CY158" s="30"/>
      <c r="CZ158" s="32"/>
      <c r="DA158" s="30"/>
      <c r="DB158" s="32"/>
      <c r="DC158" s="30"/>
      <c r="DD158" s="32"/>
      <c r="DE158" s="30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 t="s">
        <v>157</v>
      </c>
      <c r="EJ158" s="32" t="s">
        <v>157</v>
      </c>
      <c r="EK158" s="32" t="s">
        <v>157</v>
      </c>
      <c r="EL158" s="32" t="s">
        <v>157</v>
      </c>
      <c r="EM158" s="32" t="s">
        <v>24</v>
      </c>
      <c r="EN158" s="32" t="s">
        <v>157</v>
      </c>
      <c r="EO158" s="32" t="s">
        <v>157</v>
      </c>
      <c r="EP158" s="32" t="s">
        <v>157</v>
      </c>
      <c r="EQ158" s="32" t="s">
        <v>157</v>
      </c>
      <c r="ER158" s="32" t="s">
        <v>157</v>
      </c>
      <c r="ES158" s="32" t="s">
        <v>157</v>
      </c>
      <c r="ET158" s="32" t="s">
        <v>157</v>
      </c>
      <c r="EU158" s="32" t="s">
        <v>157</v>
      </c>
      <c r="EV158" s="32" t="s">
        <v>157</v>
      </c>
      <c r="EW158" s="32" t="s">
        <v>157</v>
      </c>
    </row>
    <row r="159" spans="2:153" x14ac:dyDescent="0.25">
      <c r="B159" t="str">
        <f>IF(Q159="ja",XPlan_raw[[#This Row],[EKA_kode2]],"")</f>
        <v>T400025102</v>
      </c>
      <c r="C159" t="str">
        <f>XPlan_raw[[#This Row],[eka_langtnavn]]</f>
        <v>Højspændingsanlæg og vindmøllesystemer</v>
      </c>
      <c r="D159" t="str">
        <f>IF(XPlan_raw[[#This Row],[Interne-kode]]&lt;&gt;"(tom)",XPlan_raw[[#This Row],[Interne-kode]],"")</f>
        <v>EE-HØVI</v>
      </c>
      <c r="E1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9" t="str">
        <f>IF(XPlan_raw[[#This Row],[Campus]]&lt;&gt;"(tom)",XPlan_raw[[#This Row],[Campus]],"")</f>
        <v>Odense</v>
      </c>
      <c r="H159" t="str">
        <f>IF(OR(XPlan_raw[[#This Row],[Prøveform]]="(tom)",XPlan_raw[[#This Row],[Prøveform]]=""),"",XPlan_raw[[#This Row],[Prøveform]])</f>
        <v>Oral examination</v>
      </c>
      <c r="I159" t="str">
        <f>IF(XPlan_raw[[#This Row],[Eksaminator_samlet]]&lt;&gt;"",XPlan_raw[[#This Row],[Eksaminator_samlet]],"")</f>
        <v>Navid Bayati , Per Andersen</v>
      </c>
      <c r="J159" t="str">
        <f>IF(OR(XPlan_raw[[#This Row],[Censur]]="(tom)",XPlan_raw[[#This Row],[Censur]]=""),"",XPlan_raw[[#This Row],[Censur]])</f>
        <v>Second examiner: External</v>
      </c>
      <c r="K1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59" s="4" t="str">
        <f>IF(XPlan_raw[[#This Row],[Bemærk]]&lt;&gt;"",XPlan_raw[[#This Row],[Bemærk]],"")</f>
        <v/>
      </c>
      <c r="M159" s="4" t="str">
        <f>IF(XPlan_raw[[#This Row],[Prøveform]]="Skriftlig prøve",XPlan_raw[[#This Row],[DATO: Start eksamen]]+21,"")</f>
        <v/>
      </c>
      <c r="N1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159" s="27" t="s">
        <v>515</v>
      </c>
      <c r="R159" s="5" t="s">
        <v>1465</v>
      </c>
      <c r="S159" s="47" t="s">
        <v>1466</v>
      </c>
      <c r="T159" s="27" t="s">
        <v>1467</v>
      </c>
      <c r="U159" s="47" t="s">
        <v>203</v>
      </c>
      <c r="V159" t="s">
        <v>157</v>
      </c>
      <c r="W159" s="48">
        <v>45818</v>
      </c>
      <c r="X159" s="41"/>
      <c r="Y159" s="41" t="s">
        <v>630</v>
      </c>
      <c r="Z159" s="47" t="s">
        <v>1468</v>
      </c>
      <c r="AA159" s="27" t="s">
        <v>186</v>
      </c>
      <c r="AB159" s="47" t="s">
        <v>187</v>
      </c>
      <c r="AC159" s="41">
        <v>45889</v>
      </c>
      <c r="AD159" s="48"/>
      <c r="AE159" s="27"/>
      <c r="AF159" t="s">
        <v>18</v>
      </c>
      <c r="AH159" s="47" t="s">
        <v>157</v>
      </c>
      <c r="AI159" s="27" t="s">
        <v>45</v>
      </c>
      <c r="AJ159" s="47" t="s">
        <v>157</v>
      </c>
      <c r="AK159" s="27" t="s">
        <v>157</v>
      </c>
      <c r="AL159" s="47" t="s">
        <v>157</v>
      </c>
      <c r="AM159" s="27" t="s">
        <v>157</v>
      </c>
      <c r="AN159" s="4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  <c r="AV159" s="27"/>
      <c r="AW159" s="27" t="s">
        <v>157</v>
      </c>
      <c r="AX159" s="27" t="s">
        <v>157</v>
      </c>
      <c r="AY159" s="27" t="s">
        <v>157</v>
      </c>
      <c r="AZ159" s="27" t="s">
        <v>157</v>
      </c>
      <c r="BA159" s="27" t="s">
        <v>157</v>
      </c>
      <c r="BB159" s="27" t="s">
        <v>157</v>
      </c>
      <c r="BC159" s="27" t="s">
        <v>157</v>
      </c>
      <c r="BD159" s="27" t="s">
        <v>157</v>
      </c>
      <c r="BE159" s="27" t="s">
        <v>157</v>
      </c>
      <c r="BF159" s="27" t="s">
        <v>157</v>
      </c>
      <c r="BG159" s="27" t="s">
        <v>157</v>
      </c>
      <c r="BH159" s="27" t="s">
        <v>157</v>
      </c>
      <c r="BI159" s="27" t="s">
        <v>157</v>
      </c>
      <c r="BJ159" s="27" t="s">
        <v>157</v>
      </c>
      <c r="BK159" s="27" t="s">
        <v>157</v>
      </c>
      <c r="BL159" s="27" t="s">
        <v>157</v>
      </c>
      <c r="BM159" s="27" t="s">
        <v>157</v>
      </c>
      <c r="BN159" s="27" t="s">
        <v>157</v>
      </c>
      <c r="BO159" s="27" t="s">
        <v>157</v>
      </c>
      <c r="BP159" s="27" t="s">
        <v>157</v>
      </c>
      <c r="BQ159" s="27" t="s">
        <v>157</v>
      </c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I159" s="28" t="s">
        <v>512</v>
      </c>
      <c r="CJ159" s="30" t="s">
        <v>513</v>
      </c>
      <c r="CK159" s="32" t="s">
        <v>514</v>
      </c>
      <c r="CL159" s="30" t="s">
        <v>157</v>
      </c>
      <c r="CM159" s="32" t="s">
        <v>157</v>
      </c>
      <c r="CN159" s="41">
        <v>45833</v>
      </c>
      <c r="CO159" s="34">
        <v>45834</v>
      </c>
      <c r="CP159" s="34" t="s">
        <v>157</v>
      </c>
      <c r="CQ159" s="30" t="s">
        <v>503</v>
      </c>
      <c r="CR159" s="32" t="s">
        <v>446</v>
      </c>
      <c r="CS159" s="30" t="s">
        <v>160</v>
      </c>
      <c r="CT159" s="34">
        <v>45897</v>
      </c>
      <c r="CU159" s="33"/>
      <c r="CV159" s="32"/>
      <c r="CW159" t="s">
        <v>20</v>
      </c>
      <c r="CY159" s="30"/>
      <c r="CZ159" s="32"/>
      <c r="DA159" s="30"/>
      <c r="DB159" s="32"/>
      <c r="DC159" s="30"/>
      <c r="DD159" s="32"/>
      <c r="DE159" s="30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 t="s">
        <v>157</v>
      </c>
      <c r="EJ159" s="32" t="s">
        <v>157</v>
      </c>
      <c r="EK159" s="32" t="s">
        <v>157</v>
      </c>
      <c r="EL159" s="32" t="s">
        <v>157</v>
      </c>
      <c r="EM159" s="32" t="s">
        <v>157</v>
      </c>
      <c r="EN159" s="32" t="s">
        <v>157</v>
      </c>
      <c r="EO159" s="32" t="s">
        <v>157</v>
      </c>
      <c r="EP159" s="32" t="s">
        <v>157</v>
      </c>
      <c r="EQ159" s="32" t="s">
        <v>157</v>
      </c>
      <c r="ER159" s="32" t="s">
        <v>157</v>
      </c>
      <c r="ES159" s="32" t="s">
        <v>157</v>
      </c>
      <c r="ET159" s="32" t="s">
        <v>157</v>
      </c>
      <c r="EU159" s="32" t="s">
        <v>157</v>
      </c>
      <c r="EV159" s="32" t="s">
        <v>157</v>
      </c>
      <c r="EW159" s="32" t="s">
        <v>80</v>
      </c>
    </row>
    <row r="160" spans="2:153" x14ac:dyDescent="0.25">
      <c r="B160" t="str">
        <f>IF(Q160="ja",XPlan_raw[[#This Row],[EKA_kode2]],"")</f>
        <v>T090043102</v>
      </c>
      <c r="C160" t="str">
        <f>XPlan_raw[[#This Row],[eka_langtnavn]]</f>
        <v>Industrial Internet of Things in Operations</v>
      </c>
      <c r="D160" t="str">
        <f>IF(XPlan_raw[[#This Row],[Interne-kode]]&lt;&gt;"(tom)",XPlan_raw[[#This Row],[Interne-kode]],"")</f>
        <v>OM-IIOT</v>
      </c>
      <c r="E1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0" t="str">
        <f>IF(XPlan_raw[[#This Row],[Campus]]&lt;&gt;"(tom)",XPlan_raw[[#This Row],[Campus]],"")</f>
        <v>Odense</v>
      </c>
      <c r="H160" t="str">
        <f>IF(OR(XPlan_raw[[#This Row],[Prøveform]]="(tom)",XPlan_raw[[#This Row],[Prøveform]]=""),"",XPlan_raw[[#This Row],[Prøveform]])</f>
        <v>Oral examination</v>
      </c>
      <c r="I160" t="str">
        <f>IF(XPlan_raw[[#This Row],[Eksaminator_samlet]]&lt;&gt;"",XPlan_raw[[#This Row],[Eksaminator_samlet]],"")</f>
        <v>Jie Cai</v>
      </c>
      <c r="J160" t="str">
        <f>IF(OR(XPlan_raw[[#This Row],[Censur]]="(tom)",XPlan_raw[[#This Row],[Censur]]=""),"",XPlan_raw[[#This Row],[Censur]])</f>
        <v>Second examiner: Internal</v>
      </c>
      <c r="K1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0" s="4" t="str">
        <f>IF(XPlan_raw[[#This Row],[Bemærk]]&lt;&gt;"",XPlan_raw[[#This Row],[Bemærk]],"")</f>
        <v/>
      </c>
      <c r="M160" s="4" t="str">
        <f>IF(XPlan_raw[[#This Row],[Prøveform]]="Skriftlig prøve",XPlan_raw[[#This Row],[DATO: Start eksamen]]+21,"")</f>
        <v/>
      </c>
      <c r="N1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0" s="27" t="s">
        <v>515</v>
      </c>
      <c r="R160" s="5" t="s">
        <v>1082</v>
      </c>
      <c r="S160" s="47" t="s">
        <v>1083</v>
      </c>
      <c r="T160" s="27" t="s">
        <v>1084</v>
      </c>
      <c r="U160" s="47" t="s">
        <v>165</v>
      </c>
      <c r="V160" t="s">
        <v>157</v>
      </c>
      <c r="W160" s="48">
        <v>45818</v>
      </c>
      <c r="X160" s="41">
        <v>45820</v>
      </c>
      <c r="Y160" s="41" t="s">
        <v>630</v>
      </c>
      <c r="Z160" s="47" t="s">
        <v>1011</v>
      </c>
      <c r="AA160" s="27" t="s">
        <v>186</v>
      </c>
      <c r="AB160" s="47" t="s">
        <v>160</v>
      </c>
      <c r="AC160" s="41">
        <v>45887</v>
      </c>
      <c r="AD160" s="48"/>
      <c r="AE160" s="27"/>
      <c r="AF160" t="s">
        <v>18</v>
      </c>
      <c r="AH160" s="47" t="s">
        <v>157</v>
      </c>
      <c r="AI160" s="27" t="s">
        <v>157</v>
      </c>
      <c r="AJ160" s="47" t="s">
        <v>157</v>
      </c>
      <c r="AK160" s="27" t="s">
        <v>157</v>
      </c>
      <c r="AL160" s="47" t="s">
        <v>157</v>
      </c>
      <c r="AM160" s="27" t="s">
        <v>157</v>
      </c>
      <c r="AN160" s="4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  <c r="AV160" s="27"/>
      <c r="AW160" s="27" t="s">
        <v>157</v>
      </c>
      <c r="AX160" s="27" t="s">
        <v>157</v>
      </c>
      <c r="AY160" s="27" t="s">
        <v>157</v>
      </c>
      <c r="AZ160" s="27" t="s">
        <v>157</v>
      </c>
      <c r="BA160" s="27" t="s">
        <v>157</v>
      </c>
      <c r="BB160" s="27" t="s">
        <v>157</v>
      </c>
      <c r="BC160" s="27" t="s">
        <v>157</v>
      </c>
      <c r="BD160" s="27" t="s">
        <v>157</v>
      </c>
      <c r="BE160" s="27" t="s">
        <v>157</v>
      </c>
      <c r="BF160" s="27" t="s">
        <v>157</v>
      </c>
      <c r="BG160" s="27" t="s">
        <v>157</v>
      </c>
      <c r="BH160" s="27" t="s">
        <v>157</v>
      </c>
      <c r="BI160" s="27" t="s">
        <v>157</v>
      </c>
      <c r="BJ160" s="27" t="s">
        <v>157</v>
      </c>
      <c r="BK160" s="27" t="s">
        <v>157</v>
      </c>
      <c r="BL160" s="27" t="s">
        <v>157</v>
      </c>
      <c r="BM160" s="27" t="s">
        <v>75</v>
      </c>
      <c r="BN160" s="27" t="s">
        <v>157</v>
      </c>
      <c r="BO160" s="27" t="s">
        <v>157</v>
      </c>
      <c r="BP160" s="27" t="s">
        <v>157</v>
      </c>
      <c r="BQ160" s="27" t="s">
        <v>157</v>
      </c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I160" s="28" t="s">
        <v>516</v>
      </c>
      <c r="CJ160" s="30" t="s">
        <v>517</v>
      </c>
      <c r="CK160" s="32" t="s">
        <v>518</v>
      </c>
      <c r="CL160" s="30" t="s">
        <v>410</v>
      </c>
      <c r="CM160" s="32" t="s">
        <v>203</v>
      </c>
      <c r="CN160" s="41">
        <v>45833</v>
      </c>
      <c r="CO160" s="34">
        <v>45834</v>
      </c>
      <c r="CP160" s="34" t="s">
        <v>631</v>
      </c>
      <c r="CQ160" s="30" t="s">
        <v>519</v>
      </c>
      <c r="CR160" s="32" t="s">
        <v>186</v>
      </c>
      <c r="CS160" s="30" t="s">
        <v>160</v>
      </c>
      <c r="CT160" s="34">
        <v>45894</v>
      </c>
      <c r="CU160" s="33"/>
      <c r="CV160" s="32"/>
      <c r="CW160" t="s">
        <v>20</v>
      </c>
      <c r="CY160" s="30"/>
      <c r="CZ160" s="32"/>
      <c r="DA160" s="30"/>
      <c r="DB160" s="32"/>
      <c r="DC160" s="30"/>
      <c r="DD160" s="32"/>
      <c r="DE160" s="30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 t="s">
        <v>19</v>
      </c>
      <c r="EJ160" s="32" t="s">
        <v>157</v>
      </c>
      <c r="EK160" s="32" t="s">
        <v>22</v>
      </c>
      <c r="EL160" s="32" t="s">
        <v>23</v>
      </c>
      <c r="EM160" s="32" t="s">
        <v>157</v>
      </c>
      <c r="EN160" s="32" t="s">
        <v>157</v>
      </c>
      <c r="EO160" s="32" t="s">
        <v>157</v>
      </c>
      <c r="EP160" s="32" t="s">
        <v>27</v>
      </c>
      <c r="EQ160" s="32" t="s">
        <v>157</v>
      </c>
      <c r="ER160" s="32" t="s">
        <v>157</v>
      </c>
      <c r="ES160" s="32" t="s">
        <v>157</v>
      </c>
      <c r="ET160" s="32" t="s">
        <v>157</v>
      </c>
      <c r="EU160" s="32" t="s">
        <v>157</v>
      </c>
      <c r="EV160" s="32" t="s">
        <v>157</v>
      </c>
      <c r="EW160" s="32" t="s">
        <v>157</v>
      </c>
    </row>
    <row r="161" spans="2:153" x14ac:dyDescent="0.25">
      <c r="B161" t="str">
        <f>IF(Q161="ja",XPlan_raw[[#This Row],[EKA_kode2]],"")</f>
        <v>T210050102</v>
      </c>
      <c r="C161" t="str">
        <f>XPlan_raw[[#This Row],[eka_langtnavn]]</f>
        <v>Industrial Separation and Purification Technologies</v>
      </c>
      <c r="D161" t="str">
        <f>IF(XPlan_raw[[#This Row],[Interne-kode]]&lt;&gt;"(tom)",XPlan_raw[[#This Row],[Interne-kode]],"")</f>
        <v>XC-SEPU</v>
      </c>
      <c r="E1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1" t="str">
        <f>IF(XPlan_raw[[#This Row],[Campus]]&lt;&gt;"(tom)",XPlan_raw[[#This Row],[Campus]],"")</f>
        <v>Odense</v>
      </c>
      <c r="H161" t="str">
        <f>IF(OR(XPlan_raw[[#This Row],[Prøveform]]="(tom)",XPlan_raw[[#This Row],[Prøveform]]=""),"",XPlan_raw[[#This Row],[Prøveform]])</f>
        <v>Oral examination</v>
      </c>
      <c r="I161" t="str">
        <f>IF(XPlan_raw[[#This Row],[Eksaminator_samlet]]&lt;&gt;"",XPlan_raw[[#This Row],[Eksaminator_samlet]],"")</f>
        <v>Knud Villy Christensen, Massimiliano Errico</v>
      </c>
      <c r="J161" t="str">
        <f>IF(OR(XPlan_raw[[#This Row],[Censur]]="(tom)",XPlan_raw[[#This Row],[Censur]]=""),"",XPlan_raw[[#This Row],[Censur]])</f>
        <v>Second examiner: Internal</v>
      </c>
      <c r="K1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61" s="4" t="str">
        <f>IF(XPlan_raw[[#This Row],[Bemærk]]&lt;&gt;"",XPlan_raw[[#This Row],[Bemærk]],"")</f>
        <v/>
      </c>
      <c r="M161" s="4" t="str">
        <f>IF(XPlan_raw[[#This Row],[Prøveform]]="Skriftlig prøve",XPlan_raw[[#This Row],[DATO: Start eksamen]]+21,"")</f>
        <v/>
      </c>
      <c r="N1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61" s="27" t="s">
        <v>515</v>
      </c>
      <c r="R161" s="5" t="s">
        <v>1405</v>
      </c>
      <c r="S161" s="47" t="s">
        <v>1406</v>
      </c>
      <c r="T161" s="27" t="s">
        <v>1407</v>
      </c>
      <c r="U161" s="47" t="s">
        <v>165</v>
      </c>
      <c r="V161" t="s">
        <v>156</v>
      </c>
      <c r="W161" s="41">
        <v>45818</v>
      </c>
      <c r="X161" s="41">
        <v>45819</v>
      </c>
      <c r="Y161" s="41" t="s">
        <v>630</v>
      </c>
      <c r="Z161" s="47" t="s">
        <v>1408</v>
      </c>
      <c r="AA161" s="27" t="s">
        <v>186</v>
      </c>
      <c r="AB161" s="47" t="s">
        <v>160</v>
      </c>
      <c r="AC161" s="41">
        <v>45880</v>
      </c>
      <c r="AD161" s="48"/>
      <c r="AE161" s="27"/>
      <c r="AF161" t="s">
        <v>18</v>
      </c>
      <c r="AH161" s="47" t="s">
        <v>157</v>
      </c>
      <c r="AI161" s="27" t="s">
        <v>157</v>
      </c>
      <c r="AJ161" s="47" t="s">
        <v>157</v>
      </c>
      <c r="AK161" s="27" t="s">
        <v>157</v>
      </c>
      <c r="AL161" s="47" t="s">
        <v>157</v>
      </c>
      <c r="AM161" s="27" t="s">
        <v>157</v>
      </c>
      <c r="AN161" s="4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  <c r="AV161" s="27"/>
      <c r="AW161" s="27" t="s">
        <v>157</v>
      </c>
      <c r="AX161" s="27" t="s">
        <v>157</v>
      </c>
      <c r="AY161" s="27" t="s">
        <v>157</v>
      </c>
      <c r="AZ161" s="27" t="s">
        <v>157</v>
      </c>
      <c r="BA161" s="27" t="s">
        <v>157</v>
      </c>
      <c r="BB161" s="27" t="s">
        <v>157</v>
      </c>
      <c r="BC161" s="27" t="s">
        <v>157</v>
      </c>
      <c r="BD161" s="27" t="s">
        <v>157</v>
      </c>
      <c r="BE161" s="27" t="s">
        <v>157</v>
      </c>
      <c r="BF161" s="27" t="s">
        <v>157</v>
      </c>
      <c r="BG161" s="27" t="s">
        <v>69</v>
      </c>
      <c r="BH161" s="27" t="s">
        <v>157</v>
      </c>
      <c r="BI161" s="27" t="s">
        <v>157</v>
      </c>
      <c r="BJ161" s="27" t="s">
        <v>157</v>
      </c>
      <c r="BK161" s="27" t="s">
        <v>157</v>
      </c>
      <c r="BL161" s="27" t="s">
        <v>157</v>
      </c>
      <c r="BM161" s="27" t="s">
        <v>157</v>
      </c>
      <c r="BN161" s="27" t="s">
        <v>157</v>
      </c>
      <c r="BO161" s="27" t="s">
        <v>157</v>
      </c>
      <c r="BP161" s="27" t="s">
        <v>157</v>
      </c>
      <c r="BQ161" s="27" t="s">
        <v>34</v>
      </c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I161" s="28" t="s">
        <v>508</v>
      </c>
      <c r="CJ161" s="30" t="s">
        <v>509</v>
      </c>
      <c r="CK161" s="32" t="s">
        <v>510</v>
      </c>
      <c r="CL161" s="30" t="s">
        <v>156</v>
      </c>
      <c r="CM161" s="32" t="s">
        <v>157</v>
      </c>
      <c r="CN161" s="41">
        <v>45833</v>
      </c>
      <c r="CO161" s="34">
        <v>45834</v>
      </c>
      <c r="CP161" s="34" t="s">
        <v>633</v>
      </c>
      <c r="CQ161" s="30" t="s">
        <v>511</v>
      </c>
      <c r="CR161" s="32" t="s">
        <v>186</v>
      </c>
      <c r="CS161" s="30" t="s">
        <v>187</v>
      </c>
      <c r="CT161" s="34">
        <v>45896</v>
      </c>
      <c r="CU161" s="33"/>
      <c r="CV161" s="32"/>
      <c r="CW161" t="s">
        <v>20</v>
      </c>
      <c r="CY161" s="30"/>
      <c r="CZ161" s="32"/>
      <c r="DA161" s="30"/>
      <c r="DB161" s="32"/>
      <c r="DC161" s="30"/>
      <c r="DD161" s="32"/>
      <c r="DE161" s="30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 t="s">
        <v>157</v>
      </c>
      <c r="EJ161" s="32" t="s">
        <v>157</v>
      </c>
      <c r="EK161" s="32" t="s">
        <v>157</v>
      </c>
      <c r="EL161" s="32" t="s">
        <v>157</v>
      </c>
      <c r="EM161" s="32" t="s">
        <v>157</v>
      </c>
      <c r="EN161" s="32" t="s">
        <v>157</v>
      </c>
      <c r="EO161" s="32" t="s">
        <v>157</v>
      </c>
      <c r="EP161" s="32" t="s">
        <v>157</v>
      </c>
      <c r="EQ161" s="32" t="s">
        <v>28</v>
      </c>
      <c r="ER161" s="32" t="s">
        <v>157</v>
      </c>
      <c r="ES161" s="32" t="s">
        <v>157</v>
      </c>
      <c r="ET161" s="32" t="s">
        <v>157</v>
      </c>
      <c r="EU161" s="32" t="s">
        <v>157</v>
      </c>
      <c r="EV161" s="32" t="s">
        <v>157</v>
      </c>
      <c r="EW161" s="32" t="s">
        <v>157</v>
      </c>
    </row>
    <row r="162" spans="2:153" x14ac:dyDescent="0.25">
      <c r="B162" t="str">
        <f>IF(Q162="ja",XPlan_raw[[#This Row],[EKA_kode2]],"")</f>
        <v>T550060102</v>
      </c>
      <c r="C162" t="str">
        <f>XPlan_raw[[#This Row],[eka_langtnavn]]</f>
        <v xml:space="preserve">Large-scale Drone Perception </v>
      </c>
      <c r="D162" t="str">
        <f>IF(XPlan_raw[[#This Row],[Interne-kode]]&lt;&gt;"(tom)",XPlan_raw[[#This Row],[Interne-kode]],"")</f>
        <v>RM-LDP</v>
      </c>
      <c r="E1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2" t="str">
        <f>IF(XPlan_raw[[#This Row],[Campus]]&lt;&gt;"(tom)",XPlan_raw[[#This Row],[Campus]],"")</f>
        <v>Odense</v>
      </c>
      <c r="H162" t="str">
        <f>IF(OR(XPlan_raw[[#This Row],[Prøveform]]="(tom)",XPlan_raw[[#This Row],[Prøveform]]=""),"",XPlan_raw[[#This Row],[Prøveform]])</f>
        <v>Oral examination</v>
      </c>
      <c r="I162" t="str">
        <f>IF(XPlan_raw[[#This Row],[Eksaminator_samlet]]&lt;&gt;"",XPlan_raw[[#This Row],[Eksaminator_samlet]],"")</f>
        <v xml:space="preserve">Henrik Skov Midtiby </v>
      </c>
      <c r="J162" t="str">
        <f>IF(OR(XPlan_raw[[#This Row],[Censur]]="(tom)",XPlan_raw[[#This Row],[Censur]]=""),"",XPlan_raw[[#This Row],[Censur]])</f>
        <v>Second examiner: External</v>
      </c>
      <c r="K1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62" s="4" t="str">
        <f>IF(XPlan_raw[[#This Row],[Bemærk]]&lt;&gt;"",XPlan_raw[[#This Row],[Bemærk]],"")</f>
        <v/>
      </c>
      <c r="M162" s="4" t="str">
        <f>IF(XPlan_raw[[#This Row],[Prøveform]]="Skriftlig prøve",XPlan_raw[[#This Row],[DATO: Start eksamen]]+21,"")</f>
        <v/>
      </c>
      <c r="N1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62" s="27" t="s">
        <v>515</v>
      </c>
      <c r="R162" s="5" t="s">
        <v>1821</v>
      </c>
      <c r="S162" s="47" t="s">
        <v>1822</v>
      </c>
      <c r="T162" s="27" t="s">
        <v>1823</v>
      </c>
      <c r="U162" s="47" t="s">
        <v>156</v>
      </c>
      <c r="V162" t="s">
        <v>157</v>
      </c>
      <c r="W162" s="48">
        <v>45818</v>
      </c>
      <c r="X162" s="41">
        <v>45819</v>
      </c>
      <c r="Y162" s="41" t="s">
        <v>630</v>
      </c>
      <c r="Z162" s="47" t="s">
        <v>1824</v>
      </c>
      <c r="AA162" s="27" t="s">
        <v>186</v>
      </c>
      <c r="AB162" s="47" t="s">
        <v>187</v>
      </c>
      <c r="AC162" s="41">
        <v>45898</v>
      </c>
      <c r="AD162" s="48"/>
      <c r="AE162" s="27"/>
      <c r="AF162" t="s">
        <v>18</v>
      </c>
      <c r="AH162" s="47" t="s">
        <v>157</v>
      </c>
      <c r="AI162" s="27" t="s">
        <v>157</v>
      </c>
      <c r="AJ162" s="47" t="s">
        <v>157</v>
      </c>
      <c r="AK162" s="27" t="s">
        <v>157</v>
      </c>
      <c r="AL162" s="47" t="s">
        <v>157</v>
      </c>
      <c r="AM162" s="27" t="s">
        <v>157</v>
      </c>
      <c r="AN162" s="4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  <c r="AV162" s="27"/>
      <c r="AW162" s="27" t="s">
        <v>157</v>
      </c>
      <c r="AX162" s="27" t="s">
        <v>157</v>
      </c>
      <c r="AY162" s="27" t="s">
        <v>157</v>
      </c>
      <c r="AZ162" s="27" t="s">
        <v>157</v>
      </c>
      <c r="BA162" s="27" t="s">
        <v>157</v>
      </c>
      <c r="BB162" s="27" t="s">
        <v>157</v>
      </c>
      <c r="BC162" s="27" t="s">
        <v>157</v>
      </c>
      <c r="BD162" s="27" t="s">
        <v>157</v>
      </c>
      <c r="BE162" s="27" t="s">
        <v>157</v>
      </c>
      <c r="BF162" s="27" t="s">
        <v>157</v>
      </c>
      <c r="BG162" s="27" t="s">
        <v>157</v>
      </c>
      <c r="BH162" s="27" t="s">
        <v>157</v>
      </c>
      <c r="BI162" s="27" t="s">
        <v>157</v>
      </c>
      <c r="BJ162" s="27" t="s">
        <v>72</v>
      </c>
      <c r="BK162" s="27" t="s">
        <v>157</v>
      </c>
      <c r="BL162" s="27" t="s">
        <v>157</v>
      </c>
      <c r="BM162" s="27" t="s">
        <v>157</v>
      </c>
      <c r="BN162" s="27" t="s">
        <v>157</v>
      </c>
      <c r="BO162" s="27" t="s">
        <v>157</v>
      </c>
      <c r="BP162" s="27" t="s">
        <v>157</v>
      </c>
      <c r="BQ162" s="27" t="s">
        <v>34</v>
      </c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I162" s="28" t="s">
        <v>520</v>
      </c>
      <c r="CJ162" s="30" t="s">
        <v>521</v>
      </c>
      <c r="CK162" s="32" t="s">
        <v>157</v>
      </c>
      <c r="CL162" s="30" t="s">
        <v>156</v>
      </c>
      <c r="CM162" s="32" t="s">
        <v>157</v>
      </c>
      <c r="CN162" s="41">
        <v>45846</v>
      </c>
      <c r="CO162" s="34">
        <v>45848</v>
      </c>
      <c r="CP162" s="34" t="s">
        <v>631</v>
      </c>
      <c r="CQ162" s="30" t="s">
        <v>522</v>
      </c>
      <c r="CR162" s="32" t="s">
        <v>255</v>
      </c>
      <c r="CS162" s="30"/>
      <c r="CT162" s="34" t="s">
        <v>157</v>
      </c>
      <c r="CU162" s="33"/>
      <c r="CV162" s="32" t="s">
        <v>161</v>
      </c>
      <c r="CW162" t="s">
        <v>20</v>
      </c>
      <c r="CY162" s="30"/>
      <c r="CZ162" s="32"/>
      <c r="DA162" s="30"/>
      <c r="DB162" s="32"/>
      <c r="DC162" s="30"/>
      <c r="DD162" s="32"/>
      <c r="DE162" s="30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 t="s">
        <v>157</v>
      </c>
      <c r="EJ162" s="32" t="s">
        <v>157</v>
      </c>
      <c r="EK162" s="32" t="s">
        <v>157</v>
      </c>
      <c r="EL162" s="32" t="s">
        <v>157</v>
      </c>
      <c r="EM162" s="32" t="s">
        <v>157</v>
      </c>
      <c r="EN162" s="32" t="s">
        <v>157</v>
      </c>
      <c r="EO162" s="32" t="s">
        <v>157</v>
      </c>
      <c r="EP162" s="32" t="s">
        <v>157</v>
      </c>
      <c r="EQ162" s="32" t="s">
        <v>157</v>
      </c>
      <c r="ER162" s="32" t="s">
        <v>29</v>
      </c>
      <c r="ES162" s="32" t="s">
        <v>157</v>
      </c>
      <c r="ET162" s="32" t="s">
        <v>157</v>
      </c>
      <c r="EU162" s="32" t="s">
        <v>157</v>
      </c>
      <c r="EV162" s="32" t="s">
        <v>157</v>
      </c>
      <c r="EW162" s="32" t="s">
        <v>157</v>
      </c>
    </row>
    <row r="163" spans="2:153" x14ac:dyDescent="0.25">
      <c r="B163" t="str">
        <f>IF(Q163="ja",XPlan_raw[[#This Row],[EKA_kode2]],"")</f>
        <v>T550018102</v>
      </c>
      <c r="C163" t="str">
        <f>XPlan_raw[[#This Row],[eka_langtnavn]]</f>
        <v>Master's Thesis - 30 ECTS</v>
      </c>
      <c r="D163" t="str">
        <f>IF(XPlan_raw[[#This Row],[Interne-kode]]&lt;&gt;"(tom)",XPlan_raw[[#This Row],[Interne-kode]],"")</f>
        <v>RMMT30</v>
      </c>
      <c r="E1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3" t="str">
        <f>IF(XPlan_raw[[#This Row],[Campus]]&lt;&gt;"(tom)",XPlan_raw[[#This Row],[Campus]],"")</f>
        <v>Odense</v>
      </c>
      <c r="H163" t="str">
        <f>IF(OR(XPlan_raw[[#This Row],[Prøveform]]="(tom)",XPlan_raw[[#This Row],[Prøveform]]=""),"",XPlan_raw[[#This Row],[Prøveform]])</f>
        <v>Master's thesis with oral defence</v>
      </c>
      <c r="I163" t="str">
        <f>IF(XPlan_raw[[#This Row],[Eksaminator_samlet]]&lt;&gt;"",XPlan_raw[[#This Row],[Eksaminator_samlet]],"")</f>
        <v>Vejleder/Supervisor</v>
      </c>
      <c r="J163" t="str">
        <f>IF(OR(XPlan_raw[[#This Row],[Censur]]="(tom)",XPlan_raw[[#This Row],[Censur]]=""),"",XPlan_raw[[#This Row],[Censur]])</f>
        <v>Second examiner: External</v>
      </c>
      <c r="K1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3" s="4" t="str">
        <f>IF(XPlan_raw[[#This Row],[Bemærk]]&lt;&gt;"",XPlan_raw[[#This Row],[Bemærk]],"")</f>
        <v/>
      </c>
      <c r="M163" s="4" t="str">
        <f>IF(XPlan_raw[[#This Row],[Prøveform]]="Skriftlig prøve",XPlan_raw[[#This Row],[DATO: Start eksamen]]+21,"")</f>
        <v/>
      </c>
      <c r="N1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3" s="27" t="s">
        <v>515</v>
      </c>
      <c r="R163" s="5" t="s">
        <v>1789</v>
      </c>
      <c r="S163" s="47" t="s">
        <v>236</v>
      </c>
      <c r="T163" s="27" t="s">
        <v>1790</v>
      </c>
      <c r="U163" s="47" t="s">
        <v>203</v>
      </c>
      <c r="V163" t="s">
        <v>157</v>
      </c>
      <c r="W163" s="48">
        <v>45818</v>
      </c>
      <c r="X163" s="41">
        <v>45833</v>
      </c>
      <c r="Y163" s="41" t="s">
        <v>630</v>
      </c>
      <c r="Z163" s="47" t="s">
        <v>662</v>
      </c>
      <c r="AA163" s="27" t="s">
        <v>322</v>
      </c>
      <c r="AB163" s="47" t="s">
        <v>187</v>
      </c>
      <c r="AC163" s="41" t="s">
        <v>157</v>
      </c>
      <c r="AD163" s="48"/>
      <c r="AE163" s="27" t="s">
        <v>161</v>
      </c>
      <c r="AF163" t="s">
        <v>18</v>
      </c>
      <c r="AH163" s="47" t="s">
        <v>157</v>
      </c>
      <c r="AI163" s="27" t="s">
        <v>157</v>
      </c>
      <c r="AJ163" s="47" t="s">
        <v>157</v>
      </c>
      <c r="AK163" s="27" t="s">
        <v>157</v>
      </c>
      <c r="AL163" s="47" t="s">
        <v>157</v>
      </c>
      <c r="AM163" s="27" t="s">
        <v>157</v>
      </c>
      <c r="AN163" s="47" t="s">
        <v>157</v>
      </c>
      <c r="AO163" s="27" t="s">
        <v>157</v>
      </c>
      <c r="AP163" s="27" t="s">
        <v>157</v>
      </c>
      <c r="AQ163" s="27" t="s">
        <v>157</v>
      </c>
      <c r="AR163" s="27" t="s">
        <v>157</v>
      </c>
      <c r="AS163" s="27" t="s">
        <v>157</v>
      </c>
      <c r="AT163" s="27" t="s">
        <v>157</v>
      </c>
      <c r="AU163" s="27" t="s">
        <v>157</v>
      </c>
      <c r="AV163" s="27"/>
      <c r="AW163" s="27" t="s">
        <v>157</v>
      </c>
      <c r="AX163" s="27" t="s">
        <v>157</v>
      </c>
      <c r="AY163" s="27" t="s">
        <v>157</v>
      </c>
      <c r="AZ163" s="27" t="s">
        <v>157</v>
      </c>
      <c r="BA163" s="27" t="s">
        <v>157</v>
      </c>
      <c r="BB163" s="27" t="s">
        <v>157</v>
      </c>
      <c r="BC163" s="27" t="s">
        <v>157</v>
      </c>
      <c r="BD163" s="27" t="s">
        <v>157</v>
      </c>
      <c r="BE163" s="27" t="s">
        <v>157</v>
      </c>
      <c r="BF163" s="27" t="s">
        <v>157</v>
      </c>
      <c r="BG163" s="27" t="s">
        <v>157</v>
      </c>
      <c r="BH163" s="27" t="s">
        <v>157</v>
      </c>
      <c r="BI163" s="27" t="s">
        <v>157</v>
      </c>
      <c r="BJ163" s="27" t="s">
        <v>72</v>
      </c>
      <c r="BK163" s="27" t="s">
        <v>157</v>
      </c>
      <c r="BL163" s="27" t="s">
        <v>157</v>
      </c>
      <c r="BM163" s="27" t="s">
        <v>157</v>
      </c>
      <c r="BN163" s="27" t="s">
        <v>157</v>
      </c>
      <c r="BO163" s="27" t="s">
        <v>157</v>
      </c>
      <c r="BP163" s="27" t="s">
        <v>157</v>
      </c>
      <c r="BQ163" s="27" t="s">
        <v>157</v>
      </c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I163" s="28" t="s">
        <v>523</v>
      </c>
      <c r="CJ163" s="30" t="s">
        <v>524</v>
      </c>
      <c r="CK163" s="32" t="s">
        <v>525</v>
      </c>
      <c r="CL163" s="30" t="s">
        <v>208</v>
      </c>
      <c r="CM163" s="32" t="s">
        <v>157</v>
      </c>
      <c r="CN163" s="41">
        <v>45880</v>
      </c>
      <c r="CO163" s="34"/>
      <c r="CP163" s="34" t="s">
        <v>630</v>
      </c>
      <c r="CQ163" s="30" t="s">
        <v>394</v>
      </c>
      <c r="CR163" s="32" t="s">
        <v>636</v>
      </c>
      <c r="CS163" s="30" t="s">
        <v>167</v>
      </c>
      <c r="CT163" s="34" t="s">
        <v>157</v>
      </c>
      <c r="CU163" s="33"/>
      <c r="CV163" s="32"/>
      <c r="CW163" t="s">
        <v>20</v>
      </c>
      <c r="CY163" s="30"/>
      <c r="CZ163" s="32"/>
      <c r="DA163" s="30"/>
      <c r="DB163" s="32"/>
      <c r="DC163" s="30"/>
      <c r="DD163" s="32"/>
      <c r="DE163" s="30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 t="s">
        <v>19</v>
      </c>
      <c r="EJ163" s="32" t="s">
        <v>21</v>
      </c>
      <c r="EK163" s="32" t="s">
        <v>22</v>
      </c>
      <c r="EL163" s="32" t="s">
        <v>157</v>
      </c>
      <c r="EM163" s="32" t="s">
        <v>157</v>
      </c>
      <c r="EN163" s="32" t="s">
        <v>157</v>
      </c>
      <c r="EO163" s="32" t="s">
        <v>157</v>
      </c>
      <c r="EP163" s="32" t="s">
        <v>157</v>
      </c>
      <c r="EQ163" s="32" t="s">
        <v>157</v>
      </c>
      <c r="ER163" s="32" t="s">
        <v>157</v>
      </c>
      <c r="ES163" s="32" t="s">
        <v>157</v>
      </c>
      <c r="ET163" s="32" t="s">
        <v>157</v>
      </c>
      <c r="EU163" s="32" t="s">
        <v>157</v>
      </c>
      <c r="EV163" s="32" t="s">
        <v>157</v>
      </c>
      <c r="EW163" s="32" t="s">
        <v>157</v>
      </c>
    </row>
    <row r="164" spans="2:153" x14ac:dyDescent="0.25">
      <c r="B164" t="str">
        <f>IF(Q164="ja",XPlan_raw[[#This Row],[EKA_kode2]],"")</f>
        <v>T550034102</v>
      </c>
      <c r="C164" t="str">
        <f>XPlan_raw[[#This Row],[eka_langtnavn]]</f>
        <v>Masters Thesis - 40 ECTS</v>
      </c>
      <c r="D164" t="str">
        <f>IF(XPlan_raw[[#This Row],[Interne-kode]]&lt;&gt;"(tom)",XPlan_raw[[#This Row],[Interne-kode]],"")</f>
        <v>RMMT40</v>
      </c>
      <c r="E1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4" t="str">
        <f>IF(XPlan_raw[[#This Row],[Campus]]&lt;&gt;"(tom)",XPlan_raw[[#This Row],[Campus]],"")</f>
        <v>Odense</v>
      </c>
      <c r="H164" t="str">
        <f>IF(OR(XPlan_raw[[#This Row],[Prøveform]]="(tom)",XPlan_raw[[#This Row],[Prøveform]]=""),"",XPlan_raw[[#This Row],[Prøveform]])</f>
        <v>Master's thesis with oral defence</v>
      </c>
      <c r="I164" t="str">
        <f>IF(XPlan_raw[[#This Row],[Eksaminator_samlet]]&lt;&gt;"",XPlan_raw[[#This Row],[Eksaminator_samlet]],"")</f>
        <v>Vejleder/Supervisor</v>
      </c>
      <c r="J164" t="str">
        <f>IF(OR(XPlan_raw[[#This Row],[Censur]]="(tom)",XPlan_raw[[#This Row],[Censur]]=""),"",XPlan_raw[[#This Row],[Censur]])</f>
        <v>Second examiner: External</v>
      </c>
      <c r="K1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4" s="4" t="str">
        <f>IF(XPlan_raw[[#This Row],[Bemærk]]&lt;&gt;"",XPlan_raw[[#This Row],[Bemærk]],"")</f>
        <v/>
      </c>
      <c r="M164" s="4" t="str">
        <f>IF(XPlan_raw[[#This Row],[Prøveform]]="Skriftlig prøve",XPlan_raw[[#This Row],[DATO: Start eksamen]]+21,"")</f>
        <v/>
      </c>
      <c r="N1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4" s="27" t="s">
        <v>515</v>
      </c>
      <c r="R164" s="5" t="s">
        <v>1803</v>
      </c>
      <c r="S164" s="47" t="s">
        <v>1804</v>
      </c>
      <c r="T164" s="27" t="s">
        <v>1805</v>
      </c>
      <c r="U164" s="27" t="s">
        <v>410</v>
      </c>
      <c r="V164" t="s">
        <v>203</v>
      </c>
      <c r="W164" s="48">
        <v>45818</v>
      </c>
      <c r="X164" s="41">
        <v>45833</v>
      </c>
      <c r="Y164" s="41" t="s">
        <v>630</v>
      </c>
      <c r="Z164" s="47" t="s">
        <v>662</v>
      </c>
      <c r="AA164" s="27" t="s">
        <v>322</v>
      </c>
      <c r="AB164" s="47" t="s">
        <v>187</v>
      </c>
      <c r="AC164" s="41" t="s">
        <v>157</v>
      </c>
      <c r="AD164" s="48"/>
      <c r="AE164" s="27" t="s">
        <v>161</v>
      </c>
      <c r="AF164" t="s">
        <v>18</v>
      </c>
      <c r="AH164" s="47" t="s">
        <v>157</v>
      </c>
      <c r="AI164" s="27" t="s">
        <v>157</v>
      </c>
      <c r="AJ164" s="47" t="s">
        <v>157</v>
      </c>
      <c r="AK164" s="27" t="s">
        <v>157</v>
      </c>
      <c r="AL164" s="47" t="s">
        <v>157</v>
      </c>
      <c r="AM164" s="27" t="s">
        <v>157</v>
      </c>
      <c r="AN164" s="47" t="s">
        <v>157</v>
      </c>
      <c r="AO164" s="27" t="s">
        <v>157</v>
      </c>
      <c r="AP164" s="27" t="s">
        <v>157</v>
      </c>
      <c r="AQ164" s="27" t="s">
        <v>157</v>
      </c>
      <c r="AR164" s="27" t="s">
        <v>157</v>
      </c>
      <c r="AS164" s="27" t="s">
        <v>157</v>
      </c>
      <c r="AT164" s="27" t="s">
        <v>157</v>
      </c>
      <c r="AU164" s="27" t="s">
        <v>157</v>
      </c>
      <c r="AV164" s="27"/>
      <c r="AW164" s="27" t="s">
        <v>157</v>
      </c>
      <c r="AX164" s="27" t="s">
        <v>157</v>
      </c>
      <c r="AY164" s="27" t="s">
        <v>157</v>
      </c>
      <c r="AZ164" s="27" t="s">
        <v>157</v>
      </c>
      <c r="BA164" s="27" t="s">
        <v>157</v>
      </c>
      <c r="BB164" s="27" t="s">
        <v>157</v>
      </c>
      <c r="BC164" s="27" t="s">
        <v>157</v>
      </c>
      <c r="BD164" s="27" t="s">
        <v>157</v>
      </c>
      <c r="BE164" s="27" t="s">
        <v>157</v>
      </c>
      <c r="BF164" s="27" t="s">
        <v>157</v>
      </c>
      <c r="BG164" s="27" t="s">
        <v>157</v>
      </c>
      <c r="BH164" s="27" t="s">
        <v>157</v>
      </c>
      <c r="BI164" s="27" t="s">
        <v>157</v>
      </c>
      <c r="BJ164" s="27" t="s">
        <v>72</v>
      </c>
      <c r="BK164" s="27" t="s">
        <v>157</v>
      </c>
      <c r="BL164" s="27" t="s">
        <v>157</v>
      </c>
      <c r="BM164" s="27" t="s">
        <v>157</v>
      </c>
      <c r="BN164" s="27" t="s">
        <v>157</v>
      </c>
      <c r="BO164" s="27" t="s">
        <v>157</v>
      </c>
      <c r="BP164" s="27" t="s">
        <v>157</v>
      </c>
      <c r="BQ164" s="27" t="s">
        <v>157</v>
      </c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I164" t="s">
        <v>534</v>
      </c>
      <c r="CJ164" s="27" t="s">
        <v>535</v>
      </c>
      <c r="CK164" s="27" t="s">
        <v>536</v>
      </c>
      <c r="CL164" s="27" t="s">
        <v>165</v>
      </c>
      <c r="CM164" s="27" t="s">
        <v>157</v>
      </c>
      <c r="CN164" s="41"/>
      <c r="CO164" s="41"/>
      <c r="CP164" s="41" t="s">
        <v>632</v>
      </c>
      <c r="CQ164" s="27" t="s">
        <v>252</v>
      </c>
      <c r="CR164" s="27"/>
      <c r="CS164" s="27" t="s">
        <v>160</v>
      </c>
      <c r="CT164" s="41" t="s">
        <v>157</v>
      </c>
      <c r="CU164" s="41"/>
      <c r="CV164" s="27"/>
      <c r="CW164" t="s">
        <v>20</v>
      </c>
      <c r="CY164" s="30"/>
      <c r="CZ164" s="32"/>
      <c r="DA164" s="30"/>
      <c r="DB164" s="32"/>
      <c r="DC164" s="30"/>
      <c r="DD164" s="32"/>
      <c r="DE164" s="30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27" t="s">
        <v>157</v>
      </c>
      <c r="EJ164" s="27" t="s">
        <v>157</v>
      </c>
      <c r="EK164" s="27" t="s">
        <v>157</v>
      </c>
      <c r="EL164" s="27" t="s">
        <v>157</v>
      </c>
      <c r="EM164" s="27" t="s">
        <v>157</v>
      </c>
      <c r="EN164" s="27" t="s">
        <v>157</v>
      </c>
      <c r="EO164" s="27" t="s">
        <v>26</v>
      </c>
      <c r="EP164" s="27" t="s">
        <v>157</v>
      </c>
      <c r="EQ164" s="27" t="s">
        <v>157</v>
      </c>
      <c r="ER164" s="27" t="s">
        <v>157</v>
      </c>
      <c r="ES164" s="27" t="s">
        <v>157</v>
      </c>
      <c r="ET164" s="27" t="s">
        <v>157</v>
      </c>
      <c r="EU164" s="27" t="s">
        <v>157</v>
      </c>
      <c r="EV164" s="27" t="s">
        <v>157</v>
      </c>
      <c r="EW164" s="27" t="s">
        <v>157</v>
      </c>
    </row>
    <row r="165" spans="2:153" x14ac:dyDescent="0.25">
      <c r="B165" t="str">
        <f>IF(Q165="ja",XPlan_raw[[#This Row],[EKA_kode2]],"")</f>
        <v>T090030102</v>
      </c>
      <c r="C165" t="str">
        <f>XPlan_raw[[#This Row],[eka_langtnavn]]</f>
        <v>Master's Thesis 30 ECTS</v>
      </c>
      <c r="D165" t="str">
        <f>IF(XPlan_raw[[#This Row],[Interne-kode]]&lt;&gt;"(tom)",XPlan_raw[[#This Row],[Interne-kode]],"")</f>
        <v>OM-SP30E</v>
      </c>
      <c r="E1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7,8</v>
      </c>
      <c r="F1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5" t="str">
        <f>IF(XPlan_raw[[#This Row],[Campus]]&lt;&gt;"(tom)",XPlan_raw[[#This Row],[Campus]],"")</f>
        <v>Odense</v>
      </c>
      <c r="H165" t="str">
        <f>IF(OR(XPlan_raw[[#This Row],[Prøveform]]="(tom)",XPlan_raw[[#This Row],[Prøveform]]=""),"",XPlan_raw[[#This Row],[Prøveform]])</f>
        <v>Master's thesis with oral defence</v>
      </c>
      <c r="I165" t="str">
        <f>IF(XPlan_raw[[#This Row],[Eksaminator_samlet]]&lt;&gt;"",XPlan_raw[[#This Row],[Eksaminator_samlet]],"")</f>
        <v>Vejleder/Supervisor</v>
      </c>
      <c r="J165" t="str">
        <f>IF(OR(XPlan_raw[[#This Row],[Censur]]="(tom)",XPlan_raw[[#This Row],[Censur]]=""),"",XPlan_raw[[#This Row],[Censur]])</f>
        <v>Second examiner: External</v>
      </c>
      <c r="K1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5" s="4" t="str">
        <f>IF(XPlan_raw[[#This Row],[Bemærk]]&lt;&gt;"",XPlan_raw[[#This Row],[Bemærk]],"")</f>
        <v/>
      </c>
      <c r="M165" s="4" t="str">
        <f>IF(XPlan_raw[[#This Row],[Prøveform]]="Skriftlig prøve",XPlan_raw[[#This Row],[DATO: Start eksamen]]+21,"")</f>
        <v/>
      </c>
      <c r="N1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5" s="27" t="s">
        <v>515</v>
      </c>
      <c r="R165" s="49" t="s">
        <v>659</v>
      </c>
      <c r="S165" s="46" t="s">
        <v>660</v>
      </c>
      <c r="T165" s="25" t="s">
        <v>661</v>
      </c>
      <c r="U165" s="46" t="s">
        <v>262</v>
      </c>
      <c r="V165" t="s">
        <v>2077</v>
      </c>
      <c r="W165" s="48">
        <v>45818</v>
      </c>
      <c r="X165" s="42">
        <v>45833</v>
      </c>
      <c r="Y165" s="42" t="s">
        <v>630</v>
      </c>
      <c r="Z165" s="46" t="s">
        <v>662</v>
      </c>
      <c r="AA165" s="25" t="s">
        <v>322</v>
      </c>
      <c r="AB165" s="46" t="s">
        <v>187</v>
      </c>
      <c r="AC165" s="42" t="s">
        <v>157</v>
      </c>
      <c r="AD165" s="50"/>
      <c r="AE165" s="25" t="s">
        <v>161</v>
      </c>
      <c r="AF165" t="s">
        <v>18</v>
      </c>
      <c r="AH165" s="46" t="s">
        <v>157</v>
      </c>
      <c r="AI165" s="25" t="s">
        <v>157</v>
      </c>
      <c r="AJ165" s="46" t="s">
        <v>157</v>
      </c>
      <c r="AK165" s="25" t="s">
        <v>157</v>
      </c>
      <c r="AL165" s="46" t="s">
        <v>157</v>
      </c>
      <c r="AM165" s="25" t="s">
        <v>157</v>
      </c>
      <c r="AN165" s="46" t="s">
        <v>157</v>
      </c>
      <c r="AO165" s="25" t="s">
        <v>157</v>
      </c>
      <c r="AP165" s="25" t="s">
        <v>157</v>
      </c>
      <c r="AQ165" s="25" t="s">
        <v>157</v>
      </c>
      <c r="AR165" s="25" t="s">
        <v>157</v>
      </c>
      <c r="AS165" s="25" t="s">
        <v>157</v>
      </c>
      <c r="AT165" s="25" t="s">
        <v>157</v>
      </c>
      <c r="AU165" s="25" t="s">
        <v>157</v>
      </c>
      <c r="AV165" s="25"/>
      <c r="AW165" s="25" t="s">
        <v>157</v>
      </c>
      <c r="AX165" s="25" t="s">
        <v>157</v>
      </c>
      <c r="AY165" s="25" t="s">
        <v>157</v>
      </c>
      <c r="AZ165" s="25" t="s">
        <v>157</v>
      </c>
      <c r="BA165" s="25" t="s">
        <v>157</v>
      </c>
      <c r="BB165" s="25" t="s">
        <v>157</v>
      </c>
      <c r="BC165" s="25" t="s">
        <v>157</v>
      </c>
      <c r="BD165" s="25" t="s">
        <v>157</v>
      </c>
      <c r="BE165" s="25" t="s">
        <v>157</v>
      </c>
      <c r="BF165" s="25" t="s">
        <v>157</v>
      </c>
      <c r="BG165" s="25" t="s">
        <v>157</v>
      </c>
      <c r="BH165" s="25" t="s">
        <v>157</v>
      </c>
      <c r="BI165" s="25" t="s">
        <v>157</v>
      </c>
      <c r="BJ165" s="25" t="s">
        <v>157</v>
      </c>
      <c r="BK165" s="25" t="s">
        <v>157</v>
      </c>
      <c r="BL165" s="25" t="s">
        <v>157</v>
      </c>
      <c r="BM165" s="25" t="s">
        <v>75</v>
      </c>
      <c r="BN165" s="25" t="s">
        <v>157</v>
      </c>
      <c r="BO165" s="25" t="s">
        <v>157</v>
      </c>
      <c r="BP165" s="25" t="s">
        <v>157</v>
      </c>
      <c r="BQ165" s="25" t="s">
        <v>157</v>
      </c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I165" s="26" t="s">
        <v>523</v>
      </c>
      <c r="CJ165" s="25" t="s">
        <v>524</v>
      </c>
      <c r="CK165" s="25" t="s">
        <v>525</v>
      </c>
      <c r="CL165" s="25" t="s">
        <v>208</v>
      </c>
      <c r="CM165" s="25" t="s">
        <v>157</v>
      </c>
      <c r="CN165" s="41"/>
      <c r="CO165" s="42"/>
      <c r="CP165" s="42" t="s">
        <v>630</v>
      </c>
      <c r="CQ165" s="25" t="s">
        <v>394</v>
      </c>
      <c r="CR165" s="25" t="s">
        <v>569</v>
      </c>
      <c r="CS165" s="25" t="s">
        <v>167</v>
      </c>
      <c r="CT165" s="42" t="s">
        <v>157</v>
      </c>
      <c r="CU165" s="42"/>
      <c r="CV165" s="25"/>
      <c r="CW165" t="s">
        <v>20</v>
      </c>
      <c r="CY165" s="29"/>
      <c r="CZ165" s="31"/>
      <c r="DA165" s="29"/>
      <c r="DB165" s="31"/>
      <c r="DC165" s="29"/>
      <c r="DD165" s="31"/>
      <c r="DE165" s="29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25" t="s">
        <v>19</v>
      </c>
      <c r="EJ165" s="25" t="s">
        <v>21</v>
      </c>
      <c r="EK165" s="25" t="s">
        <v>22</v>
      </c>
      <c r="EL165" s="25" t="s">
        <v>157</v>
      </c>
      <c r="EM165" s="25" t="s">
        <v>157</v>
      </c>
      <c r="EN165" s="25" t="s">
        <v>157</v>
      </c>
      <c r="EO165" s="25" t="s">
        <v>157</v>
      </c>
      <c r="EP165" s="25" t="s">
        <v>157</v>
      </c>
      <c r="EQ165" s="25" t="s">
        <v>157</v>
      </c>
      <c r="ER165" s="25" t="s">
        <v>157</v>
      </c>
      <c r="ES165" s="25" t="s">
        <v>157</v>
      </c>
      <c r="ET165" s="25" t="s">
        <v>157</v>
      </c>
      <c r="EU165" s="25" t="s">
        <v>157</v>
      </c>
      <c r="EV165" s="25" t="s">
        <v>157</v>
      </c>
      <c r="EW165" s="25" t="s">
        <v>157</v>
      </c>
    </row>
    <row r="166" spans="2:153" x14ac:dyDescent="0.25">
      <c r="B166" t="str">
        <f>IF(Q166="ja",XPlan_raw[[#This Row],[EKA_kode2]],"")</f>
        <v>T700067102</v>
      </c>
      <c r="C166" t="str">
        <f>XPlan_raw[[#This Row],[eka_langtnavn]]</f>
        <v>Matematik for ingeniører 3</v>
      </c>
      <c r="D166" t="str">
        <f>IF(XPlan_raw[[#This Row],[Interne-kode]]&lt;&gt;"(tom)",XPlan_raw[[#This Row],[Interne-kode]],"")</f>
        <v>F-MAT3</v>
      </c>
      <c r="E1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6" t="str">
        <f>IF(XPlan_raw[[#This Row],[Campus]]&lt;&gt;"(tom)",XPlan_raw[[#This Row],[Campus]],"")</f>
        <v>Odense</v>
      </c>
      <c r="H166" t="str">
        <f>IF(OR(XPlan_raw[[#This Row],[Prøveform]]="(tom)",XPlan_raw[[#This Row],[Prøveform]]=""),"",XPlan_raw[[#This Row],[Prøveform]])</f>
        <v>Written examination on premises</v>
      </c>
      <c r="I166" t="str">
        <f>IF(XPlan_raw[[#This Row],[Eksaminator_samlet]]&lt;&gt;"",XPlan_raw[[#This Row],[Eksaminator_samlet]],"")</f>
        <v>Niels Christian Rømer</v>
      </c>
      <c r="J166" t="str">
        <f>IF(OR(XPlan_raw[[#This Row],[Censur]]="(tom)",XPlan_raw[[#This Row],[Censur]]=""),"",XPlan_raw[[#This Row],[Censur]])</f>
        <v>Second examiner: None</v>
      </c>
      <c r="K1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6" s="4" t="str">
        <f>IF(XPlan_raw[[#This Row],[Bemærk]]&lt;&gt;"",XPlan_raw[[#This Row],[Bemærk]],"")</f>
        <v/>
      </c>
      <c r="M166" s="4" t="str">
        <f>IF(XPlan_raw[[#This Row],[Prøveform]]="Skriftlig prøve",XPlan_raw[[#This Row],[DATO: Start eksamen]]+21,"")</f>
        <v/>
      </c>
      <c r="N1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(BSc),(tom),Bachelor i Robotteknologi (BSc),(tom),(tom),(tom),Kandidat i Bygningsteknik (MSc),(tom),(tom),(tom),(tom),(tom),(tom),(tom),(tom),(tom),(tom),(tom),(tom),(tom),(tom),,,,,,,,,,,,,,,</v>
      </c>
      <c r="Q166" s="27" t="s">
        <v>515</v>
      </c>
      <c r="R166" s="5" t="s">
        <v>2033</v>
      </c>
      <c r="S166" s="47" t="s">
        <v>2034</v>
      </c>
      <c r="T166" s="27" t="s">
        <v>2035</v>
      </c>
      <c r="U166" s="47" t="s">
        <v>165</v>
      </c>
      <c r="V166" t="s">
        <v>156</v>
      </c>
      <c r="W166" s="48">
        <v>45818</v>
      </c>
      <c r="X166" s="41"/>
      <c r="Y166" s="41" t="s">
        <v>630</v>
      </c>
      <c r="Z166" s="47" t="s">
        <v>2036</v>
      </c>
      <c r="AA166" s="27" t="s">
        <v>791</v>
      </c>
      <c r="AB166" s="47" t="s">
        <v>167</v>
      </c>
      <c r="AC166" s="41">
        <v>45890</v>
      </c>
      <c r="AD166" s="48"/>
      <c r="AE166" s="27"/>
      <c r="AF166" t="s">
        <v>18</v>
      </c>
      <c r="AH166" s="47" t="s">
        <v>157</v>
      </c>
      <c r="AI166" s="27" t="s">
        <v>157</v>
      </c>
      <c r="AJ166" s="47" t="s">
        <v>157</v>
      </c>
      <c r="AK166" s="27" t="s">
        <v>157</v>
      </c>
      <c r="AL166" s="47" t="s">
        <v>157</v>
      </c>
      <c r="AM166" s="27" t="s">
        <v>157</v>
      </c>
      <c r="AN166" s="4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157</v>
      </c>
      <c r="AU166" s="27" t="s">
        <v>157</v>
      </c>
      <c r="AV166" s="27" t="s">
        <v>157</v>
      </c>
      <c r="AW166" s="27" t="s">
        <v>59</v>
      </c>
      <c r="AX166" s="27" t="s">
        <v>157</v>
      </c>
      <c r="AY166" s="27" t="s">
        <v>61</v>
      </c>
      <c r="AZ166" s="27" t="s">
        <v>157</v>
      </c>
      <c r="BA166" s="27" t="s">
        <v>157</v>
      </c>
      <c r="BB166" s="27" t="s">
        <v>157</v>
      </c>
      <c r="BC166" s="27" t="s">
        <v>65</v>
      </c>
      <c r="BD166" s="27" t="s">
        <v>157</v>
      </c>
      <c r="BE166" s="27" t="s">
        <v>157</v>
      </c>
      <c r="BF166" s="27" t="s">
        <v>157</v>
      </c>
      <c r="BG166" s="27" t="s">
        <v>157</v>
      </c>
      <c r="BH166" s="27" t="s">
        <v>157</v>
      </c>
      <c r="BI166" s="27" t="s">
        <v>157</v>
      </c>
      <c r="BJ166" s="27" t="s">
        <v>157</v>
      </c>
      <c r="BK166" s="27" t="s">
        <v>157</v>
      </c>
      <c r="BL166" s="27" t="s">
        <v>157</v>
      </c>
      <c r="BM166" s="27" t="s">
        <v>157</v>
      </c>
      <c r="BN166" s="27" t="s">
        <v>157</v>
      </c>
      <c r="BO166" s="27" t="s">
        <v>157</v>
      </c>
      <c r="BP166" s="27" t="s">
        <v>157</v>
      </c>
      <c r="BQ166" s="27" t="s">
        <v>157</v>
      </c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I166" s="28" t="s">
        <v>550</v>
      </c>
      <c r="CJ166" s="30" t="s">
        <v>551</v>
      </c>
      <c r="CK166" s="32" t="s">
        <v>552</v>
      </c>
      <c r="CL166" s="30" t="s">
        <v>165</v>
      </c>
      <c r="CM166" s="32" t="s">
        <v>157</v>
      </c>
      <c r="CN166" s="41"/>
      <c r="CO166" s="34"/>
      <c r="CP166" s="34" t="s">
        <v>632</v>
      </c>
      <c r="CQ166" s="30" t="s">
        <v>280</v>
      </c>
      <c r="CR166" s="32"/>
      <c r="CS166" s="30"/>
      <c r="CT166" s="34" t="s">
        <v>157</v>
      </c>
      <c r="CU166" s="33"/>
      <c r="CV166" s="32"/>
      <c r="CW166" t="s">
        <v>20</v>
      </c>
      <c r="CY166" s="30"/>
      <c r="CZ166" s="32"/>
      <c r="DA166" s="30"/>
      <c r="DB166" s="32"/>
      <c r="DC166" s="30"/>
      <c r="DD166" s="32"/>
      <c r="DE166" s="30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 t="s">
        <v>157</v>
      </c>
      <c r="EJ166" s="32" t="s">
        <v>157</v>
      </c>
      <c r="EK166" s="32" t="s">
        <v>22</v>
      </c>
      <c r="EL166" s="32" t="s">
        <v>157</v>
      </c>
      <c r="EM166" s="32" t="s">
        <v>157</v>
      </c>
      <c r="EN166" s="32" t="s">
        <v>157</v>
      </c>
      <c r="EO166" s="32" t="s">
        <v>157</v>
      </c>
      <c r="EP166" s="32" t="s">
        <v>157</v>
      </c>
      <c r="EQ166" s="32" t="s">
        <v>157</v>
      </c>
      <c r="ER166" s="32" t="s">
        <v>157</v>
      </c>
      <c r="ES166" s="32" t="s">
        <v>157</v>
      </c>
      <c r="ET166" s="32" t="s">
        <v>157</v>
      </c>
      <c r="EU166" s="32" t="s">
        <v>157</v>
      </c>
      <c r="EV166" s="32" t="s">
        <v>157</v>
      </c>
      <c r="EW166" s="32" t="s">
        <v>157</v>
      </c>
    </row>
    <row r="167" spans="2:153" x14ac:dyDescent="0.25">
      <c r="B167" t="str">
        <f>IF(Q167="ja",XPlan_raw[[#This Row],[EKA_kode2]],"")</f>
        <v>T600032102</v>
      </c>
      <c r="C167" t="str">
        <f>XPlan_raw[[#This Row],[eka_langtnavn]]</f>
        <v>Matematisk Modellering</v>
      </c>
      <c r="D167" t="str">
        <f>IF(XPlan_raw[[#This Row],[Interne-kode]]&lt;&gt;"(tom)",XPlan_raw[[#This Row],[Interne-kode]],"")</f>
        <v>ET-MM</v>
      </c>
      <c r="E1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7" t="str">
        <f>IF(XPlan_raw[[#This Row],[Campus]]&lt;&gt;"(tom)",XPlan_raw[[#This Row],[Campus]],"")</f>
        <v>Odense</v>
      </c>
      <c r="H167" t="str">
        <f>IF(OR(XPlan_raw[[#This Row],[Prøveform]]="(tom)",XPlan_raw[[#This Row],[Prøveform]]=""),"",XPlan_raw[[#This Row],[Prøveform]])</f>
        <v>Written examination</v>
      </c>
      <c r="I167" t="str">
        <f>IF(XPlan_raw[[#This Row],[Eksaminator_samlet]]&lt;&gt;"",XPlan_raw[[#This Row],[Eksaminator_samlet]],"")</f>
        <v>Jonas Beermann</v>
      </c>
      <c r="J167" t="str">
        <f>IF(OR(XPlan_raw[[#This Row],[Censur]]="(tom)",XPlan_raw[[#This Row],[Censur]]=""),"",XPlan_raw[[#This Row],[Censur]])</f>
        <v>Second examiner: External</v>
      </c>
      <c r="K1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7" s="4" t="str">
        <f>IF(XPlan_raw[[#This Row],[Bemærk]]&lt;&gt;"",XPlan_raw[[#This Row],[Bemærk]],"")</f>
        <v/>
      </c>
      <c r="M167" s="4" t="str">
        <f>IF(XPlan_raw[[#This Row],[Prøveform]]="Skriftlig prøve",XPlan_raw[[#This Row],[DATO: Start eksamen]]+21,"")</f>
        <v/>
      </c>
      <c r="N1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167" s="27" t="s">
        <v>515</v>
      </c>
      <c r="R167" s="5" t="s">
        <v>736</v>
      </c>
      <c r="S167" s="47" t="s">
        <v>737</v>
      </c>
      <c r="T167" s="27" t="s">
        <v>738</v>
      </c>
      <c r="U167" s="47" t="s">
        <v>156</v>
      </c>
      <c r="V167" t="s">
        <v>157</v>
      </c>
      <c r="W167" s="48">
        <v>45818</v>
      </c>
      <c r="X167" s="41"/>
      <c r="Y167" s="41" t="s">
        <v>630</v>
      </c>
      <c r="Z167" s="47" t="s">
        <v>739</v>
      </c>
      <c r="AA167" s="27" t="s">
        <v>159</v>
      </c>
      <c r="AB167" s="47" t="s">
        <v>187</v>
      </c>
      <c r="AC167" s="41">
        <v>45887</v>
      </c>
      <c r="AD167" s="48"/>
      <c r="AE167" s="27"/>
      <c r="AF167" t="s">
        <v>18</v>
      </c>
      <c r="AH167" s="47" t="s">
        <v>157</v>
      </c>
      <c r="AI167" s="27" t="s">
        <v>157</v>
      </c>
      <c r="AJ167" s="47" t="s">
        <v>157</v>
      </c>
      <c r="AK167" s="27" t="s">
        <v>157</v>
      </c>
      <c r="AL167" s="47" t="s">
        <v>157</v>
      </c>
      <c r="AM167" s="27" t="s">
        <v>157</v>
      </c>
      <c r="AN167" s="4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56</v>
      </c>
      <c r="AU167" s="27" t="s">
        <v>157</v>
      </c>
      <c r="AV167" s="27"/>
      <c r="AW167" s="27" t="s">
        <v>157</v>
      </c>
      <c r="AX167" s="27" t="s">
        <v>157</v>
      </c>
      <c r="AY167" s="27" t="s">
        <v>157</v>
      </c>
      <c r="AZ167" s="27" t="s">
        <v>157</v>
      </c>
      <c r="BA167" s="27" t="s">
        <v>157</v>
      </c>
      <c r="BB167" s="27" t="s">
        <v>157</v>
      </c>
      <c r="BC167" s="27" t="s">
        <v>157</v>
      </c>
      <c r="BD167" s="27" t="s">
        <v>157</v>
      </c>
      <c r="BE167" s="27" t="s">
        <v>157</v>
      </c>
      <c r="BF167" s="27" t="s">
        <v>157</v>
      </c>
      <c r="BG167" s="27" t="s">
        <v>157</v>
      </c>
      <c r="BH167" s="27" t="s">
        <v>157</v>
      </c>
      <c r="BI167" s="27" t="s">
        <v>157</v>
      </c>
      <c r="BJ167" s="27" t="s">
        <v>157</v>
      </c>
      <c r="BK167" s="27" t="s">
        <v>157</v>
      </c>
      <c r="BL167" s="27" t="s">
        <v>157</v>
      </c>
      <c r="BM167" s="27" t="s">
        <v>157</v>
      </c>
      <c r="BN167" s="27" t="s">
        <v>157</v>
      </c>
      <c r="BO167" s="27" t="s">
        <v>157</v>
      </c>
      <c r="BP167" s="27" t="s">
        <v>157</v>
      </c>
      <c r="BQ167" s="27" t="s">
        <v>157</v>
      </c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I167" s="28" t="s">
        <v>562</v>
      </c>
      <c r="CJ167" s="30" t="s">
        <v>563</v>
      </c>
      <c r="CK167" s="32" t="s">
        <v>564</v>
      </c>
      <c r="CL167" s="30" t="s">
        <v>165</v>
      </c>
      <c r="CM167" s="32" t="s">
        <v>157</v>
      </c>
      <c r="CN167" s="33"/>
      <c r="CO167" s="34"/>
      <c r="CP167" s="34" t="s">
        <v>632</v>
      </c>
      <c r="CQ167" s="30" t="s">
        <v>280</v>
      </c>
      <c r="CR167" s="32" t="s">
        <v>159</v>
      </c>
      <c r="CS167" s="30"/>
      <c r="CT167" s="34" t="s">
        <v>157</v>
      </c>
      <c r="CU167" s="33"/>
      <c r="CV167" s="32"/>
      <c r="CW167" t="s">
        <v>20</v>
      </c>
      <c r="CY167" s="30"/>
      <c r="CZ167" s="32"/>
      <c r="DA167" s="30"/>
      <c r="DB167" s="32"/>
      <c r="DC167" s="30"/>
      <c r="DD167" s="32"/>
      <c r="DE167" s="30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 t="s">
        <v>157</v>
      </c>
      <c r="EJ167" s="32" t="s">
        <v>157</v>
      </c>
      <c r="EK167" s="32" t="s">
        <v>157</v>
      </c>
      <c r="EL167" s="32" t="s">
        <v>157</v>
      </c>
      <c r="EM167" s="32" t="s">
        <v>157</v>
      </c>
      <c r="EN167" s="32" t="s">
        <v>157</v>
      </c>
      <c r="EO167" s="32" t="s">
        <v>157</v>
      </c>
      <c r="EP167" s="32" t="s">
        <v>27</v>
      </c>
      <c r="EQ167" s="32" t="s">
        <v>157</v>
      </c>
      <c r="ER167" s="32" t="s">
        <v>157</v>
      </c>
      <c r="ES167" s="32" t="s">
        <v>157</v>
      </c>
      <c r="ET167" s="32" t="s">
        <v>157</v>
      </c>
      <c r="EU167" s="32" t="s">
        <v>157</v>
      </c>
      <c r="EV167" s="32" t="s">
        <v>157</v>
      </c>
      <c r="EW167" s="32" t="s">
        <v>157</v>
      </c>
    </row>
    <row r="168" spans="2:153" x14ac:dyDescent="0.25">
      <c r="B168" t="str">
        <f>IF(Q168="ja",XPlan_raw[[#This Row],[EKA_kode2]],"")</f>
        <v>T120039102</v>
      </c>
      <c r="C168" t="str">
        <f>XPlan_raw[[#This Row],[eka_langtnavn]]</f>
        <v>Materialer og Processer 2</v>
      </c>
      <c r="D168" t="str">
        <f>IF(XPlan_raw[[#This Row],[Interne-kode]]&lt;&gt;"(tom)",XPlan_raw[[#This Row],[Interne-kode]],"")</f>
        <v>D-MOP2</v>
      </c>
      <c r="E1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8" t="str">
        <f>IF(XPlan_raw[[#This Row],[Campus]]&lt;&gt;"(tom)",XPlan_raw[[#This Row],[Campus]],"")</f>
        <v>Odense</v>
      </c>
      <c r="H168" t="str">
        <f>IF(OR(XPlan_raw[[#This Row],[Prøveform]]="(tom)",XPlan_raw[[#This Row],[Prøveform]]=""),"",XPlan_raw[[#This Row],[Prøveform]])</f>
        <v>Oral examination</v>
      </c>
      <c r="I168" t="str">
        <f>IF(XPlan_raw[[#This Row],[Eksaminator_samlet]]&lt;&gt;"",XPlan_raw[[#This Row],[Eksaminator_samlet]],"")</f>
        <v>Karen Kjær Larsen, Jan Pedersen</v>
      </c>
      <c r="J168" t="str">
        <f>IF(OR(XPlan_raw[[#This Row],[Censur]]="(tom)",XPlan_raw[[#This Row],[Censur]]=""),"",XPlan_raw[[#This Row],[Censur]])</f>
        <v>Second examiner: Internal</v>
      </c>
      <c r="K1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8" s="4" t="str">
        <f>IF(XPlan_raw[[#This Row],[Bemærk]]&lt;&gt;"",XPlan_raw[[#This Row],[Bemærk]],"")</f>
        <v/>
      </c>
      <c r="M168" s="4" t="str">
        <f>IF(XPlan_raw[[#This Row],[Prøveform]]="Skriftlig prøve",XPlan_raw[[#This Row],[DATO: Start eksamen]]+21,"")</f>
        <v/>
      </c>
      <c r="N1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168" s="27" t="s">
        <v>515</v>
      </c>
      <c r="R168" t="s">
        <v>1184</v>
      </c>
      <c r="S168" s="27" t="s">
        <v>1185</v>
      </c>
      <c r="T168" s="27" t="s">
        <v>1186</v>
      </c>
      <c r="U168" s="27" t="s">
        <v>156</v>
      </c>
      <c r="V168" t="s">
        <v>157</v>
      </c>
      <c r="W168" s="41">
        <v>45818</v>
      </c>
      <c r="X168" s="41">
        <v>45820</v>
      </c>
      <c r="Y168" s="41" t="s">
        <v>630</v>
      </c>
      <c r="Z168" s="27" t="s">
        <v>951</v>
      </c>
      <c r="AA168" s="27" t="s">
        <v>186</v>
      </c>
      <c r="AB168" s="27" t="s">
        <v>160</v>
      </c>
      <c r="AC168" s="41">
        <v>45890</v>
      </c>
      <c r="AD168" s="41"/>
      <c r="AE168" s="27"/>
      <c r="AF168" t="s">
        <v>18</v>
      </c>
      <c r="AH168" s="47" t="s">
        <v>157</v>
      </c>
      <c r="AI168" s="27" t="s">
        <v>157</v>
      </c>
      <c r="AJ168" s="47" t="s">
        <v>157</v>
      </c>
      <c r="AK168" s="27" t="s">
        <v>157</v>
      </c>
      <c r="AL168" s="47" t="s">
        <v>48</v>
      </c>
      <c r="AM168" s="27" t="s">
        <v>157</v>
      </c>
      <c r="AN168" s="47" t="s">
        <v>157</v>
      </c>
      <c r="AO168" s="27" t="s">
        <v>157</v>
      </c>
      <c r="AP168" s="27" t="s">
        <v>157</v>
      </c>
      <c r="AQ168" s="27" t="s">
        <v>157</v>
      </c>
      <c r="AR168" s="27" t="s">
        <v>157</v>
      </c>
      <c r="AS168" s="27" t="s">
        <v>157</v>
      </c>
      <c r="AT168" s="27" t="s">
        <v>157</v>
      </c>
      <c r="AU168" s="27" t="s">
        <v>157</v>
      </c>
      <c r="AV168" s="27"/>
      <c r="AW168" s="27" t="s">
        <v>157</v>
      </c>
      <c r="AX168" s="27" t="s">
        <v>60</v>
      </c>
      <c r="AY168" s="27" t="s">
        <v>157</v>
      </c>
      <c r="AZ168" s="27" t="s">
        <v>157</v>
      </c>
      <c r="BA168" s="27" t="s">
        <v>157</v>
      </c>
      <c r="BB168" s="27" t="s">
        <v>157</v>
      </c>
      <c r="BC168" s="27" t="s">
        <v>157</v>
      </c>
      <c r="BD168" s="27" t="s">
        <v>157</v>
      </c>
      <c r="BE168" s="27" t="s">
        <v>157</v>
      </c>
      <c r="BF168" s="27" t="s">
        <v>157</v>
      </c>
      <c r="BG168" s="27" t="s">
        <v>157</v>
      </c>
      <c r="BH168" s="27" t="s">
        <v>157</v>
      </c>
      <c r="BI168" s="27" t="s">
        <v>157</v>
      </c>
      <c r="BJ168" s="27" t="s">
        <v>157</v>
      </c>
      <c r="BK168" s="27" t="s">
        <v>157</v>
      </c>
      <c r="BL168" s="27" t="s">
        <v>157</v>
      </c>
      <c r="BM168" s="27" t="s">
        <v>157</v>
      </c>
      <c r="BN168" s="27" t="s">
        <v>157</v>
      </c>
      <c r="BO168" s="27" t="s">
        <v>157</v>
      </c>
      <c r="BP168" s="27" t="s">
        <v>157</v>
      </c>
      <c r="BQ168" s="27" t="s">
        <v>157</v>
      </c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I168" s="28" t="s">
        <v>447</v>
      </c>
      <c r="CJ168" s="30" t="s">
        <v>448</v>
      </c>
      <c r="CK168" s="32" t="s">
        <v>449</v>
      </c>
      <c r="CL168" s="30" t="s">
        <v>156</v>
      </c>
      <c r="CM168" s="32" t="s">
        <v>157</v>
      </c>
      <c r="CN168" s="33"/>
      <c r="CO168" s="34"/>
      <c r="CP168" s="34" t="s">
        <v>630</v>
      </c>
      <c r="CQ168" s="30" t="s">
        <v>450</v>
      </c>
      <c r="CR168" s="32" t="s">
        <v>159</v>
      </c>
      <c r="CS168" s="30" t="s">
        <v>167</v>
      </c>
      <c r="CT168" s="34">
        <v>45887</v>
      </c>
      <c r="CU168" s="33"/>
      <c r="CV168" s="32"/>
      <c r="CW168" t="s">
        <v>20</v>
      </c>
      <c r="CY168" s="30"/>
      <c r="CZ168" s="32"/>
      <c r="DA168" s="30"/>
      <c r="DB168" s="32"/>
      <c r="DC168" s="30"/>
      <c r="DD168" s="32"/>
      <c r="DE168" s="30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 t="s">
        <v>157</v>
      </c>
      <c r="EJ168" s="32" t="s">
        <v>157</v>
      </c>
      <c r="EK168" s="32" t="s">
        <v>157</v>
      </c>
      <c r="EL168" s="32" t="s">
        <v>157</v>
      </c>
      <c r="EM168" s="32" t="s">
        <v>157</v>
      </c>
      <c r="EN168" s="32" t="s">
        <v>25</v>
      </c>
      <c r="EO168" s="32" t="s">
        <v>157</v>
      </c>
      <c r="EP168" s="32" t="s">
        <v>157</v>
      </c>
      <c r="EQ168" s="32" t="s">
        <v>157</v>
      </c>
      <c r="ER168" s="32" t="s">
        <v>157</v>
      </c>
      <c r="ES168" s="32" t="s">
        <v>157</v>
      </c>
      <c r="ET168" s="32" t="s">
        <v>157</v>
      </c>
      <c r="EU168" s="32" t="s">
        <v>157</v>
      </c>
      <c r="EV168" s="32" t="s">
        <v>157</v>
      </c>
      <c r="EW168" s="32" t="s">
        <v>157</v>
      </c>
    </row>
    <row r="169" spans="2:153" x14ac:dyDescent="0.25">
      <c r="B169" t="str">
        <f>IF(Q169="ja",XPlan_raw[[#This Row],[EKA_kode2]],"")</f>
        <v>T590029102</v>
      </c>
      <c r="C169" t="str">
        <f>XPlan_raw[[#This Row],[eka_langtnavn]]</f>
        <v>Medical devices and systems</v>
      </c>
      <c r="D169" t="str">
        <f>IF(XPlan_raw[[#This Row],[Interne-kode]]&lt;&gt;"(tom)",XPlan_raw[[#This Row],[Interne-kode]],"")</f>
        <v>VK-BME</v>
      </c>
      <c r="E1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9" t="str">
        <f>IF(XPlan_raw[[#This Row],[Campus]]&lt;&gt;"(tom)",XPlan_raw[[#This Row],[Campus]],"")</f>
        <v>Odense</v>
      </c>
      <c r="H169" t="str">
        <f>IF(OR(XPlan_raw[[#This Row],[Prøveform]]="(tom)",XPlan_raw[[#This Row],[Prøveform]]=""),"",XPlan_raw[[#This Row],[Prøveform]])</f>
        <v>Oral examination</v>
      </c>
      <c r="I169" t="str">
        <f>IF(XPlan_raw[[#This Row],[Eksaminator_samlet]]&lt;&gt;"",XPlan_raw[[#This Row],[Eksaminator_samlet]],"")</f>
        <v>Daniel Teichmann, Ronnie Bøg Horup</v>
      </c>
      <c r="J169" t="str">
        <f>IF(OR(XPlan_raw[[#This Row],[Censur]]="(tom)",XPlan_raw[[#This Row],[Censur]]=""),"",XPlan_raw[[#This Row],[Censur]])</f>
        <v>Second examiner: External</v>
      </c>
      <c r="K1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69" s="4" t="str">
        <f>IF(XPlan_raw[[#This Row],[Bemærk]]&lt;&gt;"",XPlan_raw[[#This Row],[Bemærk]],"")</f>
        <v/>
      </c>
      <c r="M169" s="4" t="str">
        <f>IF(XPlan_raw[[#This Row],[Prøveform]]="Skriftlig prøve",XPlan_raw[[#This Row],[DATO: Start eksamen]]+21,"")</f>
        <v/>
      </c>
      <c r="N1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(MSc),(tom),(tom),(tom),(tom),(tom),Kandidat i Sundheds- og Velfærdsteknologi (MSc),(tom),(tom),(tom),(tom),Exchange students,,,,,,,,,,,,,,,</v>
      </c>
      <c r="Q169" s="27" t="s">
        <v>515</v>
      </c>
      <c r="R169" s="5" t="s">
        <v>1971</v>
      </c>
      <c r="S169" s="47" t="s">
        <v>1972</v>
      </c>
      <c r="T169" s="27" t="s">
        <v>1973</v>
      </c>
      <c r="U169" s="47" t="s">
        <v>156</v>
      </c>
      <c r="V169" t="s">
        <v>157</v>
      </c>
      <c r="W169" s="48">
        <v>45818</v>
      </c>
      <c r="X169" s="41">
        <v>45819</v>
      </c>
      <c r="Y169" s="41" t="s">
        <v>631</v>
      </c>
      <c r="Z169" s="47" t="s">
        <v>1974</v>
      </c>
      <c r="AA169" s="27" t="s">
        <v>186</v>
      </c>
      <c r="AB169" s="47" t="s">
        <v>187</v>
      </c>
      <c r="AC169" s="41">
        <v>45891</v>
      </c>
      <c r="AD169" s="48"/>
      <c r="AE169" s="27"/>
      <c r="AF169" t="s">
        <v>18</v>
      </c>
      <c r="AH169" s="47" t="s">
        <v>157</v>
      </c>
      <c r="AI169" s="27" t="s">
        <v>157</v>
      </c>
      <c r="AJ169" s="47" t="s">
        <v>157</v>
      </c>
      <c r="AK169" s="27" t="s">
        <v>157</v>
      </c>
      <c r="AL169" s="47" t="s">
        <v>157</v>
      </c>
      <c r="AM169" s="27" t="s">
        <v>157</v>
      </c>
      <c r="AN169" s="4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  <c r="AV169" s="27"/>
      <c r="AW169" s="27" t="s">
        <v>157</v>
      </c>
      <c r="AX169" s="27" t="s">
        <v>157</v>
      </c>
      <c r="AY169" s="27" t="s">
        <v>157</v>
      </c>
      <c r="AZ169" s="27" t="s">
        <v>157</v>
      </c>
      <c r="BA169" s="27" t="s">
        <v>157</v>
      </c>
      <c r="BB169" s="27" t="s">
        <v>157</v>
      </c>
      <c r="BC169" s="27" t="s">
        <v>157</v>
      </c>
      <c r="BD169" s="27" t="s">
        <v>157</v>
      </c>
      <c r="BE169" s="27" t="s">
        <v>157</v>
      </c>
      <c r="BF169" s="27" t="s">
        <v>68</v>
      </c>
      <c r="BG169" s="27" t="s">
        <v>157</v>
      </c>
      <c r="BH169" s="27" t="s">
        <v>157</v>
      </c>
      <c r="BI169" s="27" t="s">
        <v>157</v>
      </c>
      <c r="BJ169" s="27" t="s">
        <v>157</v>
      </c>
      <c r="BK169" s="27" t="s">
        <v>157</v>
      </c>
      <c r="BL169" s="27" t="s">
        <v>74</v>
      </c>
      <c r="BM169" s="27" t="s">
        <v>157</v>
      </c>
      <c r="BN169" s="27" t="s">
        <v>157</v>
      </c>
      <c r="BO169" s="27" t="s">
        <v>157</v>
      </c>
      <c r="BP169" s="27" t="s">
        <v>157</v>
      </c>
      <c r="BQ169" s="27" t="s">
        <v>34</v>
      </c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I169" s="28" t="s">
        <v>272</v>
      </c>
      <c r="CJ169" s="30" t="s">
        <v>254</v>
      </c>
      <c r="CK169" s="32" t="s">
        <v>157</v>
      </c>
      <c r="CL169" s="30" t="s">
        <v>157</v>
      </c>
      <c r="CM169" s="32" t="s">
        <v>157</v>
      </c>
      <c r="CN169" s="33"/>
      <c r="CO169" s="34"/>
      <c r="CP169" s="34" t="s">
        <v>157</v>
      </c>
      <c r="CQ169" s="30"/>
      <c r="CR169" s="32" t="s">
        <v>159</v>
      </c>
      <c r="CS169" s="30"/>
      <c r="CT169" s="34" t="s">
        <v>157</v>
      </c>
      <c r="CU169" s="33"/>
      <c r="CV169" s="32"/>
      <c r="CW169" t="s">
        <v>20</v>
      </c>
      <c r="CY169" s="30"/>
      <c r="CZ169" s="32"/>
      <c r="DA169" s="30"/>
      <c r="DB169" s="32"/>
      <c r="DC169" s="30"/>
      <c r="DD169" s="32"/>
      <c r="DE169" s="30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 t="s">
        <v>157</v>
      </c>
      <c r="EJ169" s="32" t="s">
        <v>21</v>
      </c>
      <c r="EK169" s="32" t="s">
        <v>157</v>
      </c>
      <c r="EL169" s="32" t="s">
        <v>157</v>
      </c>
      <c r="EM169" s="32" t="s">
        <v>157</v>
      </c>
      <c r="EN169" s="32" t="s">
        <v>157</v>
      </c>
      <c r="EO169" s="32" t="s">
        <v>157</v>
      </c>
      <c r="EP169" s="32" t="s">
        <v>157</v>
      </c>
      <c r="EQ169" s="32" t="s">
        <v>157</v>
      </c>
      <c r="ER169" s="32" t="s">
        <v>157</v>
      </c>
      <c r="ES169" s="32" t="s">
        <v>157</v>
      </c>
      <c r="ET169" s="32" t="s">
        <v>157</v>
      </c>
      <c r="EU169" s="32" t="s">
        <v>157</v>
      </c>
      <c r="EV169" s="32" t="s">
        <v>157</v>
      </c>
      <c r="EW169" s="32" t="s">
        <v>157</v>
      </c>
    </row>
    <row r="170" spans="2:153" x14ac:dyDescent="0.25">
      <c r="B170" t="str">
        <f>IF(Q170="ja",XPlan_raw[[#This Row],[EKA_kode2]],"")</f>
        <v>T530016102</v>
      </c>
      <c r="C170" t="str">
        <f>XPlan_raw[[#This Row],[eka_langtnavn]]</f>
        <v>Numerical Methods</v>
      </c>
      <c r="D170" t="str">
        <f>IF(XPlan_raw[[#This Row],[Interne-kode]]&lt;&gt;"(tom)",XPlan_raw[[#This Row],[Interne-kode]],"")</f>
        <v>RD4-NUM</v>
      </c>
      <c r="E1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0" t="str">
        <f>IF(XPlan_raw[[#This Row],[Campus]]&lt;&gt;"(tom)",XPlan_raw[[#This Row],[Campus]],"")</f>
        <v>Odense</v>
      </c>
      <c r="H170" t="str">
        <f>IF(OR(XPlan_raw[[#This Row],[Prøveform]]="(tom)",XPlan_raw[[#This Row],[Prøveform]]=""),"",XPlan_raw[[#This Row],[Prøveform]])</f>
        <v>Take-home assignment</v>
      </c>
      <c r="I170" t="str">
        <f>IF(XPlan_raw[[#This Row],[Eksaminator_samlet]]&lt;&gt;"",XPlan_raw[[#This Row],[Eksaminator_samlet]],"")</f>
        <v>Henrik Gordon Petersen</v>
      </c>
      <c r="J170" t="str">
        <f>IF(OR(XPlan_raw[[#This Row],[Censur]]="(tom)",XPlan_raw[[#This Row],[Censur]]=""),"",XPlan_raw[[#This Row],[Censur]])</f>
        <v>Second examiner: Internal</v>
      </c>
      <c r="K1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0" s="4" t="str">
        <f>IF(XPlan_raw[[#This Row],[Bemærk]]&lt;&gt;"",XPlan_raw[[#This Row],[Bemærk]],"")</f>
        <v/>
      </c>
      <c r="M170" s="4" t="str">
        <f>IF(XPlan_raw[[#This Row],[Prøveform]]="Skriftlig prøve",XPlan_raw[[#This Row],[DATO: Start eksamen]]+21,"")</f>
        <v/>
      </c>
      <c r="N1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(BEng),(tom),(tom),(tom),(tom),(tom),,(tom),(tom),(tom),(tom),(tom),(tom),(tom),(tom),(tom),(tom),(tom),(tom),(tom),(tom),(tom),(tom),(tom),(tom),(tom),(tom),Exchange students,,,,,,,,,,,,,,,</v>
      </c>
      <c r="Q170" s="27" t="s">
        <v>515</v>
      </c>
      <c r="R170" s="49" t="s">
        <v>1684</v>
      </c>
      <c r="S170" s="46" t="s">
        <v>1685</v>
      </c>
      <c r="T170" s="25" t="s">
        <v>1686</v>
      </c>
      <c r="U170" s="46" t="s">
        <v>203</v>
      </c>
      <c r="V170" t="s">
        <v>157</v>
      </c>
      <c r="W170" s="50">
        <v>45818</v>
      </c>
      <c r="X170" s="51">
        <v>45819</v>
      </c>
      <c r="Y170" s="41" t="s">
        <v>631</v>
      </c>
      <c r="Z170" s="49" t="s">
        <v>1687</v>
      </c>
      <c r="AA170" s="25" t="s">
        <v>255</v>
      </c>
      <c r="AB170" s="46" t="s">
        <v>160</v>
      </c>
      <c r="AC170" s="42">
        <v>45897</v>
      </c>
      <c r="AD170" s="52">
        <v>45898</v>
      </c>
      <c r="AE170" s="26"/>
      <c r="AF170" t="s">
        <v>18</v>
      </c>
      <c r="AH170" s="46" t="s">
        <v>157</v>
      </c>
      <c r="AI170" s="25" t="s">
        <v>157</v>
      </c>
      <c r="AJ170" s="46" t="s">
        <v>157</v>
      </c>
      <c r="AK170" s="25" t="s">
        <v>157</v>
      </c>
      <c r="AL170" s="46" t="s">
        <v>157</v>
      </c>
      <c r="AM170" s="25" t="s">
        <v>157</v>
      </c>
      <c r="AN170" s="46" t="s">
        <v>157</v>
      </c>
      <c r="AO170" s="25" t="s">
        <v>157</v>
      </c>
      <c r="AP170" s="25" t="s">
        <v>52</v>
      </c>
      <c r="AQ170" s="25" t="s">
        <v>157</v>
      </c>
      <c r="AR170" s="25" t="s">
        <v>157</v>
      </c>
      <c r="AS170" s="25" t="s">
        <v>157</v>
      </c>
      <c r="AT170" s="25" t="s">
        <v>157</v>
      </c>
      <c r="AU170" s="25" t="s">
        <v>157</v>
      </c>
      <c r="AV170" s="25"/>
      <c r="AW170" s="25" t="s">
        <v>157</v>
      </c>
      <c r="AX170" s="25" t="s">
        <v>157</v>
      </c>
      <c r="AY170" s="25" t="s">
        <v>157</v>
      </c>
      <c r="AZ170" s="25" t="s">
        <v>157</v>
      </c>
      <c r="BA170" s="25" t="s">
        <v>157</v>
      </c>
      <c r="BB170" s="25" t="s">
        <v>157</v>
      </c>
      <c r="BC170" s="25" t="s">
        <v>157</v>
      </c>
      <c r="BD170" s="25" t="s">
        <v>157</v>
      </c>
      <c r="BE170" s="25" t="s">
        <v>157</v>
      </c>
      <c r="BF170" s="25" t="s">
        <v>157</v>
      </c>
      <c r="BG170" s="25" t="s">
        <v>157</v>
      </c>
      <c r="BH170" s="25" t="s">
        <v>157</v>
      </c>
      <c r="BI170" s="25" t="s">
        <v>157</v>
      </c>
      <c r="BJ170" s="25" t="s">
        <v>157</v>
      </c>
      <c r="BK170" s="25" t="s">
        <v>157</v>
      </c>
      <c r="BL170" s="25" t="s">
        <v>157</v>
      </c>
      <c r="BM170" s="25" t="s">
        <v>157</v>
      </c>
      <c r="BN170" s="25" t="s">
        <v>157</v>
      </c>
      <c r="BO170" s="25" t="s">
        <v>157</v>
      </c>
      <c r="BP170" s="25" t="s">
        <v>157</v>
      </c>
      <c r="BQ170" s="25" t="s">
        <v>34</v>
      </c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</row>
    <row r="171" spans="2:153" x14ac:dyDescent="0.25">
      <c r="B171" t="str">
        <f>IF(Q171="ja",XPlan_raw[[#This Row],[EKA_kode2]],"")</f>
        <v>T540009102</v>
      </c>
      <c r="C171" t="str">
        <f>XPlan_raw[[#This Row],[eka_langtnavn]]</f>
        <v>Numerical Methods</v>
      </c>
      <c r="D171" t="str">
        <f>IF(XPlan_raw[[#This Row],[Interne-kode]]&lt;&gt;"(tom)",XPlan_raw[[#This Row],[Interne-kode]],"")</f>
        <v>RB-NUM6</v>
      </c>
      <c r="E1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1" t="str">
        <f>IF(XPlan_raw[[#This Row],[Campus]]&lt;&gt;"(tom)",XPlan_raw[[#This Row],[Campus]],"")</f>
        <v>Odense</v>
      </c>
      <c r="H171" t="str">
        <f>IF(OR(XPlan_raw[[#This Row],[Prøveform]]="(tom)",XPlan_raw[[#This Row],[Prøveform]]=""),"",XPlan_raw[[#This Row],[Prøveform]])</f>
        <v>Take-home assignment</v>
      </c>
      <c r="I171" t="str">
        <f>IF(XPlan_raw[[#This Row],[Eksaminator_samlet]]&lt;&gt;"",XPlan_raw[[#This Row],[Eksaminator_samlet]],"")</f>
        <v>Henrik Gordon Petersen</v>
      </c>
      <c r="J171" t="str">
        <f>IF(OR(XPlan_raw[[#This Row],[Censur]]="(tom)",XPlan_raw[[#This Row],[Censur]]=""),"",XPlan_raw[[#This Row],[Censur]])</f>
        <v>Second examiner: Internal</v>
      </c>
      <c r="K1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1" s="4" t="str">
        <f>IF(XPlan_raw[[#This Row],[Bemærk]]&lt;&gt;"",XPlan_raw[[#This Row],[Bemærk]],"")</f>
        <v/>
      </c>
      <c r="M171" s="4" t="str">
        <f>IF(XPlan_raw[[#This Row],[Prøveform]]="Skriftlig prøve",XPlan_raw[[#This Row],[DATO: Start eksamen]]+21,"")</f>
        <v/>
      </c>
      <c r="N1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(BSc),,(tom),(tom),Bachelor i Robotteknologi (BSc),(tom),(tom),(tom),(tom),(tom),(tom),(tom),(tom),(tom),(tom),(tom),(tom),(tom),(tom),(tom),(tom),(tom),Exchange students,,,,,,,,,,,,,,,</v>
      </c>
      <c r="Q171" s="27" t="s">
        <v>515</v>
      </c>
      <c r="R171" s="5" t="s">
        <v>1741</v>
      </c>
      <c r="S171" s="47" t="s">
        <v>1685</v>
      </c>
      <c r="T171" s="27" t="s">
        <v>1742</v>
      </c>
      <c r="U171" s="47" t="s">
        <v>208</v>
      </c>
      <c r="V171" t="s">
        <v>157</v>
      </c>
      <c r="W171" s="50">
        <v>45818</v>
      </c>
      <c r="X171" s="51">
        <v>45819</v>
      </c>
      <c r="Y171" s="41" t="s">
        <v>630</v>
      </c>
      <c r="Z171" s="49" t="s">
        <v>1687</v>
      </c>
      <c r="AA171" s="27" t="s">
        <v>255</v>
      </c>
      <c r="AB171" s="47" t="s">
        <v>160</v>
      </c>
      <c r="AC171" s="42">
        <v>45897</v>
      </c>
      <c r="AD171" s="52">
        <v>45898</v>
      </c>
      <c r="AE171" s="26"/>
      <c r="AF171" t="s">
        <v>18</v>
      </c>
      <c r="AH171" s="47" t="s">
        <v>157</v>
      </c>
      <c r="AI171" s="27" t="s">
        <v>157</v>
      </c>
      <c r="AJ171" s="47" t="s">
        <v>157</v>
      </c>
      <c r="AK171" s="27" t="s">
        <v>157</v>
      </c>
      <c r="AL171" s="47" t="s">
        <v>157</v>
      </c>
      <c r="AM171" s="27" t="s">
        <v>157</v>
      </c>
      <c r="AN171" s="47" t="s">
        <v>157</v>
      </c>
      <c r="AO171" s="27" t="s">
        <v>157</v>
      </c>
      <c r="AP171" s="27" t="s">
        <v>157</v>
      </c>
      <c r="AQ171" s="27" t="s">
        <v>157</v>
      </c>
      <c r="AR171" s="27" t="s">
        <v>157</v>
      </c>
      <c r="AS171" s="27" t="s">
        <v>157</v>
      </c>
      <c r="AT171" s="27" t="s">
        <v>157</v>
      </c>
      <c r="AU171" s="27" t="s">
        <v>57</v>
      </c>
      <c r="AV171" s="27"/>
      <c r="AW171" s="27" t="s">
        <v>157</v>
      </c>
      <c r="AX171" s="27" t="s">
        <v>157</v>
      </c>
      <c r="AY171" s="27" t="s">
        <v>61</v>
      </c>
      <c r="AZ171" s="27" t="s">
        <v>157</v>
      </c>
      <c r="BA171" s="27" t="s">
        <v>157</v>
      </c>
      <c r="BB171" s="27" t="s">
        <v>157</v>
      </c>
      <c r="BC171" s="27" t="s">
        <v>157</v>
      </c>
      <c r="BD171" s="27" t="s">
        <v>157</v>
      </c>
      <c r="BE171" s="27" t="s">
        <v>157</v>
      </c>
      <c r="BF171" s="27" t="s">
        <v>157</v>
      </c>
      <c r="BG171" s="27" t="s">
        <v>157</v>
      </c>
      <c r="BH171" s="27" t="s">
        <v>157</v>
      </c>
      <c r="BI171" s="27" t="s">
        <v>157</v>
      </c>
      <c r="BJ171" s="27" t="s">
        <v>157</v>
      </c>
      <c r="BK171" s="27" t="s">
        <v>157</v>
      </c>
      <c r="BL171" s="27" t="s">
        <v>157</v>
      </c>
      <c r="BM171" s="27" t="s">
        <v>157</v>
      </c>
      <c r="BN171" s="27" t="s">
        <v>157</v>
      </c>
      <c r="BO171" s="27" t="s">
        <v>157</v>
      </c>
      <c r="BP171" s="27" t="s">
        <v>157</v>
      </c>
      <c r="BQ171" s="27" t="s">
        <v>34</v>
      </c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</row>
    <row r="172" spans="2:153" x14ac:dyDescent="0.25">
      <c r="B172" t="str">
        <f>IF(Q172="ja",XPlan_raw[[#This Row],[EKA_kode2]],"")</f>
        <v>T080027102</v>
      </c>
      <c r="C172" t="str">
        <f>XPlan_raw[[#This Row],[eka_langtnavn]]</f>
        <v>PDI Master Thesis</v>
      </c>
      <c r="D172" t="str">
        <f>IF(XPlan_raw[[#This Row],[Interne-kode]]&lt;&gt;"(tom)",XPlan_raw[[#This Row],[Interne-kode]],"")</f>
        <v>PDCTH</v>
      </c>
      <c r="E1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72" t="str">
        <f>IF(XPlan_raw[[#This Row],[Campus]]&lt;&gt;"(tom)",XPlan_raw[[#This Row],[Campus]],"")</f>
        <v>Odense</v>
      </c>
      <c r="H172" t="str">
        <f>IF(OR(XPlan_raw[[#This Row],[Prøveform]]="(tom)",XPlan_raw[[#This Row],[Prøveform]]=""),"",XPlan_raw[[#This Row],[Prøveform]])</f>
        <v>Master's thesis with oral defence</v>
      </c>
      <c r="I172" t="str">
        <f>IF(XPlan_raw[[#This Row],[Eksaminator_samlet]]&lt;&gt;"",XPlan_raw[[#This Row],[Eksaminator_samlet]],"")</f>
        <v>Vejleder/Supervisor</v>
      </c>
      <c r="J172" t="str">
        <f>IF(OR(XPlan_raw[[#This Row],[Censur]]="(tom)",XPlan_raw[[#This Row],[Censur]]=""),"",XPlan_raw[[#This Row],[Censur]])</f>
        <v>Second examiner: External</v>
      </c>
      <c r="K1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2" s="4" t="str">
        <f>IF(XPlan_raw[[#This Row],[Bemærk]]&lt;&gt;"",XPlan_raw[[#This Row],[Bemærk]],"")</f>
        <v/>
      </c>
      <c r="M172" s="4" t="str">
        <f>IF(XPlan_raw[[#This Row],[Prøveform]]="Skriftlig prøve",XPlan_raw[[#This Row],[DATO: Start eksamen]]+21,"")</f>
        <v/>
      </c>
      <c r="N1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172" s="27" t="s">
        <v>515</v>
      </c>
      <c r="R172" s="49" t="s">
        <v>1040</v>
      </c>
      <c r="S172" s="46" t="s">
        <v>1041</v>
      </c>
      <c r="T172" s="25" t="s">
        <v>1042</v>
      </c>
      <c r="U172" s="46" t="s">
        <v>203</v>
      </c>
      <c r="V172" s="25" t="s">
        <v>157</v>
      </c>
      <c r="W172" s="42">
        <v>45818</v>
      </c>
      <c r="X172" s="51">
        <v>45833</v>
      </c>
      <c r="Y172" s="41" t="s">
        <v>630</v>
      </c>
      <c r="Z172" s="49" t="s">
        <v>662</v>
      </c>
      <c r="AA172" s="25" t="s">
        <v>322</v>
      </c>
      <c r="AB172" s="46" t="s">
        <v>187</v>
      </c>
      <c r="AC172" s="42" t="s">
        <v>157</v>
      </c>
      <c r="AD172" s="52"/>
      <c r="AE172" s="26" t="s">
        <v>161</v>
      </c>
      <c r="AF172" t="s">
        <v>18</v>
      </c>
      <c r="AH172" s="46" t="s">
        <v>157</v>
      </c>
      <c r="AI172" s="25" t="s">
        <v>157</v>
      </c>
      <c r="AJ172" s="46" t="s">
        <v>157</v>
      </c>
      <c r="AK172" s="25" t="s">
        <v>157</v>
      </c>
      <c r="AL172" s="46" t="s">
        <v>157</v>
      </c>
      <c r="AM172" s="25" t="s">
        <v>157</v>
      </c>
      <c r="AN172" s="46" t="s">
        <v>157</v>
      </c>
      <c r="AO172" s="25" t="s">
        <v>157</v>
      </c>
      <c r="AP172" s="25" t="s">
        <v>157</v>
      </c>
      <c r="AQ172" s="25" t="s">
        <v>157</v>
      </c>
      <c r="AR172" s="25" t="s">
        <v>157</v>
      </c>
      <c r="AS172" s="25" t="s">
        <v>157</v>
      </c>
      <c r="AT172" s="25" t="s">
        <v>157</v>
      </c>
      <c r="AU172" s="25" t="s">
        <v>157</v>
      </c>
      <c r="AV172" s="25"/>
      <c r="AW172" s="25" t="s">
        <v>157</v>
      </c>
      <c r="AX172" s="25" t="s">
        <v>157</v>
      </c>
      <c r="AY172" s="25" t="s">
        <v>157</v>
      </c>
      <c r="AZ172" s="25" t="s">
        <v>157</v>
      </c>
      <c r="BA172" s="25" t="s">
        <v>157</v>
      </c>
      <c r="BB172" s="25" t="s">
        <v>157</v>
      </c>
      <c r="BC172" s="25" t="s">
        <v>157</v>
      </c>
      <c r="BD172" s="25" t="s">
        <v>157</v>
      </c>
      <c r="BE172" s="25" t="s">
        <v>157</v>
      </c>
      <c r="BF172" s="25" t="s">
        <v>157</v>
      </c>
      <c r="BG172" s="25" t="s">
        <v>157</v>
      </c>
      <c r="BH172" s="25" t="s">
        <v>157</v>
      </c>
      <c r="BI172" s="25" t="s">
        <v>157</v>
      </c>
      <c r="BJ172" s="25" t="s">
        <v>157</v>
      </c>
      <c r="BK172" s="25" t="s">
        <v>157</v>
      </c>
      <c r="BL172" s="25" t="s">
        <v>157</v>
      </c>
      <c r="BM172" s="25" t="s">
        <v>157</v>
      </c>
      <c r="BN172" s="25" t="s">
        <v>76</v>
      </c>
      <c r="BO172" s="25" t="s">
        <v>157</v>
      </c>
      <c r="BP172" s="25" t="s">
        <v>157</v>
      </c>
      <c r="BQ172" s="25" t="s">
        <v>157</v>
      </c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</row>
    <row r="173" spans="2:153" x14ac:dyDescent="0.25">
      <c r="B173" t="str">
        <f>IF(Q173="ja",XPlan_raw[[#This Row],[EKA_kode2]],"")</f>
        <v>T580014102</v>
      </c>
      <c r="C173" t="str">
        <f>XPlan_raw[[#This Row],[eka_langtnavn]]</f>
        <v>Reguleringsteknik</v>
      </c>
      <c r="D173" t="str">
        <f>IF(XPlan_raw[[#This Row],[Interne-kode]]&lt;&gt;"(tom)",XPlan_raw[[#This Row],[Interne-kode]],"")</f>
        <v>VB-REG4</v>
      </c>
      <c r="E1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3" t="str">
        <f>IF(XPlan_raw[[#This Row],[Campus]]&lt;&gt;"(tom)",XPlan_raw[[#This Row],[Campus]],"")</f>
        <v>Odense</v>
      </c>
      <c r="H173" t="str">
        <f>IF(OR(XPlan_raw[[#This Row],[Prøveform]]="(tom)",XPlan_raw[[#This Row],[Prøveform]]=""),"",XPlan_raw[[#This Row],[Prøveform]])</f>
        <v>Written examination on premises</v>
      </c>
      <c r="I173" t="str">
        <f>IF(XPlan_raw[[#This Row],[Eksaminator_samlet]]&lt;&gt;"",XPlan_raw[[#This Row],[Eksaminator_samlet]],"")</f>
        <v xml:space="preserve">Hamid Reza Shaker </v>
      </c>
      <c r="J173" t="str">
        <f>IF(OR(XPlan_raw[[#This Row],[Censur]]="(tom)",XPlan_raw[[#This Row],[Censur]]=""),"",XPlan_raw[[#This Row],[Censur]])</f>
        <v>Second examiner: Internal</v>
      </c>
      <c r="K1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3" s="4" t="str">
        <f>IF(XPlan_raw[[#This Row],[Bemærk]]&lt;&gt;"",XPlan_raw[[#This Row],[Bemærk]],"")</f>
        <v/>
      </c>
      <c r="M173" s="4" t="str">
        <f>IF(XPlan_raw[[#This Row],[Prøveform]]="Skriftlig prøve",XPlan_raw[[#This Row],[DATO: Start eksamen]]+21,"")</f>
        <v/>
      </c>
      <c r="N1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73" s="27" t="s">
        <v>515</v>
      </c>
      <c r="R173" s="49" t="s">
        <v>1919</v>
      </c>
      <c r="S173" s="46" t="s">
        <v>725</v>
      </c>
      <c r="T173" s="25" t="s">
        <v>1920</v>
      </c>
      <c r="U173" s="46" t="s">
        <v>203</v>
      </c>
      <c r="V173" s="25" t="s">
        <v>157</v>
      </c>
      <c r="W173" s="50">
        <v>45818</v>
      </c>
      <c r="X173" s="51"/>
      <c r="Y173" s="41" t="s">
        <v>630</v>
      </c>
      <c r="Z173" s="49" t="s">
        <v>727</v>
      </c>
      <c r="AA173" s="25" t="s">
        <v>791</v>
      </c>
      <c r="AB173" s="46" t="s">
        <v>160</v>
      </c>
      <c r="AC173" s="42">
        <v>45889</v>
      </c>
      <c r="AD173" s="52"/>
      <c r="AE173" s="26"/>
      <c r="AF173" t="s">
        <v>18</v>
      </c>
      <c r="AH173" s="46" t="s">
        <v>157</v>
      </c>
      <c r="AI173" s="25" t="s">
        <v>157</v>
      </c>
      <c r="AJ173" s="46" t="s">
        <v>157</v>
      </c>
      <c r="AK173" s="25" t="s">
        <v>157</v>
      </c>
      <c r="AL173" s="46" t="s">
        <v>157</v>
      </c>
      <c r="AM173" s="25" t="s">
        <v>157</v>
      </c>
      <c r="AN173" s="46" t="s">
        <v>157</v>
      </c>
      <c r="AO173" s="25" t="s">
        <v>157</v>
      </c>
      <c r="AP173" s="25" t="s">
        <v>157</v>
      </c>
      <c r="AQ173" s="25" t="s">
        <v>157</v>
      </c>
      <c r="AR173" s="25" t="s">
        <v>157</v>
      </c>
      <c r="AS173" s="25" t="s">
        <v>157</v>
      </c>
      <c r="AT173" s="25" t="s">
        <v>157</v>
      </c>
      <c r="AU173" s="25" t="s">
        <v>157</v>
      </c>
      <c r="AV173" s="25"/>
      <c r="AW173" s="25" t="s">
        <v>157</v>
      </c>
      <c r="AX173" s="25" t="s">
        <v>157</v>
      </c>
      <c r="AY173" s="25" t="s">
        <v>157</v>
      </c>
      <c r="AZ173" s="25" t="s">
        <v>157</v>
      </c>
      <c r="BA173" s="25" t="s">
        <v>63</v>
      </c>
      <c r="BB173" s="25" t="s">
        <v>157</v>
      </c>
      <c r="BC173" s="25" t="s">
        <v>157</v>
      </c>
      <c r="BD173" s="25" t="s">
        <v>157</v>
      </c>
      <c r="BE173" s="25" t="s">
        <v>157</v>
      </c>
      <c r="BF173" s="25" t="s">
        <v>157</v>
      </c>
      <c r="BG173" s="25" t="s">
        <v>157</v>
      </c>
      <c r="BH173" s="25" t="s">
        <v>157</v>
      </c>
      <c r="BI173" s="25" t="s">
        <v>157</v>
      </c>
      <c r="BJ173" s="25" t="s">
        <v>157</v>
      </c>
      <c r="BK173" s="25" t="s">
        <v>157</v>
      </c>
      <c r="BL173" s="25" t="s">
        <v>157</v>
      </c>
      <c r="BM173" s="25" t="s">
        <v>157</v>
      </c>
      <c r="BN173" s="25" t="s">
        <v>157</v>
      </c>
      <c r="BO173" s="25" t="s">
        <v>157</v>
      </c>
      <c r="BP173" s="25" t="s">
        <v>157</v>
      </c>
      <c r="BQ173" s="25" t="s">
        <v>157</v>
      </c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</row>
    <row r="174" spans="2:153" x14ac:dyDescent="0.25">
      <c r="B174" t="str">
        <f>IF(Q174="ja",XPlan_raw[[#This Row],[EKA_kode2]],"")</f>
        <v>T600011102</v>
      </c>
      <c r="C174" t="str">
        <f>XPlan_raw[[#This Row],[eka_langtnavn]]</f>
        <v>Reguleringsteknik</v>
      </c>
      <c r="D174" t="str">
        <f>IF(XPlan_raw[[#This Row],[Interne-kode]]&lt;&gt;"(tom)",XPlan_raw[[#This Row],[Interne-kode]],"")</f>
        <v>ET5-CTR</v>
      </c>
      <c r="E1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4" t="str">
        <f>IF(XPlan_raw[[#This Row],[Campus]]&lt;&gt;"(tom)",XPlan_raw[[#This Row],[Campus]],"")</f>
        <v>Odense</v>
      </c>
      <c r="H174" t="str">
        <f>IF(OR(XPlan_raw[[#This Row],[Prøveform]]="(tom)",XPlan_raw[[#This Row],[Prøveform]]=""),"",XPlan_raw[[#This Row],[Prøveform]])</f>
        <v>Written examination</v>
      </c>
      <c r="I174" t="str">
        <f>IF(XPlan_raw[[#This Row],[Eksaminator_samlet]]&lt;&gt;"",XPlan_raw[[#This Row],[Eksaminator_samlet]],"")</f>
        <v xml:space="preserve">Hamid Reza Shaker </v>
      </c>
      <c r="J174" t="str">
        <f>IF(OR(XPlan_raw[[#This Row],[Censur]]="(tom)",XPlan_raw[[#This Row],[Censur]]=""),"",XPlan_raw[[#This Row],[Censur]])</f>
        <v>Second examiner: None</v>
      </c>
      <c r="K1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4" s="4" t="str">
        <f>IF(XPlan_raw[[#This Row],[Bemærk]]&lt;&gt;"",XPlan_raw[[#This Row],[Bemærk]],"")</f>
        <v/>
      </c>
      <c r="M174" s="4" t="str">
        <f>IF(XPlan_raw[[#This Row],[Prøveform]]="Skriftlig prøve",XPlan_raw[[#This Row],[DATO: Start eksamen]]+21,"")</f>
        <v/>
      </c>
      <c r="N1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(BSc),Bachelor i Fysik og Teknologi (BSc),,(tom),(tom),(tom),(tom),(tom),(tom),(tom),(tom),(tom),(tom),(tom),(tom),(tom),(tom),(tom),(tom),(tom),(tom),(tom),(tom),Exchange students,,,,,,,,,,,,,,,</v>
      </c>
      <c r="Q174" s="27" t="s">
        <v>515</v>
      </c>
      <c r="R174" s="49" t="s">
        <v>724</v>
      </c>
      <c r="S174" s="46" t="s">
        <v>725</v>
      </c>
      <c r="T174" s="25" t="s">
        <v>726</v>
      </c>
      <c r="U174" s="46" t="s">
        <v>203</v>
      </c>
      <c r="V174" s="25" t="s">
        <v>157</v>
      </c>
      <c r="W174" s="50">
        <v>45818</v>
      </c>
      <c r="X174" s="51"/>
      <c r="Y174" s="41" t="s">
        <v>630</v>
      </c>
      <c r="Z174" s="49" t="s">
        <v>727</v>
      </c>
      <c r="AA174" s="25" t="s">
        <v>159</v>
      </c>
      <c r="AB174" s="46" t="s">
        <v>167</v>
      </c>
      <c r="AC174" s="42">
        <v>45889</v>
      </c>
      <c r="AD174" s="52"/>
      <c r="AE174" s="26"/>
      <c r="AF174" t="s">
        <v>18</v>
      </c>
      <c r="AH174" s="46" t="s">
        <v>157</v>
      </c>
      <c r="AI174" s="25" t="s">
        <v>157</v>
      </c>
      <c r="AJ174" s="46" t="s">
        <v>157</v>
      </c>
      <c r="AK174" s="25" t="s">
        <v>157</v>
      </c>
      <c r="AL174" s="46" t="s">
        <v>157</v>
      </c>
      <c r="AM174" s="25" t="s">
        <v>157</v>
      </c>
      <c r="AN174" s="46" t="s">
        <v>157</v>
      </c>
      <c r="AO174" s="25" t="s">
        <v>157</v>
      </c>
      <c r="AP174" s="25" t="s">
        <v>157</v>
      </c>
      <c r="AQ174" s="25" t="s">
        <v>157</v>
      </c>
      <c r="AR174" s="25" t="s">
        <v>157</v>
      </c>
      <c r="AS174" s="25" t="s">
        <v>157</v>
      </c>
      <c r="AT174" s="25" t="s">
        <v>56</v>
      </c>
      <c r="AU174" s="25" t="s">
        <v>57</v>
      </c>
      <c r="AV174" s="25"/>
      <c r="AW174" s="25" t="s">
        <v>157</v>
      </c>
      <c r="AX174" s="25" t="s">
        <v>157</v>
      </c>
      <c r="AY174" s="25" t="s">
        <v>157</v>
      </c>
      <c r="AZ174" s="25" t="s">
        <v>157</v>
      </c>
      <c r="BA174" s="25" t="s">
        <v>157</v>
      </c>
      <c r="BB174" s="25" t="s">
        <v>157</v>
      </c>
      <c r="BC174" s="25" t="s">
        <v>157</v>
      </c>
      <c r="BD174" s="25" t="s">
        <v>157</v>
      </c>
      <c r="BE174" s="25" t="s">
        <v>157</v>
      </c>
      <c r="BF174" s="25" t="s">
        <v>157</v>
      </c>
      <c r="BG174" s="25" t="s">
        <v>157</v>
      </c>
      <c r="BH174" s="25" t="s">
        <v>157</v>
      </c>
      <c r="BI174" s="25" t="s">
        <v>157</v>
      </c>
      <c r="BJ174" s="25" t="s">
        <v>157</v>
      </c>
      <c r="BK174" s="25" t="s">
        <v>157</v>
      </c>
      <c r="BL174" s="25" t="s">
        <v>157</v>
      </c>
      <c r="BM174" s="25" t="s">
        <v>157</v>
      </c>
      <c r="BN174" s="25" t="s">
        <v>157</v>
      </c>
      <c r="BO174" s="25" t="s">
        <v>157</v>
      </c>
      <c r="BP174" s="25" t="s">
        <v>157</v>
      </c>
      <c r="BQ174" s="25" t="s">
        <v>34</v>
      </c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</row>
    <row r="175" spans="2:153" x14ac:dyDescent="0.25">
      <c r="B175" t="str">
        <f>IF(Q175="ja",XPlan_raw[[#This Row],[EKA_kode2]],"")</f>
        <v>T600021102</v>
      </c>
      <c r="C175" t="str">
        <f>XPlan_raw[[#This Row],[eka_langtnavn]]</f>
        <v>Renewable hydrocarbons and transport sector integration</v>
      </c>
      <c r="D175" t="str">
        <f>IF(XPlan_raw[[#This Row],[Interne-kode]]&lt;&gt;"(tom)",XPlan_raw[[#This Row],[Interne-kode]],"")</f>
        <v>ET6-RHT</v>
      </c>
      <c r="E1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5" t="str">
        <f>IF(XPlan_raw[[#This Row],[Campus]]&lt;&gt;"(tom)",XPlan_raw[[#This Row],[Campus]],"")</f>
        <v>Odense</v>
      </c>
      <c r="H175" t="str">
        <f>IF(OR(XPlan_raw[[#This Row],[Prøveform]]="(tom)",XPlan_raw[[#This Row],[Prøveform]]=""),"",XPlan_raw[[#This Row],[Prøveform]])</f>
        <v>Oral examination</v>
      </c>
      <c r="I175" t="str">
        <f>IF(XPlan_raw[[#This Row],[Eksaminator_samlet]]&lt;&gt;"",XPlan_raw[[#This Row],[Eksaminator_samlet]],"")</f>
        <v>Hossein Nami</v>
      </c>
      <c r="J175" t="str">
        <f>IF(OR(XPlan_raw[[#This Row],[Censur]]="(tom)",XPlan_raw[[#This Row],[Censur]]=""),"",XPlan_raw[[#This Row],[Censur]])</f>
        <v>Second examiner: Internal</v>
      </c>
      <c r="K1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75" s="4" t="str">
        <f>IF(XPlan_raw[[#This Row],[Bemærk]]&lt;&gt;"",XPlan_raw[[#This Row],[Bemærk]],"")</f>
        <v/>
      </c>
      <c r="M175" s="4" t="str">
        <f>IF(XPlan_raw[[#This Row],[Prøveform]]="Skriftlig prøve",XPlan_raw[[#This Row],[DATO: Start eksamen]]+21,"")</f>
        <v/>
      </c>
      <c r="N1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(BEng),(tom),(tom),(tom),(tom),(tom),(tom),Bachelor i Energisystemer (BSc),(tom),Bachelor i Kemi- og Bioteknologi (BSc),(tom),(tom),(tom),(tom),(tom),(tom),(tom),(tom),(tom),(tom),(tom),(tom),(tom),(tom),(tom),(tom),(tom),(tom),(tom),(tom),Exchange students,,,,,,,,,,,,,,,</v>
      </c>
      <c r="Q175" s="27" t="s">
        <v>515</v>
      </c>
      <c r="R175" s="49" t="s">
        <v>1989</v>
      </c>
      <c r="S175" s="46" t="s">
        <v>1990</v>
      </c>
      <c r="T175" s="25" t="s">
        <v>1991</v>
      </c>
      <c r="U175" s="46" t="s">
        <v>203</v>
      </c>
      <c r="V175" s="25" t="s">
        <v>208</v>
      </c>
      <c r="W175" s="50">
        <v>45818</v>
      </c>
      <c r="X175" s="51">
        <v>45819</v>
      </c>
      <c r="Y175" s="41" t="s">
        <v>630</v>
      </c>
      <c r="Z175" s="49" t="s">
        <v>1992</v>
      </c>
      <c r="AA175" s="25" t="s">
        <v>186</v>
      </c>
      <c r="AB175" s="46" t="s">
        <v>160</v>
      </c>
      <c r="AC175" s="42">
        <v>45880</v>
      </c>
      <c r="AD175" s="52"/>
      <c r="AE175" s="26"/>
      <c r="AF175" t="s">
        <v>18</v>
      </c>
      <c r="AH175" s="46" t="s">
        <v>157</v>
      </c>
      <c r="AI175" s="25" t="s">
        <v>157</v>
      </c>
      <c r="AJ175" s="46" t="s">
        <v>157</v>
      </c>
      <c r="AK175" s="25" t="s">
        <v>157</v>
      </c>
      <c r="AL175" s="46" t="s">
        <v>157</v>
      </c>
      <c r="AM175" s="25" t="s">
        <v>49</v>
      </c>
      <c r="AN175" s="46" t="s">
        <v>157</v>
      </c>
      <c r="AO175" s="25" t="s">
        <v>157</v>
      </c>
      <c r="AP175" s="25" t="s">
        <v>157</v>
      </c>
      <c r="AQ175" s="25" t="s">
        <v>157</v>
      </c>
      <c r="AR175" s="25" t="s">
        <v>157</v>
      </c>
      <c r="AS175" s="25" t="s">
        <v>157</v>
      </c>
      <c r="AT175" s="25" t="s">
        <v>56</v>
      </c>
      <c r="AU175" s="25" t="s">
        <v>157</v>
      </c>
      <c r="AV175" s="25" t="s">
        <v>58</v>
      </c>
      <c r="AW175" s="25" t="s">
        <v>157</v>
      </c>
      <c r="AX175" s="25" t="s">
        <v>157</v>
      </c>
      <c r="AY175" s="25" t="s">
        <v>157</v>
      </c>
      <c r="AZ175" s="25" t="s">
        <v>157</v>
      </c>
      <c r="BA175" s="25" t="s">
        <v>157</v>
      </c>
      <c r="BB175" s="25" t="s">
        <v>157</v>
      </c>
      <c r="BC175" s="25" t="s">
        <v>157</v>
      </c>
      <c r="BD175" s="25" t="s">
        <v>157</v>
      </c>
      <c r="BE175" s="25" t="s">
        <v>157</v>
      </c>
      <c r="BF175" s="25" t="s">
        <v>157</v>
      </c>
      <c r="BG175" s="25" t="s">
        <v>157</v>
      </c>
      <c r="BH175" s="25" t="s">
        <v>157</v>
      </c>
      <c r="BI175" s="25" t="s">
        <v>157</v>
      </c>
      <c r="BJ175" s="25" t="s">
        <v>157</v>
      </c>
      <c r="BK175" s="25" t="s">
        <v>157</v>
      </c>
      <c r="BL175" s="25" t="s">
        <v>157</v>
      </c>
      <c r="BM175" s="25" t="s">
        <v>157</v>
      </c>
      <c r="BN175" s="25" t="s">
        <v>157</v>
      </c>
      <c r="BO175" s="25" t="s">
        <v>157</v>
      </c>
      <c r="BP175" s="25" t="s">
        <v>157</v>
      </c>
      <c r="BQ175" s="25" t="s">
        <v>34</v>
      </c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</row>
    <row r="176" spans="2:153" x14ac:dyDescent="0.25">
      <c r="B176" t="str">
        <f>IF(Q176="ja",XPlan_raw[[#This Row],[EKA_kode2]],"")</f>
        <v>T520030102</v>
      </c>
      <c r="C176" t="str">
        <f>XPlan_raw[[#This Row],[eka_langtnavn]]</f>
        <v>Semester Project in Trustworthy Systems</v>
      </c>
      <c r="D176" t="str">
        <f>IF(XPlan_raw[[#This Row],[Interne-kode]]&lt;&gt;"(tom)",XPlan_raw[[#This Row],[Interne-kode]],"")</f>
        <v>SM2-PRO</v>
      </c>
      <c r="E1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6" t="str">
        <f>IF(XPlan_raw[[#This Row],[Campus]]&lt;&gt;"(tom)",XPlan_raw[[#This Row],[Campus]],"")</f>
        <v>Odense</v>
      </c>
      <c r="H176" t="str">
        <f>IF(OR(XPlan_raw[[#This Row],[Prøveform]]="(tom)",XPlan_raw[[#This Row],[Prøveform]]=""),"",XPlan_raw[[#This Row],[Prøveform]])</f>
        <v>Take-home assignment</v>
      </c>
      <c r="I176" t="str">
        <f>IF(XPlan_raw[[#This Row],[Eksaminator_samlet]]&lt;&gt;"",XPlan_raw[[#This Row],[Eksaminator_samlet]],"")</f>
        <v/>
      </c>
      <c r="J176" t="str">
        <f>IF(OR(XPlan_raw[[#This Row],[Censur]]="(tom)",XPlan_raw[[#This Row],[Censur]]=""),"",XPlan_raw[[#This Row],[Censur]])</f>
        <v>Second examiner: None</v>
      </c>
      <c r="K1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6" s="4" t="str">
        <f>IF(XPlan_raw[[#This Row],[Bemærk]]&lt;&gt;"",XPlan_raw[[#This Row],[Bemærk]],"")</f>
        <v/>
      </c>
      <c r="M176" s="4" t="str">
        <f>IF(XPlan_raw[[#This Row],[Prøveform]]="Skriftlig prøve",XPlan_raw[[#This Row],[DATO: Start eksamen]]+21,"")</f>
        <v/>
      </c>
      <c r="N1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76" s="27" t="s">
        <v>515</v>
      </c>
      <c r="R176" s="49" t="s">
        <v>1660</v>
      </c>
      <c r="S176" s="46" t="s">
        <v>1661</v>
      </c>
      <c r="T176" s="25" t="s">
        <v>1662</v>
      </c>
      <c r="U176" s="46" t="s">
        <v>156</v>
      </c>
      <c r="V176" s="25" t="s">
        <v>157</v>
      </c>
      <c r="W176" s="50">
        <v>45818</v>
      </c>
      <c r="X176" s="51"/>
      <c r="Y176" s="41" t="s">
        <v>630</v>
      </c>
      <c r="Z176" s="49"/>
      <c r="AA176" s="25" t="s">
        <v>255</v>
      </c>
      <c r="AB176" s="46" t="s">
        <v>167</v>
      </c>
      <c r="AC176" s="42" t="s">
        <v>157</v>
      </c>
      <c r="AD176" s="52"/>
      <c r="AE176" s="26"/>
      <c r="AF176" t="s">
        <v>18</v>
      </c>
      <c r="AH176" s="46" t="s">
        <v>157</v>
      </c>
      <c r="AI176" s="25" t="s">
        <v>157</v>
      </c>
      <c r="AJ176" s="46" t="s">
        <v>157</v>
      </c>
      <c r="AK176" s="25" t="s">
        <v>157</v>
      </c>
      <c r="AL176" s="46" t="s">
        <v>157</v>
      </c>
      <c r="AM176" s="25" t="s">
        <v>157</v>
      </c>
      <c r="AN176" s="46" t="s">
        <v>157</v>
      </c>
      <c r="AO176" s="25" t="s">
        <v>157</v>
      </c>
      <c r="AP176" s="25" t="s">
        <v>157</v>
      </c>
      <c r="AQ176" s="25" t="s">
        <v>157</v>
      </c>
      <c r="AR176" s="25" t="s">
        <v>157</v>
      </c>
      <c r="AS176" s="25" t="s">
        <v>157</v>
      </c>
      <c r="AT176" s="25" t="s">
        <v>157</v>
      </c>
      <c r="AU176" s="25" t="s">
        <v>157</v>
      </c>
      <c r="AV176" s="25"/>
      <c r="AW176" s="25" t="s">
        <v>157</v>
      </c>
      <c r="AX176" s="25" t="s">
        <v>157</v>
      </c>
      <c r="AY176" s="25" t="s">
        <v>157</v>
      </c>
      <c r="AZ176" s="25" t="s">
        <v>157</v>
      </c>
      <c r="BA176" s="25" t="s">
        <v>157</v>
      </c>
      <c r="BB176" s="25" t="s">
        <v>157</v>
      </c>
      <c r="BC176" s="25" t="s">
        <v>157</v>
      </c>
      <c r="BD176" s="25" t="s">
        <v>157</v>
      </c>
      <c r="BE176" s="25" t="s">
        <v>157</v>
      </c>
      <c r="BF176" s="25" t="s">
        <v>157</v>
      </c>
      <c r="BG176" s="25" t="s">
        <v>157</v>
      </c>
      <c r="BH176" s="25" t="s">
        <v>157</v>
      </c>
      <c r="BI176" s="25" t="s">
        <v>157</v>
      </c>
      <c r="BJ176" s="25" t="s">
        <v>157</v>
      </c>
      <c r="BK176" s="25" t="s">
        <v>157</v>
      </c>
      <c r="BL176" s="25" t="s">
        <v>157</v>
      </c>
      <c r="BM176" s="25" t="s">
        <v>157</v>
      </c>
      <c r="BN176" s="25" t="s">
        <v>157</v>
      </c>
      <c r="BO176" s="25" t="s">
        <v>77</v>
      </c>
      <c r="BP176" s="25" t="s">
        <v>157</v>
      </c>
      <c r="BQ176" s="25" t="s">
        <v>157</v>
      </c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</row>
    <row r="177" spans="2:84" x14ac:dyDescent="0.25">
      <c r="B177" t="str">
        <f>IF(Q177="ja",XPlan_raw[[#This Row],[EKA_kode2]],"")</f>
        <v>T120010102</v>
      </c>
      <c r="C177" t="str">
        <f>XPlan_raw[[#This Row],[eka_langtnavn]]</f>
        <v>Special Topic - Independant Study Activity</v>
      </c>
      <c r="D177" t="str">
        <f>IF(XPlan_raw[[#This Row],[Interne-kode]]&lt;&gt;"(tom)",XPlan_raw[[#This Row],[Interne-kode]],"")</f>
        <v>D-FSS</v>
      </c>
      <c r="E1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7" t="str">
        <f>IF(XPlan_raw[[#This Row],[Campus]]&lt;&gt;"(tom)",XPlan_raw[[#This Row],[Campus]],"")</f>
        <v>Odense</v>
      </c>
      <c r="H177" t="str">
        <f>IF(OR(XPlan_raw[[#This Row],[Prøveform]]="(tom)",XPlan_raw[[#This Row],[Prøveform]]=""),"",XPlan_raw[[#This Row],[Prøveform]])</f>
        <v>Combined test</v>
      </c>
      <c r="I177" t="str">
        <f>IF(XPlan_raw[[#This Row],[Eksaminator_samlet]]&lt;&gt;"",XPlan_raw[[#This Row],[Eksaminator_samlet]],"")</f>
        <v>Cristiina Askløf Hjertevig</v>
      </c>
      <c r="J177" t="str">
        <f>IF(OR(XPlan_raw[[#This Row],[Censur]]="(tom)",XPlan_raw[[#This Row],[Censur]]=""),"",XPlan_raw[[#This Row],[Censur]])</f>
        <v>Second examiner: Internal</v>
      </c>
      <c r="K1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77" s="4" t="str">
        <f>IF(XPlan_raw[[#This Row],[Bemærk]]&lt;&gt;"",XPlan_raw[[#This Row],[Bemærk]],"")</f>
        <v/>
      </c>
      <c r="M177" s="4" t="str">
        <f>IF(XPlan_raw[[#This Row],[Prøveform]]="Skriftlig prøve",XPlan_raw[[#This Row],[DATO: Start eksamen]]+21,"")</f>
        <v/>
      </c>
      <c r="N1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77" s="27" t="s">
        <v>515</v>
      </c>
      <c r="R177" s="49" t="s">
        <v>1159</v>
      </c>
      <c r="S177" s="46" t="s">
        <v>1160</v>
      </c>
      <c r="T177" s="25" t="s">
        <v>1161</v>
      </c>
      <c r="U177" s="46" t="s">
        <v>208</v>
      </c>
      <c r="V177" s="25" t="s">
        <v>157</v>
      </c>
      <c r="W177" s="42">
        <v>45818</v>
      </c>
      <c r="X177" s="51"/>
      <c r="Y177" s="41" t="s">
        <v>631</v>
      </c>
      <c r="Z177" s="49" t="s">
        <v>2098</v>
      </c>
      <c r="AA177" s="25" t="s">
        <v>446</v>
      </c>
      <c r="AB177" s="46" t="s">
        <v>160</v>
      </c>
      <c r="AC177" s="42">
        <v>45895</v>
      </c>
      <c r="AD177" s="52"/>
      <c r="AE177" s="26"/>
      <c r="AF177" t="s">
        <v>18</v>
      </c>
      <c r="AH177" s="46" t="s">
        <v>157</v>
      </c>
      <c r="AI177" s="25" t="s">
        <v>157</v>
      </c>
      <c r="AJ177" s="46" t="s">
        <v>157</v>
      </c>
      <c r="AK177" s="25" t="s">
        <v>157</v>
      </c>
      <c r="AL177" s="46" t="s">
        <v>48</v>
      </c>
      <c r="AM177" s="25" t="s">
        <v>157</v>
      </c>
      <c r="AN177" s="46" t="s">
        <v>157</v>
      </c>
      <c r="AO177" s="25" t="s">
        <v>157</v>
      </c>
      <c r="AP177" s="25" t="s">
        <v>157</v>
      </c>
      <c r="AQ177" s="25" t="s">
        <v>157</v>
      </c>
      <c r="AR177" s="25" t="s">
        <v>157</v>
      </c>
      <c r="AS177" s="25" t="s">
        <v>157</v>
      </c>
      <c r="AT177" s="25" t="s">
        <v>157</v>
      </c>
      <c r="AU177" s="25" t="s">
        <v>157</v>
      </c>
      <c r="AV177" s="25"/>
      <c r="AW177" s="25" t="s">
        <v>157</v>
      </c>
      <c r="AX177" s="25" t="s">
        <v>157</v>
      </c>
      <c r="AY177" s="25" t="s">
        <v>157</v>
      </c>
      <c r="AZ177" s="25" t="s">
        <v>157</v>
      </c>
      <c r="BA177" s="25" t="s">
        <v>157</v>
      </c>
      <c r="BB177" s="25" t="s">
        <v>157</v>
      </c>
      <c r="BC177" s="25" t="s">
        <v>157</v>
      </c>
      <c r="BD177" s="25" t="s">
        <v>157</v>
      </c>
      <c r="BE177" s="25" t="s">
        <v>157</v>
      </c>
      <c r="BF177" s="25" t="s">
        <v>157</v>
      </c>
      <c r="BG177" s="25" t="s">
        <v>157</v>
      </c>
      <c r="BH177" s="25" t="s">
        <v>157</v>
      </c>
      <c r="BI177" s="25" t="s">
        <v>157</v>
      </c>
      <c r="BJ177" s="25" t="s">
        <v>157</v>
      </c>
      <c r="BK177" s="25" t="s">
        <v>157</v>
      </c>
      <c r="BL177" s="25" t="s">
        <v>157</v>
      </c>
      <c r="BM177" s="25" t="s">
        <v>157</v>
      </c>
      <c r="BN177" s="25" t="s">
        <v>157</v>
      </c>
      <c r="BO177" s="25" t="s">
        <v>157</v>
      </c>
      <c r="BP177" s="25" t="s">
        <v>157</v>
      </c>
      <c r="BQ177" s="25" t="s">
        <v>157</v>
      </c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</row>
    <row r="178" spans="2:84" x14ac:dyDescent="0.25">
      <c r="B178" t="str">
        <f>IF(Q178="ja",XPlan_raw[[#This Row],[EKA_kode2]],"")</f>
        <v>T100004102</v>
      </c>
      <c r="C178" t="str">
        <f>XPlan_raw[[#This Row],[eka_langtnavn]]</f>
        <v>Supply Chain Management 4</v>
      </c>
      <c r="D178" t="str">
        <f>IF(XPlan_raw[[#This Row],[Interne-kode]]&lt;&gt;"(tom)",XPlan_raw[[#This Row],[Interne-kode]],"")</f>
        <v>GX-SCM4</v>
      </c>
      <c r="E1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78" t="str">
        <f>IF(XPlan_raw[[#This Row],[Campus]]&lt;&gt;"(tom)",XPlan_raw[[#This Row],[Campus]],"")</f>
        <v>Odense</v>
      </c>
      <c r="H178" t="str">
        <f>IF(OR(XPlan_raw[[#This Row],[Prøveform]]="(tom)",XPlan_raw[[#This Row],[Prøveform]]=""),"",XPlan_raw[[#This Row],[Prøveform]])</f>
        <v>Oral examination</v>
      </c>
      <c r="I178" t="str">
        <f>IF(XPlan_raw[[#This Row],[Eksaminator_samlet]]&lt;&gt;"",XPlan_raw[[#This Row],[Eksaminator_samlet]],"")</f>
        <v>Philip Beske-Janssen, Seyed Pendar Toufigi</v>
      </c>
      <c r="J178" t="str">
        <f>IF(OR(XPlan_raw[[#This Row],[Censur]]="(tom)",XPlan_raw[[#This Row],[Censur]]=""),"",XPlan_raw[[#This Row],[Censur]])</f>
        <v>Second examiner: Internal</v>
      </c>
      <c r="K1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8" s="4" t="str">
        <f>IF(XPlan_raw[[#This Row],[Bemærk]]&lt;&gt;"",XPlan_raw[[#This Row],[Bemærk]],"")</f>
        <v/>
      </c>
      <c r="M178" s="4" t="str">
        <f>IF(XPlan_raw[[#This Row],[Prøveform]]="Skriftlig prøve",XPlan_raw[[#This Row],[DATO: Start eksamen]]+21,"")</f>
        <v/>
      </c>
      <c r="N1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178" s="27" t="s">
        <v>515</v>
      </c>
      <c r="R178" s="49" t="s">
        <v>1099</v>
      </c>
      <c r="S178" s="46" t="s">
        <v>1100</v>
      </c>
      <c r="T178" s="25" t="s">
        <v>1101</v>
      </c>
      <c r="U178" s="46" t="s">
        <v>203</v>
      </c>
      <c r="V178" s="25" t="s">
        <v>157</v>
      </c>
      <c r="W178" s="50">
        <v>45818</v>
      </c>
      <c r="X178" s="51">
        <v>45821</v>
      </c>
      <c r="Y178" s="41" t="s">
        <v>630</v>
      </c>
      <c r="Z178" s="49" t="s">
        <v>1102</v>
      </c>
      <c r="AA178" s="25" t="s">
        <v>186</v>
      </c>
      <c r="AB178" s="46" t="s">
        <v>160</v>
      </c>
      <c r="AC178" s="42">
        <v>45889</v>
      </c>
      <c r="AD178" s="52"/>
      <c r="AE178" s="26"/>
      <c r="AF178" t="s">
        <v>18</v>
      </c>
      <c r="AH178" s="46" t="s">
        <v>157</v>
      </c>
      <c r="AI178" s="25" t="s">
        <v>157</v>
      </c>
      <c r="AJ178" s="46" t="s">
        <v>157</v>
      </c>
      <c r="AK178" s="25" t="s">
        <v>47</v>
      </c>
      <c r="AL178" s="46" t="s">
        <v>157</v>
      </c>
      <c r="AM178" s="25" t="s">
        <v>157</v>
      </c>
      <c r="AN178" s="46" t="s">
        <v>157</v>
      </c>
      <c r="AO178" s="25" t="s">
        <v>157</v>
      </c>
      <c r="AP178" s="25" t="s">
        <v>157</v>
      </c>
      <c r="AQ178" s="25" t="s">
        <v>157</v>
      </c>
      <c r="AR178" s="25" t="s">
        <v>157</v>
      </c>
      <c r="AS178" s="25" t="s">
        <v>157</v>
      </c>
      <c r="AT178" s="25" t="s">
        <v>157</v>
      </c>
      <c r="AU178" s="25" t="s">
        <v>157</v>
      </c>
      <c r="AV178" s="25"/>
      <c r="AW178" s="25" t="s">
        <v>157</v>
      </c>
      <c r="AX178" s="25" t="s">
        <v>157</v>
      </c>
      <c r="AY178" s="25" t="s">
        <v>157</v>
      </c>
      <c r="AZ178" s="25" t="s">
        <v>157</v>
      </c>
      <c r="BA178" s="25" t="s">
        <v>157</v>
      </c>
      <c r="BB178" s="25" t="s">
        <v>157</v>
      </c>
      <c r="BC178" s="25" t="s">
        <v>157</v>
      </c>
      <c r="BD178" s="25" t="s">
        <v>157</v>
      </c>
      <c r="BE178" s="25" t="s">
        <v>157</v>
      </c>
      <c r="BF178" s="25" t="s">
        <v>157</v>
      </c>
      <c r="BG178" s="25" t="s">
        <v>157</v>
      </c>
      <c r="BH178" s="25" t="s">
        <v>157</v>
      </c>
      <c r="BI178" s="25" t="s">
        <v>157</v>
      </c>
      <c r="BJ178" s="25" t="s">
        <v>157</v>
      </c>
      <c r="BK178" s="25" t="s">
        <v>157</v>
      </c>
      <c r="BL178" s="25" t="s">
        <v>157</v>
      </c>
      <c r="BM178" s="25" t="s">
        <v>157</v>
      </c>
      <c r="BN178" s="25" t="s">
        <v>157</v>
      </c>
      <c r="BO178" s="25" t="s">
        <v>157</v>
      </c>
      <c r="BP178" s="25" t="s">
        <v>157</v>
      </c>
      <c r="BQ178" s="25" t="s">
        <v>34</v>
      </c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</row>
    <row r="179" spans="2:84" x14ac:dyDescent="0.25">
      <c r="B179" t="str">
        <f>IF(Q179="ja",XPlan_raw[[#This Row],[EKA_kode2]],"")</f>
        <v>T170009102</v>
      </c>
      <c r="C179" t="str">
        <f>XPlan_raw[[#This Row],[eka_langtnavn]]</f>
        <v xml:space="preserve">System Identification Methods for Structural Dynamics </v>
      </c>
      <c r="D179" t="str">
        <f>IF(XPlan_raw[[#This Row],[Interne-kode]]&lt;&gt;"(tom)",XPlan_raw[[#This Row],[Interne-kode]],"")</f>
        <v>MK-SydID</v>
      </c>
      <c r="E1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9" t="str">
        <f>IF(XPlan_raw[[#This Row],[Campus]]&lt;&gt;"(tom)",XPlan_raw[[#This Row],[Campus]],"")</f>
        <v>Odense</v>
      </c>
      <c r="H179" t="str">
        <f>IF(OR(XPlan_raw[[#This Row],[Prøveform]]="(tom)",XPlan_raw[[#This Row],[Prøveform]]=""),"",XPlan_raw[[#This Row],[Prøveform]])</f>
        <v>Oral examination</v>
      </c>
      <c r="I179" t="str">
        <f>IF(XPlan_raw[[#This Row],[Eksaminator_samlet]]&lt;&gt;"",XPlan_raw[[#This Row],[Eksaminator_samlet]],"")</f>
        <v xml:space="preserve">Luis David Avendano Valencia </v>
      </c>
      <c r="J179" t="str">
        <f>IF(OR(XPlan_raw[[#This Row],[Censur]]="(tom)",XPlan_raw[[#This Row],[Censur]]=""),"",XPlan_raw[[#This Row],[Censur]])</f>
        <v>Second examiner: Internal</v>
      </c>
      <c r="K1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79" s="4" t="str">
        <f>IF(XPlan_raw[[#This Row],[Bemærk]]&lt;&gt;"",XPlan_raw[[#This Row],[Bemærk]],"")</f>
        <v/>
      </c>
      <c r="M179" s="4" t="str">
        <f>IF(XPlan_raw[[#This Row],[Prøveform]]="Skriftlig prøve",XPlan_raw[[#This Row],[DATO: Start eksamen]]+21,"")</f>
        <v/>
      </c>
      <c r="N1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179" s="27" t="s">
        <v>515</v>
      </c>
      <c r="R179" s="49" t="s">
        <v>1329</v>
      </c>
      <c r="S179" s="46" t="s">
        <v>1330</v>
      </c>
      <c r="T179" s="25" t="s">
        <v>1331</v>
      </c>
      <c r="U179" s="46" t="s">
        <v>156</v>
      </c>
      <c r="V179" s="25" t="s">
        <v>157</v>
      </c>
      <c r="W179" s="42">
        <v>45818</v>
      </c>
      <c r="X179" s="51"/>
      <c r="Y179" s="41" t="s">
        <v>630</v>
      </c>
      <c r="Z179" s="49" t="s">
        <v>1332</v>
      </c>
      <c r="AA179" s="25" t="s">
        <v>186</v>
      </c>
      <c r="AB179" s="46" t="s">
        <v>160</v>
      </c>
      <c r="AC179" s="42">
        <v>45894</v>
      </c>
      <c r="AD179" s="52"/>
      <c r="AE179" s="26"/>
      <c r="AF179" t="s">
        <v>18</v>
      </c>
      <c r="AH179" s="46" t="s">
        <v>157</v>
      </c>
      <c r="AI179" s="25" t="s">
        <v>157</v>
      </c>
      <c r="AJ179" s="46" t="s">
        <v>157</v>
      </c>
      <c r="AK179" s="25" t="s">
        <v>157</v>
      </c>
      <c r="AL179" s="46" t="s">
        <v>157</v>
      </c>
      <c r="AM179" s="25" t="s">
        <v>157</v>
      </c>
      <c r="AN179" s="46" t="s">
        <v>157</v>
      </c>
      <c r="AO179" s="25" t="s">
        <v>157</v>
      </c>
      <c r="AP179" s="25" t="s">
        <v>157</v>
      </c>
      <c r="AQ179" s="25" t="s">
        <v>157</v>
      </c>
      <c r="AR179" s="25" t="s">
        <v>157</v>
      </c>
      <c r="AS179" s="25" t="s">
        <v>157</v>
      </c>
      <c r="AT179" s="25" t="s">
        <v>157</v>
      </c>
      <c r="AU179" s="25" t="s">
        <v>157</v>
      </c>
      <c r="AV179" s="25"/>
      <c r="AW179" s="25" t="s">
        <v>157</v>
      </c>
      <c r="AX179" s="25" t="s">
        <v>157</v>
      </c>
      <c r="AY179" s="25" t="s">
        <v>157</v>
      </c>
      <c r="AZ179" s="25" t="s">
        <v>157</v>
      </c>
      <c r="BA179" s="25" t="s">
        <v>157</v>
      </c>
      <c r="BB179" s="25" t="s">
        <v>157</v>
      </c>
      <c r="BC179" s="25" t="s">
        <v>157</v>
      </c>
      <c r="BD179" s="25" t="s">
        <v>157</v>
      </c>
      <c r="BE179" s="25" t="s">
        <v>157</v>
      </c>
      <c r="BF179" s="25" t="s">
        <v>157</v>
      </c>
      <c r="BG179" s="25" t="s">
        <v>157</v>
      </c>
      <c r="BH179" s="25" t="s">
        <v>157</v>
      </c>
      <c r="BI179" s="25" t="s">
        <v>157</v>
      </c>
      <c r="BJ179" s="25" t="s">
        <v>157</v>
      </c>
      <c r="BK179" s="25" t="s">
        <v>157</v>
      </c>
      <c r="BL179" s="25" t="s">
        <v>157</v>
      </c>
      <c r="BM179" s="25" t="s">
        <v>157</v>
      </c>
      <c r="BN179" s="25" t="s">
        <v>157</v>
      </c>
      <c r="BO179" s="25" t="s">
        <v>157</v>
      </c>
      <c r="BP179" s="25" t="s">
        <v>78</v>
      </c>
      <c r="BQ179" s="25" t="s">
        <v>157</v>
      </c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</row>
    <row r="180" spans="2:84" x14ac:dyDescent="0.25">
      <c r="B180" t="str">
        <f>IF(Q180="ja",XPlan_raw[[#This Row],[EKA_kode2]],"")</f>
        <v>T050057102</v>
      </c>
      <c r="C180" t="str">
        <f>XPlan_raw[[#This Row],[eka_langtnavn]]</f>
        <v>Systemteori og metode</v>
      </c>
      <c r="D180" t="str">
        <f>IF(XPlan_raw[[#This Row],[Interne-kode]]&lt;&gt;"(tom)",XPlan_raw[[#This Row],[Interne-kode]],"")</f>
        <v>P-SYM</v>
      </c>
      <c r="E1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0" t="str">
        <f>IF(XPlan_raw[[#This Row],[Campus]]&lt;&gt;"(tom)",XPlan_raw[[#This Row],[Campus]],"")</f>
        <v>Odense</v>
      </c>
      <c r="H180" t="str">
        <f>IF(OR(XPlan_raw[[#This Row],[Prøveform]]="(tom)",XPlan_raw[[#This Row],[Prøveform]]=""),"",XPlan_raw[[#This Row],[Prøveform]])</f>
        <v>Oral examination</v>
      </c>
      <c r="I180" t="str">
        <f>IF(XPlan_raw[[#This Row],[Eksaminator_samlet]]&lt;&gt;"",XPlan_raw[[#This Row],[Eksaminator_samlet]],"")</f>
        <v>Henrik Blichfeldt, Charlotte Henriksen, Mads Bruun Larsen</v>
      </c>
      <c r="J180" t="str">
        <f>IF(OR(XPlan_raw[[#This Row],[Censur]]="(tom)",XPlan_raw[[#This Row],[Censur]]=""),"",XPlan_raw[[#This Row],[Censur]])</f>
        <v>Second examiner: Internal</v>
      </c>
      <c r="K1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0" s="4" t="str">
        <f>IF(XPlan_raw[[#This Row],[Bemærk]]&lt;&gt;"",XPlan_raw[[#This Row],[Bemærk]],"")</f>
        <v/>
      </c>
      <c r="M180" s="4" t="str">
        <f>IF(XPlan_raw[[#This Row],[Prøveform]]="Skriftlig prøve",XPlan_raw[[#This Row],[DATO: Start eksamen]]+21,"")</f>
        <v/>
      </c>
      <c r="N1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80" s="27" t="s">
        <v>515</v>
      </c>
      <c r="R180" s="49" t="s">
        <v>963</v>
      </c>
      <c r="S180" s="46" t="s">
        <v>964</v>
      </c>
      <c r="T180" s="25" t="s">
        <v>965</v>
      </c>
      <c r="U180" s="46" t="s">
        <v>156</v>
      </c>
      <c r="V180" s="25" t="s">
        <v>157</v>
      </c>
      <c r="W180" s="50">
        <v>45818</v>
      </c>
      <c r="X180" s="51">
        <v>45820</v>
      </c>
      <c r="Y180" s="41" t="s">
        <v>630</v>
      </c>
      <c r="Z180" s="49" t="s">
        <v>966</v>
      </c>
      <c r="AA180" s="25" t="s">
        <v>186</v>
      </c>
      <c r="AB180" s="46" t="s">
        <v>160</v>
      </c>
      <c r="AC180" s="42">
        <v>45894</v>
      </c>
      <c r="AD180" s="52"/>
      <c r="AE180" s="26"/>
      <c r="AF180" t="s">
        <v>18</v>
      </c>
      <c r="AH180" s="46" t="s">
        <v>157</v>
      </c>
      <c r="AI180" s="25" t="s">
        <v>157</v>
      </c>
      <c r="AJ180" s="46" t="s">
        <v>157</v>
      </c>
      <c r="AK180" s="25" t="s">
        <v>157</v>
      </c>
      <c r="AL180" s="46" t="s">
        <v>157</v>
      </c>
      <c r="AM180" s="25" t="s">
        <v>157</v>
      </c>
      <c r="AN180" s="46" t="s">
        <v>157</v>
      </c>
      <c r="AO180" s="25" t="s">
        <v>51</v>
      </c>
      <c r="AP180" s="25" t="s">
        <v>157</v>
      </c>
      <c r="AQ180" s="25" t="s">
        <v>157</v>
      </c>
      <c r="AR180" s="25" t="s">
        <v>157</v>
      </c>
      <c r="AS180" s="25" t="s">
        <v>157</v>
      </c>
      <c r="AT180" s="25" t="s">
        <v>157</v>
      </c>
      <c r="AU180" s="25" t="s">
        <v>157</v>
      </c>
      <c r="AV180" s="25"/>
      <c r="AW180" s="25" t="s">
        <v>157</v>
      </c>
      <c r="AX180" s="25" t="s">
        <v>157</v>
      </c>
      <c r="AY180" s="25" t="s">
        <v>157</v>
      </c>
      <c r="AZ180" s="25" t="s">
        <v>157</v>
      </c>
      <c r="BA180" s="25" t="s">
        <v>157</v>
      </c>
      <c r="BB180" s="25" t="s">
        <v>157</v>
      </c>
      <c r="BC180" s="25" t="s">
        <v>157</v>
      </c>
      <c r="BD180" s="25" t="s">
        <v>157</v>
      </c>
      <c r="BE180" s="25" t="s">
        <v>157</v>
      </c>
      <c r="BF180" s="25" t="s">
        <v>157</v>
      </c>
      <c r="BG180" s="25" t="s">
        <v>157</v>
      </c>
      <c r="BH180" s="25" t="s">
        <v>157</v>
      </c>
      <c r="BI180" s="25" t="s">
        <v>157</v>
      </c>
      <c r="BJ180" s="25" t="s">
        <v>157</v>
      </c>
      <c r="BK180" s="25" t="s">
        <v>157</v>
      </c>
      <c r="BL180" s="25" t="s">
        <v>157</v>
      </c>
      <c r="BM180" s="25" t="s">
        <v>157</v>
      </c>
      <c r="BN180" s="25" t="s">
        <v>157</v>
      </c>
      <c r="BO180" s="25" t="s">
        <v>157</v>
      </c>
      <c r="BP180" s="25" t="s">
        <v>157</v>
      </c>
      <c r="BQ180" s="25" t="s">
        <v>157</v>
      </c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</row>
    <row r="181" spans="2:84" x14ac:dyDescent="0.25">
      <c r="B181" t="str">
        <f>IF(Q181="ja",XPlan_raw[[#This Row],[EKA_kode2]],"")</f>
        <v>T090048102</v>
      </c>
      <c r="C181" t="str">
        <f>XPlan_raw[[#This Row],[eka_langtnavn]]</f>
        <v>Technology Managment</v>
      </c>
      <c r="D181" t="str">
        <f>IF(XPlan_raw[[#This Row],[Interne-kode]]&lt;&gt;"(tom)",XPlan_raw[[#This Row],[Interne-kode]],"")</f>
        <v>OM-TM</v>
      </c>
      <c r="E1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1" t="str">
        <f>IF(XPlan_raw[[#This Row],[Campus]]&lt;&gt;"(tom)",XPlan_raw[[#This Row],[Campus]],"")</f>
        <v>Odense</v>
      </c>
      <c r="H181" t="str">
        <f>IF(OR(XPlan_raw[[#This Row],[Prøveform]]="(tom)",XPlan_raw[[#This Row],[Prøveform]]=""),"",XPlan_raw[[#This Row],[Prøveform]])</f>
        <v>Oral examination</v>
      </c>
      <c r="I181" t="str">
        <f>IF(XPlan_raw[[#This Row],[Eksaminator_samlet]]&lt;&gt;"",XPlan_raw[[#This Row],[Eksaminator_samlet]],"")</f>
        <v>Niels Gorm Maly Rytter, Rui Goncalves</v>
      </c>
      <c r="J181" t="str">
        <f>IF(OR(XPlan_raw[[#This Row],[Censur]]="(tom)",XPlan_raw[[#This Row],[Censur]]=""),"",XPlan_raw[[#This Row],[Censur]])</f>
        <v>Second examiner: Internal</v>
      </c>
      <c r="K1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81" s="4" t="str">
        <f>IF(XPlan_raw[[#This Row],[Bemærk]]&lt;&gt;"",XPlan_raw[[#This Row],[Bemærk]],"")</f>
        <v/>
      </c>
      <c r="M181" s="4" t="str">
        <f>IF(XPlan_raw[[#This Row],[Prøveform]]="Skriftlig prøve",XPlan_raw[[#This Row],[DATO: Start eksamen]]+21,"")</f>
        <v/>
      </c>
      <c r="N1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81" s="27" t="s">
        <v>515</v>
      </c>
      <c r="R181" s="49" t="s">
        <v>1088</v>
      </c>
      <c r="S181" s="46" t="s">
        <v>1089</v>
      </c>
      <c r="T181" s="25" t="s">
        <v>1090</v>
      </c>
      <c r="U181" s="46" t="s">
        <v>410</v>
      </c>
      <c r="V181" s="25" t="s">
        <v>157</v>
      </c>
      <c r="W181" s="50">
        <v>45818</v>
      </c>
      <c r="X181" s="51">
        <v>45820</v>
      </c>
      <c r="Y181" s="41" t="s">
        <v>630</v>
      </c>
      <c r="Z181" s="49" t="s">
        <v>1091</v>
      </c>
      <c r="AA181" s="25" t="s">
        <v>186</v>
      </c>
      <c r="AB181" s="46" t="s">
        <v>160</v>
      </c>
      <c r="AC181" s="42">
        <v>45887</v>
      </c>
      <c r="AD181" s="52"/>
      <c r="AE181" s="26"/>
      <c r="AF181" t="s">
        <v>18</v>
      </c>
      <c r="AH181" s="46" t="s">
        <v>157</v>
      </c>
      <c r="AI181" s="25" t="s">
        <v>157</v>
      </c>
      <c r="AJ181" s="46" t="s">
        <v>157</v>
      </c>
      <c r="AK181" s="25" t="s">
        <v>157</v>
      </c>
      <c r="AL181" s="46" t="s">
        <v>157</v>
      </c>
      <c r="AM181" s="25" t="s">
        <v>157</v>
      </c>
      <c r="AN181" s="46" t="s">
        <v>157</v>
      </c>
      <c r="AO181" s="25" t="s">
        <v>157</v>
      </c>
      <c r="AP181" s="25" t="s">
        <v>157</v>
      </c>
      <c r="AQ181" s="25" t="s">
        <v>157</v>
      </c>
      <c r="AR181" s="25" t="s">
        <v>157</v>
      </c>
      <c r="AS181" s="25" t="s">
        <v>157</v>
      </c>
      <c r="AT181" s="25" t="s">
        <v>157</v>
      </c>
      <c r="AU181" s="25" t="s">
        <v>157</v>
      </c>
      <c r="AV181" s="25"/>
      <c r="AW181" s="25" t="s">
        <v>157</v>
      </c>
      <c r="AX181" s="25" t="s">
        <v>157</v>
      </c>
      <c r="AY181" s="25" t="s">
        <v>157</v>
      </c>
      <c r="AZ181" s="25" t="s">
        <v>157</v>
      </c>
      <c r="BA181" s="25" t="s">
        <v>157</v>
      </c>
      <c r="BB181" s="25" t="s">
        <v>157</v>
      </c>
      <c r="BC181" s="25" t="s">
        <v>157</v>
      </c>
      <c r="BD181" s="25" t="s">
        <v>157</v>
      </c>
      <c r="BE181" s="25" t="s">
        <v>157</v>
      </c>
      <c r="BF181" s="25" t="s">
        <v>157</v>
      </c>
      <c r="BG181" s="25" t="s">
        <v>157</v>
      </c>
      <c r="BH181" s="25" t="s">
        <v>157</v>
      </c>
      <c r="BI181" s="25" t="s">
        <v>157</v>
      </c>
      <c r="BJ181" s="25" t="s">
        <v>157</v>
      </c>
      <c r="BK181" s="25" t="s">
        <v>157</v>
      </c>
      <c r="BL181" s="25" t="s">
        <v>157</v>
      </c>
      <c r="BM181" s="25" t="s">
        <v>75</v>
      </c>
      <c r="BN181" s="25" t="s">
        <v>157</v>
      </c>
      <c r="BO181" s="25" t="s">
        <v>157</v>
      </c>
      <c r="BP181" s="25" t="s">
        <v>157</v>
      </c>
      <c r="BQ181" s="25" t="s">
        <v>34</v>
      </c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</row>
    <row r="182" spans="2:84" x14ac:dyDescent="0.25">
      <c r="B182" t="str">
        <f>IF(Q182="ja",XPlan_raw[[#This Row],[EKA_kode2]],"")</f>
        <v>T560036102</v>
      </c>
      <c r="C182" t="str">
        <f>XPlan_raw[[#This Row],[eka_langtnavn]]</f>
        <v>Virtual og Augmented Reality 1</v>
      </c>
      <c r="D182" t="str">
        <f>IF(XPlan_raw[[#This Row],[Interne-kode]]&lt;&gt;"(tom)",XPlan_raw[[#This Row],[Interne-kode]],"")</f>
        <v>OB-VRAR1</v>
      </c>
      <c r="E1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82" t="str">
        <f>IF(XPlan_raw[[#This Row],[Campus]]&lt;&gt;"(tom)",XPlan_raw[[#This Row],[Campus]],"")</f>
        <v>Odense</v>
      </c>
      <c r="H182" t="str">
        <f>IF(OR(XPlan_raw[[#This Row],[Prøveform]]="(tom)",XPlan_raw[[#This Row],[Prøveform]]=""),"",XPlan_raw[[#This Row],[Prøveform]])</f>
        <v>Project report</v>
      </c>
      <c r="I182" t="str">
        <f>IF(XPlan_raw[[#This Row],[Eksaminator_samlet]]&lt;&gt;"",XPlan_raw[[#This Row],[Eksaminator_samlet]],"")</f>
        <v>Morten Lyk</v>
      </c>
      <c r="J182" t="str">
        <f>IF(OR(XPlan_raw[[#This Row],[Censur]]="(tom)",XPlan_raw[[#This Row],[Censur]]=""),"",XPlan_raw[[#This Row],[Censur]])</f>
        <v>Second examiner: None</v>
      </c>
      <c r="K1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82" s="4" t="str">
        <f>IF(XPlan_raw[[#This Row],[Bemærk]]&lt;&gt;"",XPlan_raw[[#This Row],[Bemærk]],"")</f>
        <v/>
      </c>
      <c r="M182" s="4" t="str">
        <f>IF(XPlan_raw[[#This Row],[Prøveform]]="Skriftlig prøve",XPlan_raw[[#This Row],[DATO: Start eksamen]]+21,"")</f>
        <v/>
      </c>
      <c r="N1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82" s="27" t="s">
        <v>515</v>
      </c>
      <c r="R182" s="49" t="s">
        <v>1860</v>
      </c>
      <c r="S182" s="46" t="s">
        <v>1861</v>
      </c>
      <c r="T182" s="25" t="s">
        <v>1862</v>
      </c>
      <c r="U182" s="46" t="s">
        <v>203</v>
      </c>
      <c r="V182" s="25" t="s">
        <v>157</v>
      </c>
      <c r="W182" s="50">
        <v>45818</v>
      </c>
      <c r="X182" s="51"/>
      <c r="Y182" s="41" t="s">
        <v>630</v>
      </c>
      <c r="Z182" s="49" t="s">
        <v>1863</v>
      </c>
      <c r="AA182" s="25" t="s">
        <v>716</v>
      </c>
      <c r="AB182" s="46" t="s">
        <v>167</v>
      </c>
      <c r="AC182" s="42">
        <v>45884</v>
      </c>
      <c r="AD182" s="52"/>
      <c r="AE182" s="26"/>
      <c r="AF182" t="s">
        <v>18</v>
      </c>
      <c r="AH182" s="46" t="s">
        <v>157</v>
      </c>
      <c r="AI182" s="25" t="s">
        <v>157</v>
      </c>
      <c r="AJ182" s="46" t="s">
        <v>157</v>
      </c>
      <c r="AK182" s="25" t="s">
        <v>157</v>
      </c>
      <c r="AL182" s="46" t="s">
        <v>157</v>
      </c>
      <c r="AM182" s="25" t="s">
        <v>157</v>
      </c>
      <c r="AN182" s="46" t="s">
        <v>157</v>
      </c>
      <c r="AO182" s="25" t="s">
        <v>157</v>
      </c>
      <c r="AP182" s="25" t="s">
        <v>157</v>
      </c>
      <c r="AQ182" s="25" t="s">
        <v>157</v>
      </c>
      <c r="AR182" s="25" t="s">
        <v>157</v>
      </c>
      <c r="AS182" s="25" t="s">
        <v>157</v>
      </c>
      <c r="AT182" s="25" t="s">
        <v>157</v>
      </c>
      <c r="AU182" s="25" t="s">
        <v>157</v>
      </c>
      <c r="AV182" s="25"/>
      <c r="AW182" s="25" t="s">
        <v>157</v>
      </c>
      <c r="AX182" s="25" t="s">
        <v>157</v>
      </c>
      <c r="AY182" s="25" t="s">
        <v>157</v>
      </c>
      <c r="AZ182" s="25" t="s">
        <v>62</v>
      </c>
      <c r="BA182" s="25" t="s">
        <v>157</v>
      </c>
      <c r="BB182" s="25" t="s">
        <v>157</v>
      </c>
      <c r="BC182" s="25" t="s">
        <v>157</v>
      </c>
      <c r="BD182" s="25" t="s">
        <v>157</v>
      </c>
      <c r="BE182" s="25" t="s">
        <v>157</v>
      </c>
      <c r="BF182" s="25" t="s">
        <v>157</v>
      </c>
      <c r="BG182" s="25" t="s">
        <v>157</v>
      </c>
      <c r="BH182" s="25" t="s">
        <v>157</v>
      </c>
      <c r="BI182" s="25" t="s">
        <v>157</v>
      </c>
      <c r="BJ182" s="25" t="s">
        <v>157</v>
      </c>
      <c r="BK182" s="25" t="s">
        <v>157</v>
      </c>
      <c r="BL182" s="25" t="s">
        <v>157</v>
      </c>
      <c r="BM182" s="25" t="s">
        <v>157</v>
      </c>
      <c r="BN182" s="25" t="s">
        <v>157</v>
      </c>
      <c r="BO182" s="25" t="s">
        <v>157</v>
      </c>
      <c r="BP182" s="25" t="s">
        <v>157</v>
      </c>
      <c r="BQ182" s="25" t="s">
        <v>157</v>
      </c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</row>
    <row r="183" spans="2:84" x14ac:dyDescent="0.25">
      <c r="B183" t="str">
        <f>IF(Q183="ja",XPlan_raw[[#This Row],[EKA_kode2]],"")</f>
        <v>T580025102</v>
      </c>
      <c r="C183" t="str">
        <f>XPlan_raw[[#This Row],[eka_langtnavn]]</f>
        <v>Bevægelse - MCQ (1 af 3)</v>
      </c>
      <c r="D183" t="str">
        <f>IF(XPlan_raw[[#This Row],[Interne-kode]]&lt;&gt;"(tom)",XPlan_raw[[#This Row],[Interne-kode]],"")</f>
        <v>VB-BEV2</v>
      </c>
      <c r="E1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3" t="str">
        <f>IF(XPlan_raw[[#This Row],[Campus]]&lt;&gt;"(tom)",XPlan_raw[[#This Row],[Campus]],"")</f>
        <v>Odense</v>
      </c>
      <c r="H183" t="str">
        <f>IF(OR(XPlan_raw[[#This Row],[Prøveform]]="(tom)",XPlan_raw[[#This Row],[Prøveform]]=""),"",XPlan_raw[[#This Row],[Prøveform]])</f>
        <v>Written examination on premises</v>
      </c>
      <c r="I183" t="str">
        <f>IF(XPlan_raw[[#This Row],[Eksaminator_samlet]]&lt;&gt;"",XPlan_raw[[#This Row],[Eksaminator_samlet]],"")</f>
        <v xml:space="preserve">Morten Hansen </v>
      </c>
      <c r="J183" t="str">
        <f>IF(OR(XPlan_raw[[#This Row],[Censur]]="(tom)",XPlan_raw[[#This Row],[Censur]]=""),"",XPlan_raw[[#This Row],[Censur]])</f>
        <v>Second examiner: Internal</v>
      </c>
      <c r="K1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83" s="4" t="str">
        <f>IF(XPlan_raw[[#This Row],[Bemærk]]&lt;&gt;"",XPlan_raw[[#This Row],[Bemærk]],"")</f>
        <v/>
      </c>
      <c r="M183" s="4" t="str">
        <f>IF(XPlan_raw[[#This Row],[Prøveform]]="Skriftlig prøve",XPlan_raw[[#This Row],[DATO: Start eksamen]]+21,"")</f>
        <v/>
      </c>
      <c r="N1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83" s="27" t="s">
        <v>515</v>
      </c>
      <c r="R183" s="49" t="s">
        <v>2086</v>
      </c>
      <c r="S183" s="46" t="s">
        <v>1930</v>
      </c>
      <c r="T183" s="25" t="s">
        <v>1931</v>
      </c>
      <c r="U183" s="46" t="s">
        <v>156</v>
      </c>
      <c r="V183" s="25" t="s">
        <v>157</v>
      </c>
      <c r="W183" s="50">
        <v>45819</v>
      </c>
      <c r="X183" s="51"/>
      <c r="Y183" s="41" t="s">
        <v>630</v>
      </c>
      <c r="Z183" s="49" t="s">
        <v>1932</v>
      </c>
      <c r="AA183" s="25" t="s">
        <v>791</v>
      </c>
      <c r="AB183" s="46" t="s">
        <v>160</v>
      </c>
      <c r="AC183" s="42">
        <v>45891</v>
      </c>
      <c r="AD183" s="52"/>
      <c r="AE183" s="26"/>
      <c r="AF183" t="s">
        <v>18</v>
      </c>
      <c r="AH183" s="46" t="s">
        <v>157</v>
      </c>
      <c r="AI183" s="25" t="s">
        <v>157</v>
      </c>
      <c r="AJ183" s="46" t="s">
        <v>157</v>
      </c>
      <c r="AK183" s="25" t="s">
        <v>157</v>
      </c>
      <c r="AL183" s="46" t="s">
        <v>157</v>
      </c>
      <c r="AM183" s="25" t="s">
        <v>157</v>
      </c>
      <c r="AN183" s="46" t="s">
        <v>157</v>
      </c>
      <c r="AO183" s="25" t="s">
        <v>157</v>
      </c>
      <c r="AP183" s="25" t="s">
        <v>157</v>
      </c>
      <c r="AQ183" s="25" t="s">
        <v>157</v>
      </c>
      <c r="AR183" s="25" t="s">
        <v>157</v>
      </c>
      <c r="AS183" s="25" t="s">
        <v>157</v>
      </c>
      <c r="AT183" s="25" t="s">
        <v>157</v>
      </c>
      <c r="AU183" s="25" t="s">
        <v>157</v>
      </c>
      <c r="AV183" s="25"/>
      <c r="AW183" s="25" t="s">
        <v>157</v>
      </c>
      <c r="AX183" s="25" t="s">
        <v>157</v>
      </c>
      <c r="AY183" s="25" t="s">
        <v>157</v>
      </c>
      <c r="AZ183" s="25" t="s">
        <v>157</v>
      </c>
      <c r="BA183" s="25" t="s">
        <v>63</v>
      </c>
      <c r="BB183" s="25" t="s">
        <v>157</v>
      </c>
      <c r="BC183" s="25" t="s">
        <v>157</v>
      </c>
      <c r="BD183" s="25" t="s">
        <v>157</v>
      </c>
      <c r="BE183" s="25" t="s">
        <v>157</v>
      </c>
      <c r="BF183" s="25" t="s">
        <v>157</v>
      </c>
      <c r="BG183" s="25" t="s">
        <v>157</v>
      </c>
      <c r="BH183" s="25" t="s">
        <v>157</v>
      </c>
      <c r="BI183" s="25" t="s">
        <v>157</v>
      </c>
      <c r="BJ183" s="25" t="s">
        <v>157</v>
      </c>
      <c r="BK183" s="25" t="s">
        <v>157</v>
      </c>
      <c r="BL183" s="25" t="s">
        <v>157</v>
      </c>
      <c r="BM183" s="25" t="s">
        <v>157</v>
      </c>
      <c r="BN183" s="25" t="s">
        <v>157</v>
      </c>
      <c r="BO183" s="25" t="s">
        <v>157</v>
      </c>
      <c r="BP183" s="25" t="s">
        <v>157</v>
      </c>
      <c r="BQ183" s="25" t="s">
        <v>157</v>
      </c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</row>
    <row r="184" spans="2:84" x14ac:dyDescent="0.25">
      <c r="B184" t="str">
        <f>IF(Q184="ja",XPlan_raw[[#This Row],[EKA_kode2]],"")</f>
        <v>T500015102</v>
      </c>
      <c r="C184" t="str">
        <f>XPlan_raw[[#This Row],[eka_langtnavn]]</f>
        <v>Design af pålidelige cyber-fysiske systemer</v>
      </c>
      <c r="D184" t="str">
        <f>IF(XPlan_raw[[#This Row],[Interne-kode]]&lt;&gt;"(tom)",XPlan_raw[[#This Row],[Interne-kode]],"")</f>
        <v>ST4-CPS</v>
      </c>
      <c r="E1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4" t="str">
        <f>IF(XPlan_raw[[#This Row],[Campus]]&lt;&gt;"(tom)",XPlan_raw[[#This Row],[Campus]],"")</f>
        <v>Odense</v>
      </c>
      <c r="H184" t="str">
        <f>IF(OR(XPlan_raw[[#This Row],[Prøveform]]="(tom)",XPlan_raw[[#This Row],[Prøveform]]=""),"",XPlan_raw[[#This Row],[Prøveform]])</f>
        <v>Written examination on premises</v>
      </c>
      <c r="I184" t="str">
        <f>IF(XPlan_raw[[#This Row],[Eksaminator_samlet]]&lt;&gt;"",XPlan_raw[[#This Row],[Eksaminator_samlet]],"")</f>
        <v>Eun-Young Kang</v>
      </c>
      <c r="J184" t="str">
        <f>IF(OR(XPlan_raw[[#This Row],[Censur]]="(tom)",XPlan_raw[[#This Row],[Censur]]=""),"",XPlan_raw[[#This Row],[Censur]])</f>
        <v>Second examiner: None</v>
      </c>
      <c r="K1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84" s="4" t="str">
        <f>IF(XPlan_raw[[#This Row],[Bemærk]]&lt;&gt;"",XPlan_raw[[#This Row],[Bemærk]],"")</f>
        <v/>
      </c>
      <c r="M184" s="4" t="str">
        <f>IF(XPlan_raw[[#This Row],[Prøveform]]="Skriftlig prøve",XPlan_raw[[#This Row],[DATO: Start eksamen]]+21,"")</f>
        <v/>
      </c>
      <c r="N1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(BEng),(tom),(tom),(tom),(tom),,(tom),(tom),(tom),(tom),(tom),(tom),(tom),(tom),(tom),(tom),(tom),(tom),(tom),(tom),(tom),(tom),(tom),(tom),Kandidat i Software Engineering (MSc),(tom),Exchange students,,,,,,,,,,,,,,,</v>
      </c>
      <c r="Q184" s="27" t="s">
        <v>515</v>
      </c>
      <c r="R184" s="49" t="s">
        <v>1585</v>
      </c>
      <c r="S184" s="46" t="s">
        <v>1586</v>
      </c>
      <c r="T184" s="25" t="s">
        <v>1587</v>
      </c>
      <c r="U184" s="46" t="s">
        <v>156</v>
      </c>
      <c r="V184" s="25" t="s">
        <v>203</v>
      </c>
      <c r="W184" s="50">
        <v>45819</v>
      </c>
      <c r="X184" s="51"/>
      <c r="Y184" s="41" t="s">
        <v>630</v>
      </c>
      <c r="Z184" s="49" t="s">
        <v>1588</v>
      </c>
      <c r="AA184" s="25" t="s">
        <v>791</v>
      </c>
      <c r="AB184" s="46" t="s">
        <v>167</v>
      </c>
      <c r="AC184" s="42">
        <v>45889</v>
      </c>
      <c r="AD184" s="52"/>
      <c r="AE184" s="26"/>
      <c r="AF184" t="s">
        <v>18</v>
      </c>
      <c r="AG184" s="58"/>
      <c r="AH184" s="46" t="s">
        <v>157</v>
      </c>
      <c r="AI184" s="25" t="s">
        <v>157</v>
      </c>
      <c r="AJ184" s="46" t="s">
        <v>157</v>
      </c>
      <c r="AK184" s="25" t="s">
        <v>157</v>
      </c>
      <c r="AL184" s="46" t="s">
        <v>157</v>
      </c>
      <c r="AM184" s="25" t="s">
        <v>157</v>
      </c>
      <c r="AN184" s="46" t="s">
        <v>157</v>
      </c>
      <c r="AO184" s="25" t="s">
        <v>157</v>
      </c>
      <c r="AP184" s="25" t="s">
        <v>157</v>
      </c>
      <c r="AQ184" s="25" t="s">
        <v>53</v>
      </c>
      <c r="AR184" s="25" t="s">
        <v>157</v>
      </c>
      <c r="AS184" s="25" t="s">
        <v>157</v>
      </c>
      <c r="AT184" s="25" t="s">
        <v>157</v>
      </c>
      <c r="AU184" s="25" t="s">
        <v>157</v>
      </c>
      <c r="AV184" s="25"/>
      <c r="AW184" s="25" t="s">
        <v>157</v>
      </c>
      <c r="AX184" s="25" t="s">
        <v>157</v>
      </c>
      <c r="AY184" s="25" t="s">
        <v>157</v>
      </c>
      <c r="AZ184" s="25" t="s">
        <v>157</v>
      </c>
      <c r="BA184" s="25" t="s">
        <v>157</v>
      </c>
      <c r="BB184" s="25" t="s">
        <v>157</v>
      </c>
      <c r="BC184" s="25" t="s">
        <v>157</v>
      </c>
      <c r="BD184" s="25" t="s">
        <v>157</v>
      </c>
      <c r="BE184" s="25" t="s">
        <v>157</v>
      </c>
      <c r="BF184" s="25" t="s">
        <v>157</v>
      </c>
      <c r="BG184" s="25" t="s">
        <v>157</v>
      </c>
      <c r="BH184" s="25" t="s">
        <v>157</v>
      </c>
      <c r="BI184" s="25" t="s">
        <v>157</v>
      </c>
      <c r="BJ184" s="25" t="s">
        <v>157</v>
      </c>
      <c r="BK184" s="25" t="s">
        <v>157</v>
      </c>
      <c r="BL184" s="25" t="s">
        <v>157</v>
      </c>
      <c r="BM184" s="25" t="s">
        <v>157</v>
      </c>
      <c r="BN184" s="25" t="s">
        <v>157</v>
      </c>
      <c r="BO184" s="25" t="s">
        <v>77</v>
      </c>
      <c r="BP184" s="25" t="s">
        <v>157</v>
      </c>
      <c r="BQ184" s="25" t="s">
        <v>34</v>
      </c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</row>
    <row r="185" spans="2:84" x14ac:dyDescent="0.25">
      <c r="B185" t="str">
        <f>IF(Q185="ja",XPlan_raw[[#This Row],[EKA_kode2]],"")</f>
        <v>T940024102</v>
      </c>
      <c r="C185" t="str">
        <f>XPlan_raw[[#This Row],[eka_langtnavn]]</f>
        <v>English Language Course</v>
      </c>
      <c r="D185" t="str">
        <f>IF(XPlan_raw[[#This Row],[Interne-kode]]&lt;&gt;"(tom)",XPlan_raw[[#This Row],[Interne-kode]],"")</f>
        <v>O-ELCU1</v>
      </c>
      <c r="E1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1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5" t="str">
        <f>IF(XPlan_raw[[#This Row],[Campus]]&lt;&gt;"(tom)",XPlan_raw[[#This Row],[Campus]],"")</f>
        <v>Odense</v>
      </c>
      <c r="H185" t="str">
        <f>IF(OR(XPlan_raw[[#This Row],[Prøveform]]="(tom)",XPlan_raw[[#This Row],[Prøveform]]=""),"",XPlan_raw[[#This Row],[Prøveform]])</f>
        <v>Oral examination</v>
      </c>
      <c r="I185" t="str">
        <f>IF(XPlan_raw[[#This Row],[Eksaminator_samlet]]&lt;&gt;"",XPlan_raw[[#This Row],[Eksaminator_samlet]],"")</f>
        <v>Mette Dam Laursen</v>
      </c>
      <c r="J185" t="str">
        <f>IF(OR(XPlan_raw[[#This Row],[Censur]]="(tom)",XPlan_raw[[#This Row],[Censur]]=""),"",XPlan_raw[[#This Row],[Censur]])</f>
        <v>Second examiner: Internal</v>
      </c>
      <c r="K1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5" s="4" t="str">
        <f>IF(XPlan_raw[[#This Row],[Bemærk]]&lt;&gt;"",XPlan_raw[[#This Row],[Bemærk]],"")</f>
        <v/>
      </c>
      <c r="M185" s="4" t="str">
        <f>IF(XPlan_raw[[#This Row],[Prøveform]]="Skriftlig prøve",XPlan_raw[[#This Row],[DATO: Start eksamen]]+21,"")</f>
        <v/>
      </c>
      <c r="N1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185" s="27" t="s">
        <v>515</v>
      </c>
      <c r="R185" s="49" t="s">
        <v>752</v>
      </c>
      <c r="S185" s="46" t="s">
        <v>753</v>
      </c>
      <c r="T185" s="25" t="s">
        <v>754</v>
      </c>
      <c r="U185" s="46" t="s">
        <v>157</v>
      </c>
      <c r="V185" s="25" t="s">
        <v>157</v>
      </c>
      <c r="W185" s="50">
        <v>45819</v>
      </c>
      <c r="X185" s="51">
        <v>45821</v>
      </c>
      <c r="Y185" s="41" t="s">
        <v>157</v>
      </c>
      <c r="Z185" s="49" t="s">
        <v>755</v>
      </c>
      <c r="AA185" s="25" t="s">
        <v>186</v>
      </c>
      <c r="AB185" s="46" t="s">
        <v>160</v>
      </c>
      <c r="AC185" s="42" t="s">
        <v>157</v>
      </c>
      <c r="AD185" s="52"/>
      <c r="AE185" s="26"/>
      <c r="AF185" t="s">
        <v>18</v>
      </c>
      <c r="AH185" s="46" t="s">
        <v>157</v>
      </c>
      <c r="AI185" s="25" t="s">
        <v>157</v>
      </c>
      <c r="AJ185" s="46" t="s">
        <v>157</v>
      </c>
      <c r="AK185" s="25" t="s">
        <v>157</v>
      </c>
      <c r="AL185" s="46" t="s">
        <v>157</v>
      </c>
      <c r="AM185" s="25" t="s">
        <v>157</v>
      </c>
      <c r="AN185" s="46" t="s">
        <v>157</v>
      </c>
      <c r="AO185" s="25" t="s">
        <v>157</v>
      </c>
      <c r="AP185" s="25" t="s">
        <v>157</v>
      </c>
      <c r="AQ185" s="25" t="s">
        <v>157</v>
      </c>
      <c r="AR185" s="25" t="s">
        <v>157</v>
      </c>
      <c r="AS185" s="25" t="s">
        <v>157</v>
      </c>
      <c r="AT185" s="25" t="s">
        <v>157</v>
      </c>
      <c r="AU185" s="25" t="s">
        <v>157</v>
      </c>
      <c r="AV185" s="25"/>
      <c r="AW185" s="25" t="s">
        <v>157</v>
      </c>
      <c r="AX185" s="25" t="s">
        <v>157</v>
      </c>
      <c r="AY185" s="25" t="s">
        <v>157</v>
      </c>
      <c r="AZ185" s="25" t="s">
        <v>157</v>
      </c>
      <c r="BA185" s="25" t="s">
        <v>157</v>
      </c>
      <c r="BB185" s="25" t="s">
        <v>157</v>
      </c>
      <c r="BC185" s="25" t="s">
        <v>157</v>
      </c>
      <c r="BD185" s="25" t="s">
        <v>157</v>
      </c>
      <c r="BE185" s="25" t="s">
        <v>157</v>
      </c>
      <c r="BF185" s="25" t="s">
        <v>157</v>
      </c>
      <c r="BG185" s="25" t="s">
        <v>157</v>
      </c>
      <c r="BH185" s="25" t="s">
        <v>157</v>
      </c>
      <c r="BI185" s="25" t="s">
        <v>157</v>
      </c>
      <c r="BJ185" s="25" t="s">
        <v>157</v>
      </c>
      <c r="BK185" s="25" t="s">
        <v>157</v>
      </c>
      <c r="BL185" s="25" t="s">
        <v>157</v>
      </c>
      <c r="BM185" s="25" t="s">
        <v>157</v>
      </c>
      <c r="BN185" s="25" t="s">
        <v>157</v>
      </c>
      <c r="BO185" s="25" t="s">
        <v>157</v>
      </c>
      <c r="BP185" s="25" t="s">
        <v>157</v>
      </c>
      <c r="BQ185" s="25" t="s">
        <v>34</v>
      </c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</row>
    <row r="186" spans="2:84" x14ac:dyDescent="0.25">
      <c r="B186" t="str">
        <f>IF(Q186="ja",XPlan_raw[[#This Row],[EKA_kode2]],"")</f>
        <v>T200016102</v>
      </c>
      <c r="C186" t="str">
        <f>XPlan_raw[[#This Row],[eka_langtnavn]]</f>
        <v>Grundlæggende biokemi og mikrobiologi</v>
      </c>
      <c r="D186" t="str">
        <f>IF(XPlan_raw[[#This Row],[Interne-kode]]&lt;&gt;"(tom)",XPlan_raw[[#This Row],[Interne-kode]],"")</f>
        <v>K-BIM</v>
      </c>
      <c r="E1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6" t="str">
        <f>IF(XPlan_raw[[#This Row],[Campus]]&lt;&gt;"(tom)",XPlan_raw[[#This Row],[Campus]],"")</f>
        <v>Odense</v>
      </c>
      <c r="H186" t="str">
        <f>IF(OR(XPlan_raw[[#This Row],[Prøveform]]="(tom)",XPlan_raw[[#This Row],[Prøveform]]=""),"",XPlan_raw[[#This Row],[Prøveform]])</f>
        <v>Written examination on premises</v>
      </c>
      <c r="I186" t="str">
        <f>IF(XPlan_raw[[#This Row],[Eksaminator_samlet]]&lt;&gt;"",XPlan_raw[[#This Row],[Eksaminator_samlet]],"")</f>
        <v>Henrik Karring, Michele Fabris</v>
      </c>
      <c r="J186" t="str">
        <f>IF(OR(XPlan_raw[[#This Row],[Censur]]="(tom)",XPlan_raw[[#This Row],[Censur]]=""),"",XPlan_raw[[#This Row],[Censur]])</f>
        <v>Second examiner: Internal</v>
      </c>
      <c r="K1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6" s="4" t="str">
        <f>IF(XPlan_raw[[#This Row],[Bemærk]]&lt;&gt;"",XPlan_raw[[#This Row],[Bemærk]],"")</f>
        <v/>
      </c>
      <c r="M186" s="4" t="str">
        <f>IF(XPlan_raw[[#This Row],[Prøveform]]="Skriftlig prøve",XPlan_raw[[#This Row],[DATO: Start eksamen]]+21,"")</f>
        <v/>
      </c>
      <c r="N1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86" s="27" t="s">
        <v>515</v>
      </c>
      <c r="R186" s="49" t="s">
        <v>1349</v>
      </c>
      <c r="S186" s="46" t="s">
        <v>1350</v>
      </c>
      <c r="T186" s="25" t="s">
        <v>1351</v>
      </c>
      <c r="U186" s="46" t="s">
        <v>156</v>
      </c>
      <c r="V186" s="25" t="s">
        <v>157</v>
      </c>
      <c r="W186" s="42">
        <v>45819</v>
      </c>
      <c r="X186" s="51"/>
      <c r="Y186" s="41" t="s">
        <v>630</v>
      </c>
      <c r="Z186" s="49" t="s">
        <v>1352</v>
      </c>
      <c r="AA186" s="25" t="s">
        <v>791</v>
      </c>
      <c r="AB186" s="46" t="s">
        <v>160</v>
      </c>
      <c r="AC186" s="42">
        <v>45894</v>
      </c>
      <c r="AD186" s="52"/>
      <c r="AE186" s="26"/>
      <c r="AF186" t="s">
        <v>18</v>
      </c>
      <c r="AH186" s="46" t="s">
        <v>157</v>
      </c>
      <c r="AI186" s="25" t="s">
        <v>157</v>
      </c>
      <c r="AJ186" s="46" t="s">
        <v>157</v>
      </c>
      <c r="AK186" s="25" t="s">
        <v>157</v>
      </c>
      <c r="AL186" s="46" t="s">
        <v>157</v>
      </c>
      <c r="AM186" s="25" t="s">
        <v>49</v>
      </c>
      <c r="AN186" s="46" t="s">
        <v>157</v>
      </c>
      <c r="AO186" s="25" t="s">
        <v>157</v>
      </c>
      <c r="AP186" s="25" t="s">
        <v>157</v>
      </c>
      <c r="AQ186" s="25" t="s">
        <v>157</v>
      </c>
      <c r="AR186" s="25" t="s">
        <v>157</v>
      </c>
      <c r="AS186" s="25" t="s">
        <v>157</v>
      </c>
      <c r="AT186" s="25" t="s">
        <v>157</v>
      </c>
      <c r="AU186" s="25" t="s">
        <v>157</v>
      </c>
      <c r="AV186" s="25" t="s">
        <v>58</v>
      </c>
      <c r="AW186" s="25" t="s">
        <v>157</v>
      </c>
      <c r="AX186" s="25" t="s">
        <v>157</v>
      </c>
      <c r="AY186" s="25" t="s">
        <v>157</v>
      </c>
      <c r="AZ186" s="25" t="s">
        <v>157</v>
      </c>
      <c r="BA186" s="25" t="s">
        <v>157</v>
      </c>
      <c r="BB186" s="25" t="s">
        <v>157</v>
      </c>
      <c r="BC186" s="25" t="s">
        <v>157</v>
      </c>
      <c r="BD186" s="25" t="s">
        <v>157</v>
      </c>
      <c r="BE186" s="25" t="s">
        <v>157</v>
      </c>
      <c r="BF186" s="25" t="s">
        <v>157</v>
      </c>
      <c r="BG186" s="25" t="s">
        <v>157</v>
      </c>
      <c r="BH186" s="25" t="s">
        <v>157</v>
      </c>
      <c r="BI186" s="25" t="s">
        <v>157</v>
      </c>
      <c r="BJ186" s="25" t="s">
        <v>157</v>
      </c>
      <c r="BK186" s="25" t="s">
        <v>157</v>
      </c>
      <c r="BL186" s="25" t="s">
        <v>157</v>
      </c>
      <c r="BM186" s="25" t="s">
        <v>157</v>
      </c>
      <c r="BN186" s="25" t="s">
        <v>157</v>
      </c>
      <c r="BO186" s="25" t="s">
        <v>157</v>
      </c>
      <c r="BP186" s="25" t="s">
        <v>157</v>
      </c>
      <c r="BQ186" s="25" t="s">
        <v>157</v>
      </c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</row>
    <row r="187" spans="2:84" x14ac:dyDescent="0.25">
      <c r="B187" t="str">
        <f>IF(Q187="ja",XPlan_raw[[#This Row],[EKA_kode2]],"")</f>
        <v>T590007102</v>
      </c>
      <c r="C187" t="str">
        <f>XPlan_raw[[#This Row],[eka_langtnavn]]</f>
        <v>In-company Project</v>
      </c>
      <c r="D187" t="str">
        <f>IF(XPlan_raw[[#This Row],[Interne-kode]]&lt;&gt;"(tom)",XPlan_raw[[#This Row],[Interne-kode]],"")</f>
        <v>VK-VF</v>
      </c>
      <c r="E1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7" t="str">
        <f>IF(XPlan_raw[[#This Row],[Campus]]&lt;&gt;"(tom)",XPlan_raw[[#This Row],[Campus]],"")</f>
        <v>Odense</v>
      </c>
      <c r="H187" t="str">
        <f>IF(OR(XPlan_raw[[#This Row],[Prøveform]]="(tom)",XPlan_raw[[#This Row],[Prøveform]]=""),"",XPlan_raw[[#This Row],[Prøveform]])</f>
        <v>Project report with oral defence</v>
      </c>
      <c r="I187" t="str">
        <f>IF(XPlan_raw[[#This Row],[Eksaminator_samlet]]&lt;&gt;"",XPlan_raw[[#This Row],[Eksaminator_samlet]],"")</f>
        <v xml:space="preserve">Uffe Kock Wiil </v>
      </c>
      <c r="J187" t="str">
        <f>IF(OR(XPlan_raw[[#This Row],[Censur]]="(tom)",XPlan_raw[[#This Row],[Censur]]=""),"",XPlan_raw[[#This Row],[Censur]])</f>
        <v>Second examiner: Internal</v>
      </c>
      <c r="K1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87" s="4" t="str">
        <f>IF(XPlan_raw[[#This Row],[Bemærk]]&lt;&gt;"",XPlan_raw[[#This Row],[Bemærk]],"")</f>
        <v/>
      </c>
      <c r="M187" s="4" t="str">
        <f>IF(XPlan_raw[[#This Row],[Prøveform]]="Skriftlig prøve",XPlan_raw[[#This Row],[DATO: Start eksamen]]+21,"")</f>
        <v/>
      </c>
      <c r="N1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87" s="27" t="s">
        <v>515</v>
      </c>
      <c r="R187" s="49" t="s">
        <v>1951</v>
      </c>
      <c r="S187" s="46" t="s">
        <v>1038</v>
      </c>
      <c r="T187" s="25" t="s">
        <v>1952</v>
      </c>
      <c r="U187" s="46" t="s">
        <v>156</v>
      </c>
      <c r="V187" s="25" t="s">
        <v>157</v>
      </c>
      <c r="W187" s="50">
        <v>45819</v>
      </c>
      <c r="X187" s="51">
        <v>45821</v>
      </c>
      <c r="Y187" s="41" t="s">
        <v>631</v>
      </c>
      <c r="Z187" s="49" t="s">
        <v>1953</v>
      </c>
      <c r="AA187" s="25" t="s">
        <v>441</v>
      </c>
      <c r="AB187" s="46" t="s">
        <v>160</v>
      </c>
      <c r="AC187" s="42">
        <v>45897</v>
      </c>
      <c r="AD187" s="52"/>
      <c r="AE187" s="26"/>
      <c r="AF187" t="s">
        <v>18</v>
      </c>
      <c r="AH187" s="46" t="s">
        <v>157</v>
      </c>
      <c r="AI187" s="25" t="s">
        <v>157</v>
      </c>
      <c r="AJ187" s="46" t="s">
        <v>157</v>
      </c>
      <c r="AK187" s="25" t="s">
        <v>157</v>
      </c>
      <c r="AL187" s="46" t="s">
        <v>157</v>
      </c>
      <c r="AM187" s="25" t="s">
        <v>157</v>
      </c>
      <c r="AN187" s="46" t="s">
        <v>157</v>
      </c>
      <c r="AO187" s="25" t="s">
        <v>157</v>
      </c>
      <c r="AP187" s="25" t="s">
        <v>157</v>
      </c>
      <c r="AQ187" s="25" t="s">
        <v>157</v>
      </c>
      <c r="AR187" s="25" t="s">
        <v>157</v>
      </c>
      <c r="AS187" s="25" t="s">
        <v>157</v>
      </c>
      <c r="AT187" s="25" t="s">
        <v>157</v>
      </c>
      <c r="AU187" s="25" t="s">
        <v>157</v>
      </c>
      <c r="AV187" s="25"/>
      <c r="AW187" s="25" t="s">
        <v>157</v>
      </c>
      <c r="AX187" s="25" t="s">
        <v>157</v>
      </c>
      <c r="AY187" s="25" t="s">
        <v>157</v>
      </c>
      <c r="AZ187" s="25" t="s">
        <v>157</v>
      </c>
      <c r="BA187" s="25" t="s">
        <v>157</v>
      </c>
      <c r="BB187" s="25" t="s">
        <v>157</v>
      </c>
      <c r="BC187" s="25" t="s">
        <v>157</v>
      </c>
      <c r="BD187" s="25" t="s">
        <v>157</v>
      </c>
      <c r="BE187" s="25" t="s">
        <v>157</v>
      </c>
      <c r="BF187" s="25" t="s">
        <v>157</v>
      </c>
      <c r="BG187" s="25" t="s">
        <v>157</v>
      </c>
      <c r="BH187" s="25" t="s">
        <v>157</v>
      </c>
      <c r="BI187" s="25" t="s">
        <v>157</v>
      </c>
      <c r="BJ187" s="25" t="s">
        <v>157</v>
      </c>
      <c r="BK187" s="25" t="s">
        <v>157</v>
      </c>
      <c r="BL187" s="25" t="s">
        <v>74</v>
      </c>
      <c r="BM187" s="25" t="s">
        <v>157</v>
      </c>
      <c r="BN187" s="25" t="s">
        <v>157</v>
      </c>
      <c r="BO187" s="25" t="s">
        <v>157</v>
      </c>
      <c r="BP187" s="25" t="s">
        <v>157</v>
      </c>
      <c r="BQ187" s="25" t="s">
        <v>157</v>
      </c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</row>
    <row r="188" spans="2:84" x14ac:dyDescent="0.25">
      <c r="B188" t="str">
        <f>IF(Q188="ja",XPlan_raw[[#This Row],[EKA_kode2]],"")</f>
        <v>T120037102</v>
      </c>
      <c r="C188" t="str">
        <f>XPlan_raw[[#This Row],[eka_langtnavn]]</f>
        <v>Integreret produktudvikling 4 og projekt (Mundtlig)</v>
      </c>
      <c r="D188" t="str">
        <f>IF(XPlan_raw[[#This Row],[Interne-kode]]&lt;&gt;"(tom)",XPlan_raw[[#This Row],[Interne-kode]],"")</f>
        <v>D-IPU4</v>
      </c>
      <c r="E1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8" t="str">
        <f>IF(XPlan_raw[[#This Row],[Campus]]&lt;&gt;"(tom)",XPlan_raw[[#This Row],[Campus]],"")</f>
        <v>Odense</v>
      </c>
      <c r="H188" t="str">
        <f>IF(OR(XPlan_raw[[#This Row],[Prøveform]]="(tom)",XPlan_raw[[#This Row],[Prøveform]]=""),"",XPlan_raw[[#This Row],[Prøveform]])</f>
        <v>Oral examination</v>
      </c>
      <c r="I188" t="str">
        <f>IF(XPlan_raw[[#This Row],[Eksaminator_samlet]]&lt;&gt;"",XPlan_raw[[#This Row],[Eksaminator_samlet]],"")</f>
        <v>Steffen Michael Sørensen, Jens Chr. Jensen, Daniel Damgaard Hansen</v>
      </c>
      <c r="J188" t="str">
        <f>IF(OR(XPlan_raw[[#This Row],[Censur]]="(tom)",XPlan_raw[[#This Row],[Censur]]=""),"",XPlan_raw[[#This Row],[Censur]])</f>
        <v>Second examiner: External</v>
      </c>
      <c r="K1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88" s="4" t="str">
        <f>IF(XPlan_raw[[#This Row],[Bemærk]]&lt;&gt;"",XPlan_raw[[#This Row],[Bemærk]],"")</f>
        <v/>
      </c>
      <c r="M188" s="4" t="str">
        <f>IF(XPlan_raw[[#This Row],[Prøveform]]="Skriftlig prøve",XPlan_raw[[#This Row],[DATO: Start eksamen]]+21,"")</f>
        <v/>
      </c>
      <c r="N1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88" s="27" t="s">
        <v>515</v>
      </c>
      <c r="R188" s="26" t="s">
        <v>1174</v>
      </c>
      <c r="S188" s="25" t="s">
        <v>1178</v>
      </c>
      <c r="T188" s="25" t="s">
        <v>1176</v>
      </c>
      <c r="U188" s="25" t="s">
        <v>203</v>
      </c>
      <c r="V188" s="25" t="s">
        <v>157</v>
      </c>
      <c r="W188" s="42">
        <v>45819</v>
      </c>
      <c r="X188" s="51">
        <v>45821</v>
      </c>
      <c r="Y188" s="41" t="s">
        <v>630</v>
      </c>
      <c r="Z188" s="26" t="s">
        <v>1179</v>
      </c>
      <c r="AA188" s="25" t="s">
        <v>186</v>
      </c>
      <c r="AB188" s="25" t="s">
        <v>187</v>
      </c>
      <c r="AC188" s="42">
        <v>45895</v>
      </c>
      <c r="AD188" s="51"/>
      <c r="AE188" s="26"/>
      <c r="AF188" t="s">
        <v>18</v>
      </c>
      <c r="AH188" s="46" t="s">
        <v>157</v>
      </c>
      <c r="AI188" s="25" t="s">
        <v>157</v>
      </c>
      <c r="AJ188" s="46" t="s">
        <v>157</v>
      </c>
      <c r="AK188" s="25" t="s">
        <v>157</v>
      </c>
      <c r="AL188" s="46" t="s">
        <v>48</v>
      </c>
      <c r="AM188" s="25" t="s">
        <v>157</v>
      </c>
      <c r="AN188" s="46" t="s">
        <v>157</v>
      </c>
      <c r="AO188" s="25" t="s">
        <v>157</v>
      </c>
      <c r="AP188" s="25" t="s">
        <v>157</v>
      </c>
      <c r="AQ188" s="25" t="s">
        <v>157</v>
      </c>
      <c r="AR188" s="25" t="s">
        <v>157</v>
      </c>
      <c r="AS188" s="25" t="s">
        <v>157</v>
      </c>
      <c r="AT188" s="25" t="s">
        <v>157</v>
      </c>
      <c r="AU188" s="25" t="s">
        <v>157</v>
      </c>
      <c r="AV188" s="25"/>
      <c r="AW188" s="25" t="s">
        <v>157</v>
      </c>
      <c r="AX188" s="25" t="s">
        <v>157</v>
      </c>
      <c r="AY188" s="25" t="s">
        <v>157</v>
      </c>
      <c r="AZ188" s="25" t="s">
        <v>157</v>
      </c>
      <c r="BA188" s="25" t="s">
        <v>157</v>
      </c>
      <c r="BB188" s="25" t="s">
        <v>157</v>
      </c>
      <c r="BC188" s="25" t="s">
        <v>157</v>
      </c>
      <c r="BD188" s="25" t="s">
        <v>157</v>
      </c>
      <c r="BE188" s="25" t="s">
        <v>157</v>
      </c>
      <c r="BF188" s="25" t="s">
        <v>157</v>
      </c>
      <c r="BG188" s="25" t="s">
        <v>157</v>
      </c>
      <c r="BH188" s="25" t="s">
        <v>157</v>
      </c>
      <c r="BI188" s="25" t="s">
        <v>157</v>
      </c>
      <c r="BJ188" s="25" t="s">
        <v>157</v>
      </c>
      <c r="BK188" s="25" t="s">
        <v>157</v>
      </c>
      <c r="BL188" s="25" t="s">
        <v>157</v>
      </c>
      <c r="BM188" s="25" t="s">
        <v>157</v>
      </c>
      <c r="BN188" s="25" t="s">
        <v>157</v>
      </c>
      <c r="BO188" s="25" t="s">
        <v>157</v>
      </c>
      <c r="BP188" s="25" t="s">
        <v>157</v>
      </c>
      <c r="BQ188" s="25" t="s">
        <v>157</v>
      </c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</row>
    <row r="189" spans="2:84" x14ac:dyDescent="0.25">
      <c r="B189" t="str">
        <f>IF(Q189="ja",XPlan_raw[[#This Row],[EKA_kode2]],"")</f>
        <v>T570018102</v>
      </c>
      <c r="C189" t="str">
        <f>XPlan_raw[[#This Row],[eka_langtnavn]]</f>
        <v>Kandidatspeciale - 30 ECTS</v>
      </c>
      <c r="D189" t="str">
        <f>IF(XPlan_raw[[#This Row],[Interne-kode]]&lt;&gt;"(tom)",XPlan_raw[[#This Row],[Interne-kode]],"")</f>
        <v>OK-SP30</v>
      </c>
      <c r="E1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89" t="str">
        <f>IF(XPlan_raw[[#This Row],[Campus]]&lt;&gt;"(tom)",XPlan_raw[[#This Row],[Campus]],"")</f>
        <v>Odense</v>
      </c>
      <c r="H189" t="str">
        <f>IF(OR(XPlan_raw[[#This Row],[Prøveform]]="(tom)",XPlan_raw[[#This Row],[Prøveform]]=""),"",XPlan_raw[[#This Row],[Prøveform]])</f>
        <v>Master's thesis with oral defence</v>
      </c>
      <c r="I189" t="str">
        <f>IF(XPlan_raw[[#This Row],[Eksaminator_samlet]]&lt;&gt;"",XPlan_raw[[#This Row],[Eksaminator_samlet]],"")</f>
        <v/>
      </c>
      <c r="J189" t="str">
        <f>IF(OR(XPlan_raw[[#This Row],[Censur]]="(tom)",XPlan_raw[[#This Row],[Censur]]=""),"",XPlan_raw[[#This Row],[Censur]])</f>
        <v>Second examiner: External</v>
      </c>
      <c r="K1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9" s="4" t="str">
        <f>IF(XPlan_raw[[#This Row],[Bemærk]]&lt;&gt;"",XPlan_raw[[#This Row],[Bemærk]],"")</f>
        <v/>
      </c>
      <c r="M189" s="4" t="str">
        <f>IF(XPlan_raw[[#This Row],[Prøveform]]="Skriftlig prøve",XPlan_raw[[#This Row],[DATO: Start eksamen]]+21,"")</f>
        <v/>
      </c>
      <c r="N1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89" s="27" t="s">
        <v>515</v>
      </c>
      <c r="R189" s="49" t="s">
        <v>1900</v>
      </c>
      <c r="S189" s="46" t="s">
        <v>1901</v>
      </c>
      <c r="T189" s="25" t="s">
        <v>1902</v>
      </c>
      <c r="U189" s="46" t="s">
        <v>203</v>
      </c>
      <c r="V189" s="25" t="s">
        <v>157</v>
      </c>
      <c r="W189" s="50">
        <v>45819</v>
      </c>
      <c r="X189" s="51">
        <v>45835</v>
      </c>
      <c r="Y189" s="41" t="s">
        <v>630</v>
      </c>
      <c r="Z189" s="49"/>
      <c r="AA189" s="25" t="s">
        <v>322</v>
      </c>
      <c r="AB189" s="46" t="s">
        <v>187</v>
      </c>
      <c r="AC189" s="42" t="s">
        <v>157</v>
      </c>
      <c r="AD189" s="52"/>
      <c r="AE189" s="26" t="s">
        <v>161</v>
      </c>
      <c r="AF189" t="s">
        <v>18</v>
      </c>
      <c r="AH189" s="46" t="s">
        <v>157</v>
      </c>
      <c r="AI189" s="25" t="s">
        <v>157</v>
      </c>
      <c r="AJ189" s="46" t="s">
        <v>157</v>
      </c>
      <c r="AK189" s="25" t="s">
        <v>157</v>
      </c>
      <c r="AL189" s="46" t="s">
        <v>157</v>
      </c>
      <c r="AM189" s="25" t="s">
        <v>157</v>
      </c>
      <c r="AN189" s="46" t="s">
        <v>157</v>
      </c>
      <c r="AO189" s="25" t="s">
        <v>157</v>
      </c>
      <c r="AP189" s="25" t="s">
        <v>157</v>
      </c>
      <c r="AQ189" s="25" t="s">
        <v>157</v>
      </c>
      <c r="AR189" s="25" t="s">
        <v>157</v>
      </c>
      <c r="AS189" s="25" t="s">
        <v>157</v>
      </c>
      <c r="AT189" s="25" t="s">
        <v>157</v>
      </c>
      <c r="AU189" s="25" t="s">
        <v>157</v>
      </c>
      <c r="AV189" s="25"/>
      <c r="AW189" s="25" t="s">
        <v>157</v>
      </c>
      <c r="AX189" s="25" t="s">
        <v>157</v>
      </c>
      <c r="AY189" s="25" t="s">
        <v>157</v>
      </c>
      <c r="AZ189" s="25" t="s">
        <v>157</v>
      </c>
      <c r="BA189" s="25" t="s">
        <v>157</v>
      </c>
      <c r="BB189" s="25" t="s">
        <v>157</v>
      </c>
      <c r="BC189" s="25" t="s">
        <v>157</v>
      </c>
      <c r="BD189" s="25" t="s">
        <v>157</v>
      </c>
      <c r="BE189" s="25" t="s">
        <v>157</v>
      </c>
      <c r="BF189" s="25" t="s">
        <v>157</v>
      </c>
      <c r="BG189" s="25" t="s">
        <v>157</v>
      </c>
      <c r="BH189" s="25" t="s">
        <v>157</v>
      </c>
      <c r="BI189" s="25" t="s">
        <v>157</v>
      </c>
      <c r="BJ189" s="25" t="s">
        <v>157</v>
      </c>
      <c r="BK189" s="25" t="s">
        <v>73</v>
      </c>
      <c r="BL189" s="25" t="s">
        <v>157</v>
      </c>
      <c r="BM189" s="25" t="s">
        <v>157</v>
      </c>
      <c r="BN189" s="25" t="s">
        <v>157</v>
      </c>
      <c r="BO189" s="25" t="s">
        <v>157</v>
      </c>
      <c r="BP189" s="25" t="s">
        <v>157</v>
      </c>
      <c r="BQ189" s="25" t="s">
        <v>157</v>
      </c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</row>
    <row r="190" spans="2:84" x14ac:dyDescent="0.25">
      <c r="B190" t="str">
        <f>IF(Q190="ja",XPlan_raw[[#This Row],[EKA_kode2]],"")</f>
        <v>T570023102</v>
      </c>
      <c r="C190" t="str">
        <f>XPlan_raw[[#This Row],[eka_langtnavn]]</f>
        <v>Kandidatspeciale - 40 ECTS</v>
      </c>
      <c r="D190" t="str">
        <f>IF(XPlan_raw[[#This Row],[Interne-kode]]&lt;&gt;"(tom)",XPlan_raw[[#This Row],[Interne-kode]],"")</f>
        <v>OK-SP40</v>
      </c>
      <c r="E1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90" t="str">
        <f>IF(XPlan_raw[[#This Row],[Campus]]&lt;&gt;"(tom)",XPlan_raw[[#This Row],[Campus]],"")</f>
        <v>Odense</v>
      </c>
      <c r="H190" t="str">
        <f>IF(OR(XPlan_raw[[#This Row],[Prøveform]]="(tom)",XPlan_raw[[#This Row],[Prøveform]]=""),"",XPlan_raw[[#This Row],[Prøveform]])</f>
        <v>Master's thesis with oral defence</v>
      </c>
      <c r="I190" t="str">
        <f>IF(XPlan_raw[[#This Row],[Eksaminator_samlet]]&lt;&gt;"",XPlan_raw[[#This Row],[Eksaminator_samlet]],"")</f>
        <v/>
      </c>
      <c r="J190" t="str">
        <f>IF(OR(XPlan_raw[[#This Row],[Censur]]="(tom)",XPlan_raw[[#This Row],[Censur]]=""),"",XPlan_raw[[#This Row],[Censur]])</f>
        <v>Second examiner: External</v>
      </c>
      <c r="K1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0" s="4" t="str">
        <f>IF(XPlan_raw[[#This Row],[Bemærk]]&lt;&gt;"",XPlan_raw[[#This Row],[Bemærk]],"")</f>
        <v/>
      </c>
      <c r="M190" s="4" t="str">
        <f>IF(XPlan_raw[[#This Row],[Prøveform]]="Skriftlig prøve",XPlan_raw[[#This Row],[DATO: Start eksamen]]+21,"")</f>
        <v/>
      </c>
      <c r="N1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90" s="27" t="s">
        <v>515</v>
      </c>
      <c r="R190" s="49" t="s">
        <v>1903</v>
      </c>
      <c r="S190" s="46" t="s">
        <v>718</v>
      </c>
      <c r="T190" s="25" t="s">
        <v>1904</v>
      </c>
      <c r="U190" s="46" t="s">
        <v>2078</v>
      </c>
      <c r="V190" s="25" t="s">
        <v>203</v>
      </c>
      <c r="W190" s="50">
        <v>45819</v>
      </c>
      <c r="X190" s="51">
        <v>45835</v>
      </c>
      <c r="Y190" s="41" t="s">
        <v>630</v>
      </c>
      <c r="Z190" s="49"/>
      <c r="AA190" s="25" t="s">
        <v>322</v>
      </c>
      <c r="AB190" s="46" t="s">
        <v>187</v>
      </c>
      <c r="AC190" s="42" t="s">
        <v>157</v>
      </c>
      <c r="AD190" s="52"/>
      <c r="AE190" s="26" t="s">
        <v>161</v>
      </c>
      <c r="AF190" t="s">
        <v>18</v>
      </c>
      <c r="AH190" s="46" t="s">
        <v>157</v>
      </c>
      <c r="AI190" s="25" t="s">
        <v>157</v>
      </c>
      <c r="AJ190" s="46" t="s">
        <v>157</v>
      </c>
      <c r="AK190" s="25" t="s">
        <v>157</v>
      </c>
      <c r="AL190" s="46" t="s">
        <v>157</v>
      </c>
      <c r="AM190" s="25" t="s">
        <v>157</v>
      </c>
      <c r="AN190" s="46" t="s">
        <v>157</v>
      </c>
      <c r="AO190" s="25" t="s">
        <v>157</v>
      </c>
      <c r="AP190" s="25" t="s">
        <v>157</v>
      </c>
      <c r="AQ190" s="25" t="s">
        <v>157</v>
      </c>
      <c r="AR190" s="25" t="s">
        <v>157</v>
      </c>
      <c r="AS190" s="25" t="s">
        <v>157</v>
      </c>
      <c r="AT190" s="25" t="s">
        <v>157</v>
      </c>
      <c r="AU190" s="25" t="s">
        <v>157</v>
      </c>
      <c r="AV190" s="25"/>
      <c r="AW190" s="25" t="s">
        <v>157</v>
      </c>
      <c r="AX190" s="25" t="s">
        <v>157</v>
      </c>
      <c r="AY190" s="25" t="s">
        <v>157</v>
      </c>
      <c r="AZ190" s="25" t="s">
        <v>157</v>
      </c>
      <c r="BA190" s="25" t="s">
        <v>157</v>
      </c>
      <c r="BB190" s="25" t="s">
        <v>157</v>
      </c>
      <c r="BC190" s="25" t="s">
        <v>157</v>
      </c>
      <c r="BD190" s="25" t="s">
        <v>157</v>
      </c>
      <c r="BE190" s="25" t="s">
        <v>157</v>
      </c>
      <c r="BF190" s="25" t="s">
        <v>157</v>
      </c>
      <c r="BG190" s="25" t="s">
        <v>157</v>
      </c>
      <c r="BH190" s="25" t="s">
        <v>157</v>
      </c>
      <c r="BI190" s="25" t="s">
        <v>157</v>
      </c>
      <c r="BJ190" s="25" t="s">
        <v>157</v>
      </c>
      <c r="BK190" s="25" t="s">
        <v>73</v>
      </c>
      <c r="BL190" s="25" t="s">
        <v>157</v>
      </c>
      <c r="BM190" s="25" t="s">
        <v>157</v>
      </c>
      <c r="BN190" s="25" t="s">
        <v>157</v>
      </c>
      <c r="BO190" s="25" t="s">
        <v>157</v>
      </c>
      <c r="BP190" s="25" t="s">
        <v>157</v>
      </c>
      <c r="BQ190" s="25" t="s">
        <v>157</v>
      </c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</row>
    <row r="191" spans="2:84" x14ac:dyDescent="0.25">
      <c r="B191" t="str">
        <f>IF(Q191="ja",XPlan_raw[[#This Row],[EKA_kode2]],"")</f>
        <v>N100042102</v>
      </c>
      <c r="C191" t="str">
        <f>XPlan_raw[[#This Row],[eka_langtnavn]]</f>
        <v>Klima og biologi</v>
      </c>
      <c r="D191" t="str">
        <f>IF(XPlan_raw[[#This Row],[Interne-kode]]&lt;&gt;"(tom)",XPlan_raw[[#This Row],[Interne-kode]],"")</f>
        <v>BB528</v>
      </c>
      <c r="E1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1" t="str">
        <f>IF(XPlan_raw[[#This Row],[Campus]]&lt;&gt;"(tom)",XPlan_raw[[#This Row],[Campus]],"")</f>
        <v>Odense</v>
      </c>
      <c r="H191" t="str">
        <f>IF(OR(XPlan_raw[[#This Row],[Prøveform]]="(tom)",XPlan_raw[[#This Row],[Prøveform]]=""),"",XPlan_raw[[#This Row],[Prøveform]])</f>
        <v>Oral examination</v>
      </c>
      <c r="I191" t="str">
        <f>IF(XPlan_raw[[#This Row],[Eksaminator_samlet]]&lt;&gt;"",XPlan_raw[[#This Row],[Eksaminator_samlet]],"")</f>
        <v/>
      </c>
      <c r="J191" t="str">
        <f>IF(OR(XPlan_raw[[#This Row],[Censur]]="(tom)",XPlan_raw[[#This Row],[Censur]]=""),"",XPlan_raw[[#This Row],[Censur]])</f>
        <v>Second examiner: External</v>
      </c>
      <c r="K1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91" s="4" t="str">
        <f>IF(XPlan_raw[[#This Row],[Bemærk]]&lt;&gt;"",XPlan_raw[[#This Row],[Bemærk]],"")</f>
        <v/>
      </c>
      <c r="M191" s="4" t="str">
        <f>IF(XPlan_raw[[#This Row],[Prøveform]]="Skriftlig prøve",XPlan_raw[[#This Row],[DATO: Start eksamen]]+21,"")</f>
        <v/>
      </c>
      <c r="N1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191" s="27" t="s">
        <v>515</v>
      </c>
      <c r="R191" s="49" t="s">
        <v>774</v>
      </c>
      <c r="S191" s="46" t="s">
        <v>775</v>
      </c>
      <c r="T191" s="25" t="s">
        <v>776</v>
      </c>
      <c r="U191" s="46" t="s">
        <v>156</v>
      </c>
      <c r="V191" s="25" t="s">
        <v>157</v>
      </c>
      <c r="W191" s="50">
        <v>45819</v>
      </c>
      <c r="X191" s="51">
        <v>45820</v>
      </c>
      <c r="Y191" s="41" t="s">
        <v>631</v>
      </c>
      <c r="Z191" s="49"/>
      <c r="AA191" s="25" t="s">
        <v>186</v>
      </c>
      <c r="AB191" s="46" t="s">
        <v>187</v>
      </c>
      <c r="AC191" s="42">
        <v>45883</v>
      </c>
      <c r="AD191" s="52"/>
      <c r="AE191" s="26"/>
      <c r="AF191" t="s">
        <v>18</v>
      </c>
      <c r="AH191" s="46" t="s">
        <v>157</v>
      </c>
      <c r="AI191" s="25" t="s">
        <v>157</v>
      </c>
      <c r="AJ191" s="46" t="s">
        <v>157</v>
      </c>
      <c r="AK191" s="25" t="s">
        <v>157</v>
      </c>
      <c r="AL191" s="46" t="s">
        <v>157</v>
      </c>
      <c r="AM191" s="25" t="s">
        <v>157</v>
      </c>
      <c r="AN191" s="46" t="s">
        <v>157</v>
      </c>
      <c r="AO191" s="25" t="s">
        <v>157</v>
      </c>
      <c r="AP191" s="25" t="s">
        <v>157</v>
      </c>
      <c r="AQ191" s="25" t="s">
        <v>157</v>
      </c>
      <c r="AR191" s="25" t="s">
        <v>157</v>
      </c>
      <c r="AS191" s="25" t="s">
        <v>157</v>
      </c>
      <c r="AT191" s="25" t="s">
        <v>157</v>
      </c>
      <c r="AU191" s="25" t="s">
        <v>157</v>
      </c>
      <c r="AV191" s="25"/>
      <c r="AW191" s="25" t="s">
        <v>157</v>
      </c>
      <c r="AX191" s="25" t="s">
        <v>157</v>
      </c>
      <c r="AY191" s="25" t="s">
        <v>157</v>
      </c>
      <c r="AZ191" s="25" t="s">
        <v>157</v>
      </c>
      <c r="BA191" s="25" t="s">
        <v>157</v>
      </c>
      <c r="BB191" s="25" t="s">
        <v>157</v>
      </c>
      <c r="BC191" s="25" t="s">
        <v>157</v>
      </c>
      <c r="BD191" s="25" t="s">
        <v>157</v>
      </c>
      <c r="BE191" s="25" t="s">
        <v>157</v>
      </c>
      <c r="BF191" s="25" t="s">
        <v>157</v>
      </c>
      <c r="BG191" s="25" t="s">
        <v>157</v>
      </c>
      <c r="BH191" s="25" t="s">
        <v>157</v>
      </c>
      <c r="BI191" s="25" t="s">
        <v>71</v>
      </c>
      <c r="BJ191" s="25" t="s">
        <v>157</v>
      </c>
      <c r="BK191" s="25" t="s">
        <v>157</v>
      </c>
      <c r="BL191" s="25" t="s">
        <v>157</v>
      </c>
      <c r="BM191" s="25" t="s">
        <v>157</v>
      </c>
      <c r="BN191" s="25" t="s">
        <v>157</v>
      </c>
      <c r="BO191" s="25" t="s">
        <v>157</v>
      </c>
      <c r="BP191" s="25" t="s">
        <v>157</v>
      </c>
      <c r="BQ191" s="25" t="s">
        <v>157</v>
      </c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</row>
    <row r="192" spans="2:84" x14ac:dyDescent="0.25">
      <c r="B192" t="str">
        <f>IF(Q192="ja",XPlan_raw[[#This Row],[EKA_kode2]],"")</f>
        <v>N500049102</v>
      </c>
      <c r="C192" t="str">
        <f>XPlan_raw[[#This Row],[eka_langtnavn]]</f>
        <v>Kvantemekanik II</v>
      </c>
      <c r="D192" t="str">
        <f>IF(XPlan_raw[[#This Row],[Interne-kode]]&lt;&gt;"(tom)",XPlan_raw[[#This Row],[Interne-kode]],"")</f>
        <v>FY547</v>
      </c>
      <c r="E1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2" t="str">
        <f>IF(XPlan_raw[[#This Row],[Campus]]&lt;&gt;"(tom)",XPlan_raw[[#This Row],[Campus]],"")</f>
        <v>Odense</v>
      </c>
      <c r="H192" t="str">
        <f>IF(OR(XPlan_raw[[#This Row],[Prøveform]]="(tom)",XPlan_raw[[#This Row],[Prøveform]]=""),"",XPlan_raw[[#This Row],[Prøveform]])</f>
        <v/>
      </c>
      <c r="I192" t="str">
        <f>IF(XPlan_raw[[#This Row],[Eksaminator_samlet]]&lt;&gt;"",XPlan_raw[[#This Row],[Eksaminator_samlet]],"")</f>
        <v/>
      </c>
      <c r="J192" t="str">
        <f>IF(OR(XPlan_raw[[#This Row],[Censur]]="(tom)",XPlan_raw[[#This Row],[Censur]]=""),"",XPlan_raw[[#This Row],[Censur]])</f>
        <v/>
      </c>
      <c r="K1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192" s="4" t="str">
        <f>IF(XPlan_raw[[#This Row],[Bemærk]]&lt;&gt;"",XPlan_raw[[#This Row],[Bemærk]],"")</f>
        <v/>
      </c>
      <c r="M192" s="4" t="str">
        <f>IF(XPlan_raw[[#This Row],[Prøveform]]="Skriftlig prøve",XPlan_raw[[#This Row],[DATO: Start eksamen]]+21,"")</f>
        <v/>
      </c>
      <c r="N1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92" s="27" t="s">
        <v>515</v>
      </c>
      <c r="R192" s="49" t="s">
        <v>816</v>
      </c>
      <c r="S192" s="46" t="s">
        <v>817</v>
      </c>
      <c r="T192" s="25" t="s">
        <v>818</v>
      </c>
      <c r="U192" s="46" t="s">
        <v>203</v>
      </c>
      <c r="V192" s="25" t="s">
        <v>157</v>
      </c>
      <c r="W192" s="50">
        <v>45819</v>
      </c>
      <c r="X192" s="51"/>
      <c r="Y192" s="41" t="s">
        <v>157</v>
      </c>
      <c r="Z192" s="49"/>
      <c r="AA192" s="25"/>
      <c r="AB192" s="46"/>
      <c r="AC192" s="42">
        <v>45875</v>
      </c>
      <c r="AD192" s="52"/>
      <c r="AE192" s="26"/>
      <c r="AF192" t="s">
        <v>18</v>
      </c>
      <c r="AH192" s="46" t="s">
        <v>157</v>
      </c>
      <c r="AI192" s="25" t="s">
        <v>157</v>
      </c>
      <c r="AJ192" s="46" t="s">
        <v>157</v>
      </c>
      <c r="AK192" s="25" t="s">
        <v>157</v>
      </c>
      <c r="AL192" s="46" t="s">
        <v>157</v>
      </c>
      <c r="AM192" s="25" t="s">
        <v>157</v>
      </c>
      <c r="AN192" s="46" t="s">
        <v>157</v>
      </c>
      <c r="AO192" s="25" t="s">
        <v>157</v>
      </c>
      <c r="AP192" s="25" t="s">
        <v>157</v>
      </c>
      <c r="AQ192" s="25" t="s">
        <v>157</v>
      </c>
      <c r="AR192" s="25" t="s">
        <v>157</v>
      </c>
      <c r="AS192" s="25" t="s">
        <v>157</v>
      </c>
      <c r="AT192" s="25" t="s">
        <v>157</v>
      </c>
      <c r="AU192" s="25" t="s">
        <v>57</v>
      </c>
      <c r="AV192" s="25"/>
      <c r="AW192" s="25" t="s">
        <v>157</v>
      </c>
      <c r="AX192" s="25" t="s">
        <v>157</v>
      </c>
      <c r="AY192" s="25" t="s">
        <v>157</v>
      </c>
      <c r="AZ192" s="25" t="s">
        <v>157</v>
      </c>
      <c r="BA192" s="25" t="s">
        <v>157</v>
      </c>
      <c r="BB192" s="25" t="s">
        <v>157</v>
      </c>
      <c r="BC192" s="25" t="s">
        <v>157</v>
      </c>
      <c r="BD192" s="25" t="s">
        <v>157</v>
      </c>
      <c r="BE192" s="25" t="s">
        <v>157</v>
      </c>
      <c r="BF192" s="25" t="s">
        <v>157</v>
      </c>
      <c r="BG192" s="25" t="s">
        <v>157</v>
      </c>
      <c r="BH192" s="25" t="s">
        <v>157</v>
      </c>
      <c r="BI192" s="25" t="s">
        <v>157</v>
      </c>
      <c r="BJ192" s="25" t="s">
        <v>157</v>
      </c>
      <c r="BK192" s="25" t="s">
        <v>157</v>
      </c>
      <c r="BL192" s="25" t="s">
        <v>157</v>
      </c>
      <c r="BM192" s="25" t="s">
        <v>157</v>
      </c>
      <c r="BN192" s="25" t="s">
        <v>157</v>
      </c>
      <c r="BO192" s="25" t="s">
        <v>157</v>
      </c>
      <c r="BP192" s="25" t="s">
        <v>157</v>
      </c>
      <c r="BQ192" s="25" t="s">
        <v>157</v>
      </c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</row>
    <row r="193" spans="2:84" x14ac:dyDescent="0.25">
      <c r="B193" t="str">
        <f>IF(Q193="ja",XPlan_raw[[#This Row],[EKA_kode2]],"")</f>
        <v>T070065102</v>
      </c>
      <c r="C193" t="str">
        <f>XPlan_raw[[#This Row],[eka_langtnavn]]</f>
        <v>Product Management</v>
      </c>
      <c r="D193" t="str">
        <f>IF(XPlan_raw[[#This Row],[Interne-kode]]&lt;&gt;"(tom)",XPlan_raw[[#This Row],[Interne-kode]],"")</f>
        <v>PDX-PM</v>
      </c>
      <c r="E1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3" t="str">
        <f>IF(XPlan_raw[[#This Row],[Campus]]&lt;&gt;"(tom)",XPlan_raw[[#This Row],[Campus]],"")</f>
        <v>Odense</v>
      </c>
      <c r="H193" t="str">
        <f>IF(OR(XPlan_raw[[#This Row],[Prøveform]]="(tom)",XPlan_raw[[#This Row],[Prøveform]]=""),"",XPlan_raw[[#This Row],[Prøveform]])</f>
        <v>Take-home assignment</v>
      </c>
      <c r="I193" t="str">
        <f>IF(XPlan_raw[[#This Row],[Eksaminator_samlet]]&lt;&gt;"",XPlan_raw[[#This Row],[Eksaminator_samlet]],"")</f>
        <v>Jan Herløv Carlsen</v>
      </c>
      <c r="J193" t="str">
        <f>IF(OR(XPlan_raw[[#This Row],[Censur]]="(tom)",XPlan_raw[[#This Row],[Censur]]=""),"",XPlan_raw[[#This Row],[Censur]])</f>
        <v>Second examiner: External</v>
      </c>
      <c r="K1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20-08-2025 - 22-08-2025</v>
      </c>
      <c r="L193" s="4" t="str">
        <f>IF(XPlan_raw[[#This Row],[Bemærk]]&lt;&gt;"",XPlan_raw[[#This Row],[Bemærk]],"")</f>
        <v/>
      </c>
      <c r="M193" s="4" t="str">
        <f>IF(XPlan_raw[[#This Row],[Prøveform]]="Skriftlig prøve",XPlan_raw[[#This Row],[DATO: Start eksamen]]+21,"")</f>
        <v/>
      </c>
      <c r="N1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93" s="27" t="s">
        <v>515</v>
      </c>
      <c r="R193" s="49" t="s">
        <v>1012</v>
      </c>
      <c r="S193" s="46" t="s">
        <v>1013</v>
      </c>
      <c r="T193" s="25" t="s">
        <v>1014</v>
      </c>
      <c r="U193" s="46" t="s">
        <v>203</v>
      </c>
      <c r="V193" s="25" t="s">
        <v>157</v>
      </c>
      <c r="W193" s="50">
        <v>45819</v>
      </c>
      <c r="X193" s="51">
        <v>45821</v>
      </c>
      <c r="Y193" s="41" t="s">
        <v>630</v>
      </c>
      <c r="Z193" s="49" t="s">
        <v>1015</v>
      </c>
      <c r="AA193" s="25" t="s">
        <v>255</v>
      </c>
      <c r="AB193" s="46" t="s">
        <v>187</v>
      </c>
      <c r="AC193" s="42">
        <v>45889</v>
      </c>
      <c r="AD193" s="52">
        <v>45891</v>
      </c>
      <c r="AE193" s="26"/>
      <c r="AF193" t="s">
        <v>18</v>
      </c>
      <c r="AH193" s="46" t="s">
        <v>157</v>
      </c>
      <c r="AI193" s="25" t="s">
        <v>157</v>
      </c>
      <c r="AJ193" s="46" t="s">
        <v>157</v>
      </c>
      <c r="AK193" s="25" t="s">
        <v>157</v>
      </c>
      <c r="AL193" s="46" t="s">
        <v>157</v>
      </c>
      <c r="AM193" s="25" t="s">
        <v>157</v>
      </c>
      <c r="AN193" s="46" t="s">
        <v>157</v>
      </c>
      <c r="AO193" s="25" t="s">
        <v>157</v>
      </c>
      <c r="AP193" s="25" t="s">
        <v>157</v>
      </c>
      <c r="AQ193" s="25" t="s">
        <v>157</v>
      </c>
      <c r="AR193" s="25" t="s">
        <v>157</v>
      </c>
      <c r="AS193" s="25" t="s">
        <v>157</v>
      </c>
      <c r="AT193" s="25" t="s">
        <v>157</v>
      </c>
      <c r="AU193" s="25" t="s">
        <v>157</v>
      </c>
      <c r="AV193" s="25"/>
      <c r="AW193" s="25" t="s">
        <v>157</v>
      </c>
      <c r="AX193" s="25" t="s">
        <v>60</v>
      </c>
      <c r="AY193" s="25" t="s">
        <v>157</v>
      </c>
      <c r="AZ193" s="25" t="s">
        <v>157</v>
      </c>
      <c r="BA193" s="25" t="s">
        <v>157</v>
      </c>
      <c r="BB193" s="25" t="s">
        <v>157</v>
      </c>
      <c r="BC193" s="25" t="s">
        <v>157</v>
      </c>
      <c r="BD193" s="25" t="s">
        <v>157</v>
      </c>
      <c r="BE193" s="25" t="s">
        <v>157</v>
      </c>
      <c r="BF193" s="25" t="s">
        <v>157</v>
      </c>
      <c r="BG193" s="25" t="s">
        <v>157</v>
      </c>
      <c r="BH193" s="25" t="s">
        <v>157</v>
      </c>
      <c r="BI193" s="25" t="s">
        <v>157</v>
      </c>
      <c r="BJ193" s="25" t="s">
        <v>157</v>
      </c>
      <c r="BK193" s="25" t="s">
        <v>157</v>
      </c>
      <c r="BL193" s="25" t="s">
        <v>157</v>
      </c>
      <c r="BM193" s="25" t="s">
        <v>157</v>
      </c>
      <c r="BN193" s="25" t="s">
        <v>157</v>
      </c>
      <c r="BO193" s="25" t="s">
        <v>157</v>
      </c>
      <c r="BP193" s="25" t="s">
        <v>157</v>
      </c>
      <c r="BQ193" s="25" t="s">
        <v>34</v>
      </c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</row>
    <row r="194" spans="2:84" x14ac:dyDescent="0.25">
      <c r="B194" t="str">
        <f>IF(Q194="ja",XPlan_raw[[#This Row],[EKA_kode2]],"")</f>
        <v>T420045102</v>
      </c>
      <c r="C194" t="str">
        <f>XPlan_raw[[#This Row],[eka_langtnavn]]</f>
        <v>Programmering</v>
      </c>
      <c r="D194" t="str">
        <f>IF(XPlan_raw[[#This Row],[Interne-kode]]&lt;&gt;"(tom)",XPlan_raw[[#This Row],[Interne-kode]],"")</f>
        <v>E-PRG</v>
      </c>
      <c r="E1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4" t="str">
        <f>IF(XPlan_raw[[#This Row],[Campus]]&lt;&gt;"(tom)",XPlan_raw[[#This Row],[Campus]],"")</f>
        <v>Odense</v>
      </c>
      <c r="H194" t="str">
        <f>IF(OR(XPlan_raw[[#This Row],[Prøveform]]="(tom)",XPlan_raw[[#This Row],[Prøveform]]=""),"",XPlan_raw[[#This Row],[Prøveform]])</f>
        <v>Written examination</v>
      </c>
      <c r="I194" t="str">
        <f>IF(XPlan_raw[[#This Row],[Eksaminator_samlet]]&lt;&gt;"",XPlan_raw[[#This Row],[Eksaminator_samlet]],"")</f>
        <v>Ali Sahafi</v>
      </c>
      <c r="J194" t="str">
        <f>IF(OR(XPlan_raw[[#This Row],[Censur]]="(tom)",XPlan_raw[[#This Row],[Censur]]=""),"",XPlan_raw[[#This Row],[Censur]])</f>
        <v>Second examiner: None</v>
      </c>
      <c r="K1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94" s="4" t="str">
        <f>IF(XPlan_raw[[#This Row],[Bemærk]]&lt;&gt;"",XPlan_raw[[#This Row],[Bemærk]],"")</f>
        <v/>
      </c>
      <c r="M194" s="4" t="str">
        <f>IF(XPlan_raw[[#This Row],[Prøveform]]="Skriftlig prøve",XPlan_raw[[#This Row],[DATO: Start eksamen]]+21,"")</f>
        <v/>
      </c>
      <c r="N1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194" s="27" t="s">
        <v>515</v>
      </c>
      <c r="R194" s="49" t="s">
        <v>1495</v>
      </c>
      <c r="S194" s="46" t="s">
        <v>1496</v>
      </c>
      <c r="T194" s="25" t="s">
        <v>1497</v>
      </c>
      <c r="U194" s="46" t="s">
        <v>156</v>
      </c>
      <c r="V194" s="25" t="s">
        <v>157</v>
      </c>
      <c r="W194" s="42">
        <v>45819</v>
      </c>
      <c r="X194" s="51"/>
      <c r="Y194" s="41" t="s">
        <v>630</v>
      </c>
      <c r="Z194" s="49" t="s">
        <v>1452</v>
      </c>
      <c r="AA194" s="25" t="s">
        <v>159</v>
      </c>
      <c r="AB194" s="46" t="s">
        <v>167</v>
      </c>
      <c r="AC194" s="42">
        <v>45882</v>
      </c>
      <c r="AD194" s="52"/>
      <c r="AE194" s="26"/>
      <c r="AF194" t="s">
        <v>18</v>
      </c>
      <c r="AH194" s="46" t="s">
        <v>157</v>
      </c>
      <c r="AI194" s="25" t="s">
        <v>157</v>
      </c>
      <c r="AJ194" s="46" t="s">
        <v>46</v>
      </c>
      <c r="AK194" s="25" t="s">
        <v>157</v>
      </c>
      <c r="AL194" s="46" t="s">
        <v>157</v>
      </c>
      <c r="AM194" s="25" t="s">
        <v>157</v>
      </c>
      <c r="AN194" s="46" t="s">
        <v>157</v>
      </c>
      <c r="AO194" s="25" t="s">
        <v>157</v>
      </c>
      <c r="AP194" s="25" t="s">
        <v>157</v>
      </c>
      <c r="AQ194" s="25" t="s">
        <v>157</v>
      </c>
      <c r="AR194" s="25" t="s">
        <v>157</v>
      </c>
      <c r="AS194" s="25" t="s">
        <v>157</v>
      </c>
      <c r="AT194" s="25" t="s">
        <v>157</v>
      </c>
      <c r="AU194" s="25" t="s">
        <v>157</v>
      </c>
      <c r="AV194" s="25"/>
      <c r="AW194" s="25" t="s">
        <v>157</v>
      </c>
      <c r="AX194" s="25" t="s">
        <v>157</v>
      </c>
      <c r="AY194" s="25" t="s">
        <v>157</v>
      </c>
      <c r="AZ194" s="25" t="s">
        <v>157</v>
      </c>
      <c r="BA194" s="25" t="s">
        <v>157</v>
      </c>
      <c r="BB194" s="25" t="s">
        <v>157</v>
      </c>
      <c r="BC194" s="25" t="s">
        <v>157</v>
      </c>
      <c r="BD194" s="25" t="s">
        <v>157</v>
      </c>
      <c r="BE194" s="25" t="s">
        <v>157</v>
      </c>
      <c r="BF194" s="25" t="s">
        <v>157</v>
      </c>
      <c r="BG194" s="25" t="s">
        <v>157</v>
      </c>
      <c r="BH194" s="25" t="s">
        <v>157</v>
      </c>
      <c r="BI194" s="25" t="s">
        <v>157</v>
      </c>
      <c r="BJ194" s="25" t="s">
        <v>157</v>
      </c>
      <c r="BK194" s="25" t="s">
        <v>157</v>
      </c>
      <c r="BL194" s="25" t="s">
        <v>157</v>
      </c>
      <c r="BM194" s="25" t="s">
        <v>157</v>
      </c>
      <c r="BN194" s="25" t="s">
        <v>157</v>
      </c>
      <c r="BO194" s="25" t="s">
        <v>157</v>
      </c>
      <c r="BP194" s="25" t="s">
        <v>157</v>
      </c>
      <c r="BQ194" s="25" t="s">
        <v>157</v>
      </c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</row>
    <row r="195" spans="2:84" x14ac:dyDescent="0.25">
      <c r="B195" t="str">
        <f>IF(Q195="ja",XPlan_raw[[#This Row],[EKA_kode2]],"")</f>
        <v>T550085102</v>
      </c>
      <c r="C195" t="str">
        <f>XPlan_raw[[#This Row],[eka_langtnavn]]</f>
        <v>Satellite Remote Sensing</v>
      </c>
      <c r="D195" t="str">
        <f>IF(XPlan_raw[[#This Row],[Interne-kode]]&lt;&gt;"(tom)",XPlan_raw[[#This Row],[Interne-kode]],"")</f>
        <v>RM-SRS</v>
      </c>
      <c r="E1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5" t="str">
        <f>IF(XPlan_raw[[#This Row],[Campus]]&lt;&gt;"(tom)",XPlan_raw[[#This Row],[Campus]],"")</f>
        <v>Odense</v>
      </c>
      <c r="H195" t="str">
        <f>IF(OR(XPlan_raw[[#This Row],[Prøveform]]="(tom)",XPlan_raw[[#This Row],[Prøveform]]=""),"",XPlan_raw[[#This Row],[Prøveform]])</f>
        <v>Project report with oral defence</v>
      </c>
      <c r="I195" t="str">
        <f>IF(XPlan_raw[[#This Row],[Eksaminator_samlet]]&lt;&gt;"",XPlan_raw[[#This Row],[Eksaminator_samlet]],"")</f>
        <v xml:space="preserve">Elzbieta Pastucha </v>
      </c>
      <c r="J195" t="str">
        <f>IF(OR(XPlan_raw[[#This Row],[Censur]]="(tom)",XPlan_raw[[#This Row],[Censur]]=""),"",XPlan_raw[[#This Row],[Censur]])</f>
        <v>Second examiner: Internal</v>
      </c>
      <c r="K1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95" s="4" t="str">
        <f>IF(XPlan_raw[[#This Row],[Bemærk]]&lt;&gt;"",XPlan_raw[[#This Row],[Bemærk]],"")</f>
        <v/>
      </c>
      <c r="M195" s="4" t="str">
        <f>IF(XPlan_raw[[#This Row],[Prøveform]]="Skriftlig prøve",XPlan_raw[[#This Row],[DATO: Start eksamen]]+21,"")</f>
        <v/>
      </c>
      <c r="N1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(MSc),(tom),(tom),(tom),(tom),(tom),(tom),Exchange students,,,,,,,,,,,,,,,</v>
      </c>
      <c r="Q195" s="27" t="s">
        <v>515</v>
      </c>
      <c r="R195" s="49" t="s">
        <v>1840</v>
      </c>
      <c r="S195" s="46" t="s">
        <v>1841</v>
      </c>
      <c r="T195" s="25" t="s">
        <v>1842</v>
      </c>
      <c r="U195" s="46" t="s">
        <v>156</v>
      </c>
      <c r="V195" s="25" t="s">
        <v>157</v>
      </c>
      <c r="W195" s="50">
        <v>45819</v>
      </c>
      <c r="X195" s="51">
        <v>45820</v>
      </c>
      <c r="Y195" s="41" t="s">
        <v>631</v>
      </c>
      <c r="Z195" s="49" t="s">
        <v>1843</v>
      </c>
      <c r="AA195" s="25" t="s">
        <v>441</v>
      </c>
      <c r="AB195" s="46" t="s">
        <v>160</v>
      </c>
      <c r="AC195" s="42">
        <v>45897</v>
      </c>
      <c r="AD195" s="52"/>
      <c r="AE195" s="26"/>
      <c r="AF195" t="s">
        <v>18</v>
      </c>
      <c r="AH195" s="46" t="s">
        <v>157</v>
      </c>
      <c r="AI195" s="25" t="s">
        <v>157</v>
      </c>
      <c r="AJ195" s="46" t="s">
        <v>157</v>
      </c>
      <c r="AK195" s="25" t="s">
        <v>157</v>
      </c>
      <c r="AL195" s="46" t="s">
        <v>157</v>
      </c>
      <c r="AM195" s="25" t="s">
        <v>157</v>
      </c>
      <c r="AN195" s="46" t="s">
        <v>157</v>
      </c>
      <c r="AO195" s="25" t="s">
        <v>157</v>
      </c>
      <c r="AP195" s="25" t="s">
        <v>157</v>
      </c>
      <c r="AQ195" s="25" t="s">
        <v>157</v>
      </c>
      <c r="AR195" s="25" t="s">
        <v>157</v>
      </c>
      <c r="AS195" s="25" t="s">
        <v>157</v>
      </c>
      <c r="AT195" s="25" t="s">
        <v>157</v>
      </c>
      <c r="AU195" s="25" t="s">
        <v>157</v>
      </c>
      <c r="AV195" s="25"/>
      <c r="AW195" s="25" t="s">
        <v>157</v>
      </c>
      <c r="AX195" s="25" t="s">
        <v>157</v>
      </c>
      <c r="AY195" s="25" t="s">
        <v>157</v>
      </c>
      <c r="AZ195" s="25" t="s">
        <v>157</v>
      </c>
      <c r="BA195" s="25" t="s">
        <v>157</v>
      </c>
      <c r="BB195" s="25" t="s">
        <v>157</v>
      </c>
      <c r="BC195" s="25" t="s">
        <v>157</v>
      </c>
      <c r="BD195" s="25" t="s">
        <v>157</v>
      </c>
      <c r="BE195" s="25" t="s">
        <v>157</v>
      </c>
      <c r="BF195" s="25" t="s">
        <v>68</v>
      </c>
      <c r="BG195" s="25" t="s">
        <v>157</v>
      </c>
      <c r="BH195" s="25" t="s">
        <v>157</v>
      </c>
      <c r="BI195" s="25" t="s">
        <v>157</v>
      </c>
      <c r="BJ195" s="25" t="s">
        <v>72</v>
      </c>
      <c r="BK195" s="25" t="s">
        <v>157</v>
      </c>
      <c r="BL195" s="25" t="s">
        <v>157</v>
      </c>
      <c r="BM195" s="25" t="s">
        <v>157</v>
      </c>
      <c r="BN195" s="25" t="s">
        <v>157</v>
      </c>
      <c r="BO195" s="25" t="s">
        <v>157</v>
      </c>
      <c r="BP195" s="25" t="s">
        <v>157</v>
      </c>
      <c r="BQ195" s="25" t="s">
        <v>34</v>
      </c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</row>
    <row r="196" spans="2:84" x14ac:dyDescent="0.25">
      <c r="B196" t="str">
        <f>IF(Q196="ja",XPlan_raw[[#This Row],[EKA_kode2]],"")</f>
        <v>T510033102</v>
      </c>
      <c r="C196" t="str">
        <f>XPlan_raw[[#This Row],[eka_langtnavn]]</f>
        <v>Software Architecture</v>
      </c>
      <c r="D196" t="str">
        <f>IF(XPlan_raw[[#This Row],[Interne-kode]]&lt;&gt;"(tom)",XPlan_raw[[#This Row],[Interne-kode]],"")</f>
        <v/>
      </c>
      <c r="E1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6" t="str">
        <f>IF(XPlan_raw[[#This Row],[Campus]]&lt;&gt;"(tom)",XPlan_raw[[#This Row],[Campus]],"")</f>
        <v>Odense</v>
      </c>
      <c r="H196" t="str">
        <f>IF(OR(XPlan_raw[[#This Row],[Prøveform]]="(tom)",XPlan_raw[[#This Row],[Prøveform]]=""),"",XPlan_raw[[#This Row],[Prøveform]])</f>
        <v/>
      </c>
      <c r="I196" t="str">
        <f>IF(XPlan_raw[[#This Row],[Eksaminator_samlet]]&lt;&gt;"",XPlan_raw[[#This Row],[Eksaminator_samlet]],"")</f>
        <v/>
      </c>
      <c r="J196" t="str">
        <f>IF(OR(XPlan_raw[[#This Row],[Censur]]="(tom)",XPlan_raw[[#This Row],[Censur]]=""),"",XPlan_raw[[#This Row],[Censur]])</f>
        <v/>
      </c>
      <c r="K1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6" s="4" t="str">
        <f>IF(XPlan_raw[[#This Row],[Bemærk]]&lt;&gt;"",XPlan_raw[[#This Row],[Bemærk]],"")</f>
        <v/>
      </c>
      <c r="M196" s="4" t="str">
        <f>IF(XPlan_raw[[#This Row],[Prøveform]]="Skriftlig prøve",XPlan_raw[[#This Row],[DATO: Start eksamen]]+21,"")</f>
        <v/>
      </c>
      <c r="N1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196" s="27" t="s">
        <v>515</v>
      </c>
      <c r="R196" s="49" t="s">
        <v>1612</v>
      </c>
      <c r="S196" s="46" t="s">
        <v>624</v>
      </c>
      <c r="T196" s="25" t="s">
        <v>157</v>
      </c>
      <c r="U196" s="46" t="s">
        <v>208</v>
      </c>
      <c r="V196" s="25" t="s">
        <v>157</v>
      </c>
      <c r="W196" s="50">
        <v>45819</v>
      </c>
      <c r="X196" s="51"/>
      <c r="Y196" s="41" t="s">
        <v>630</v>
      </c>
      <c r="Z196" s="49"/>
      <c r="AA196" s="25"/>
      <c r="AB196" s="46"/>
      <c r="AC196" s="42" t="s">
        <v>157</v>
      </c>
      <c r="AD196" s="52"/>
      <c r="AE196" s="26"/>
      <c r="AF196" t="s">
        <v>18</v>
      </c>
      <c r="AH196" s="46" t="s">
        <v>157</v>
      </c>
      <c r="AI196" s="25" t="s">
        <v>157</v>
      </c>
      <c r="AJ196" s="46" t="s">
        <v>157</v>
      </c>
      <c r="AK196" s="25" t="s">
        <v>157</v>
      </c>
      <c r="AL196" s="46" t="s">
        <v>157</v>
      </c>
      <c r="AM196" s="25" t="s">
        <v>157</v>
      </c>
      <c r="AN196" s="46" t="s">
        <v>157</v>
      </c>
      <c r="AO196" s="25" t="s">
        <v>157</v>
      </c>
      <c r="AP196" s="25" t="s">
        <v>157</v>
      </c>
      <c r="AQ196" s="25" t="s">
        <v>157</v>
      </c>
      <c r="AR196" s="25" t="s">
        <v>157</v>
      </c>
      <c r="AS196" s="25" t="s">
        <v>157</v>
      </c>
      <c r="AT196" s="25" t="s">
        <v>157</v>
      </c>
      <c r="AU196" s="25" t="s">
        <v>157</v>
      </c>
      <c r="AV196" s="25" t="s">
        <v>157</v>
      </c>
      <c r="AW196" s="25" t="s">
        <v>157</v>
      </c>
      <c r="AX196" s="25" t="s">
        <v>157</v>
      </c>
      <c r="AY196" s="25" t="s">
        <v>157</v>
      </c>
      <c r="AZ196" s="25" t="s">
        <v>157</v>
      </c>
      <c r="BA196" s="25" t="s">
        <v>157</v>
      </c>
      <c r="BB196" s="25" t="s">
        <v>64</v>
      </c>
      <c r="BC196" s="25" t="s">
        <v>157</v>
      </c>
      <c r="BD196" s="25" t="s">
        <v>157</v>
      </c>
      <c r="BE196" s="25" t="s">
        <v>157</v>
      </c>
      <c r="BF196" s="25" t="s">
        <v>157</v>
      </c>
      <c r="BG196" s="25" t="s">
        <v>157</v>
      </c>
      <c r="BH196" s="25" t="s">
        <v>157</v>
      </c>
      <c r="BI196" s="25" t="s">
        <v>157</v>
      </c>
      <c r="BJ196" s="25" t="s">
        <v>157</v>
      </c>
      <c r="BK196" s="25" t="s">
        <v>157</v>
      </c>
      <c r="BL196" s="25" t="s">
        <v>157</v>
      </c>
      <c r="BM196" s="25" t="s">
        <v>157</v>
      </c>
      <c r="BN196" s="25" t="s">
        <v>157</v>
      </c>
      <c r="BO196" s="25" t="s">
        <v>157</v>
      </c>
      <c r="BP196" s="25" t="s">
        <v>157</v>
      </c>
      <c r="BQ196" s="25" t="s">
        <v>157</v>
      </c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</row>
    <row r="197" spans="2:84" x14ac:dyDescent="0.25">
      <c r="B197" t="str">
        <f>IF(Q197="ja",XPlan_raw[[#This Row],[EKA_kode2]],"")</f>
        <v>T510061102</v>
      </c>
      <c r="C197" t="str">
        <f>XPlan_raw[[#This Row],[eka_langtnavn]]</f>
        <v>Software Architecture</v>
      </c>
      <c r="D197" t="str">
        <f>IF(XPlan_raw[[#This Row],[Interne-kode]]&lt;&gt;"(tom)",XPlan_raw[[#This Row],[Interne-kode]],"")</f>
        <v>SE6-SA</v>
      </c>
      <c r="E1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7" t="str">
        <f>IF(XPlan_raw[[#This Row],[Campus]]&lt;&gt;"(tom)",XPlan_raw[[#This Row],[Campus]],"")</f>
        <v>Odense</v>
      </c>
      <c r="H197" t="str">
        <f>IF(OR(XPlan_raw[[#This Row],[Prøveform]]="(tom)",XPlan_raw[[#This Row],[Prøveform]]=""),"",XPlan_raw[[#This Row],[Prøveform]])</f>
        <v>Written examination</v>
      </c>
      <c r="I197" t="str">
        <f>IF(XPlan_raw[[#This Row],[Eksaminator_samlet]]&lt;&gt;"",XPlan_raw[[#This Row],[Eksaminator_samlet]],"")</f>
        <v>Torben Worm</v>
      </c>
      <c r="J197" t="str">
        <f>IF(OR(XPlan_raw[[#This Row],[Censur]]="(tom)",XPlan_raw[[#This Row],[Censur]]=""),"",XPlan_raw[[#This Row],[Censur]])</f>
        <v>Second examiner: None</v>
      </c>
      <c r="K1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97" s="4" t="str">
        <f>IF(XPlan_raw[[#This Row],[Bemærk]]&lt;&gt;"",XPlan_raw[[#This Row],[Bemærk]],"")</f>
        <v/>
      </c>
      <c r="M197" s="4" t="str">
        <f>IF(XPlan_raw[[#This Row],[Prøveform]]="Skriftlig prøve",XPlan_raw[[#This Row],[DATO: Start eksamen]]+21,"")</f>
        <v/>
      </c>
      <c r="N1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97" s="27" t="s">
        <v>515</v>
      </c>
      <c r="R197" s="49" t="s">
        <v>1638</v>
      </c>
      <c r="S197" s="46" t="s">
        <v>624</v>
      </c>
      <c r="T197" s="25" t="s">
        <v>1639</v>
      </c>
      <c r="U197" s="46" t="s">
        <v>208</v>
      </c>
      <c r="V197" s="25" t="s">
        <v>157</v>
      </c>
      <c r="W197" s="50">
        <v>45819</v>
      </c>
      <c r="X197" s="51"/>
      <c r="Y197" s="41" t="s">
        <v>630</v>
      </c>
      <c r="Z197" s="49" t="s">
        <v>1640</v>
      </c>
      <c r="AA197" s="25" t="s">
        <v>159</v>
      </c>
      <c r="AB197" s="46" t="s">
        <v>167</v>
      </c>
      <c r="AC197" s="42">
        <v>45889</v>
      </c>
      <c r="AD197" s="52"/>
      <c r="AE197" s="26"/>
      <c r="AF197" t="s">
        <v>18</v>
      </c>
      <c r="AH197" s="46" t="s">
        <v>157</v>
      </c>
      <c r="AI197" s="25" t="s">
        <v>157</v>
      </c>
      <c r="AJ197" s="46" t="s">
        <v>157</v>
      </c>
      <c r="AK197" s="25" t="s">
        <v>157</v>
      </c>
      <c r="AL197" s="46" t="s">
        <v>157</v>
      </c>
      <c r="AM197" s="25" t="s">
        <v>157</v>
      </c>
      <c r="AN197" s="46" t="s">
        <v>157</v>
      </c>
      <c r="AO197" s="25" t="s">
        <v>157</v>
      </c>
      <c r="AP197" s="25" t="s">
        <v>157</v>
      </c>
      <c r="AQ197" s="25" t="s">
        <v>157</v>
      </c>
      <c r="AR197" s="25" t="s">
        <v>157</v>
      </c>
      <c r="AS197" s="25" t="s">
        <v>157</v>
      </c>
      <c r="AT197" s="25" t="s">
        <v>157</v>
      </c>
      <c r="AU197" s="25" t="s">
        <v>157</v>
      </c>
      <c r="AV197" s="25"/>
      <c r="AW197" s="25" t="s">
        <v>157</v>
      </c>
      <c r="AX197" s="25" t="s">
        <v>157</v>
      </c>
      <c r="AY197" s="25" t="s">
        <v>157</v>
      </c>
      <c r="AZ197" s="25" t="s">
        <v>157</v>
      </c>
      <c r="BA197" s="25" t="s">
        <v>157</v>
      </c>
      <c r="BB197" s="25" t="s">
        <v>64</v>
      </c>
      <c r="BC197" s="25" t="s">
        <v>157</v>
      </c>
      <c r="BD197" s="25" t="s">
        <v>157</v>
      </c>
      <c r="BE197" s="25" t="s">
        <v>157</v>
      </c>
      <c r="BF197" s="25" t="s">
        <v>157</v>
      </c>
      <c r="BG197" s="25" t="s">
        <v>157</v>
      </c>
      <c r="BH197" s="25" t="s">
        <v>157</v>
      </c>
      <c r="BI197" s="25" t="s">
        <v>157</v>
      </c>
      <c r="BJ197" s="25" t="s">
        <v>157</v>
      </c>
      <c r="BK197" s="25" t="s">
        <v>157</v>
      </c>
      <c r="BL197" s="25" t="s">
        <v>157</v>
      </c>
      <c r="BM197" s="25" t="s">
        <v>157</v>
      </c>
      <c r="BN197" s="25" t="s">
        <v>157</v>
      </c>
      <c r="BO197" s="25" t="s">
        <v>157</v>
      </c>
      <c r="BP197" s="25" t="s">
        <v>157</v>
      </c>
      <c r="BQ197" s="25" t="s">
        <v>34</v>
      </c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</row>
    <row r="198" spans="2:84" x14ac:dyDescent="0.25">
      <c r="B198" t="str">
        <f>IF(Q198="ja",XPlan_raw[[#This Row],[EKA_kode2]],"")</f>
        <v>T560042102</v>
      </c>
      <c r="C198" t="str">
        <f>XPlan_raw[[#This Row],[eka_langtnavn]]</f>
        <v>Spildesign 2</v>
      </c>
      <c r="D198" t="str">
        <f>IF(XPlan_raw[[#This Row],[Interne-kode]]&lt;&gt;"(tom)",XPlan_raw[[#This Row],[Interne-kode]],"")</f>
        <v>OB-SD2</v>
      </c>
      <c r="E1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8" t="str">
        <f>IF(XPlan_raw[[#This Row],[Campus]]&lt;&gt;"(tom)",XPlan_raw[[#This Row],[Campus]],"")</f>
        <v>Odense</v>
      </c>
      <c r="H198" t="str">
        <f>IF(OR(XPlan_raw[[#This Row],[Prøveform]]="(tom)",XPlan_raw[[#This Row],[Prøveform]]=""),"",XPlan_raw[[#This Row],[Prøveform]])</f>
        <v>Oral examination</v>
      </c>
      <c r="I198" t="str">
        <f>IF(XPlan_raw[[#This Row],[Eksaminator_samlet]]&lt;&gt;"",XPlan_raw[[#This Row],[Eksaminator_samlet]],"")</f>
        <v>Sylvester Agerbæk Hansen</v>
      </c>
      <c r="J198" t="str">
        <f>IF(OR(XPlan_raw[[#This Row],[Censur]]="(tom)",XPlan_raw[[#This Row],[Censur]]=""),"",XPlan_raw[[#This Row],[Censur]])</f>
        <v>Second examiner: External</v>
      </c>
      <c r="K1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98" s="4" t="str">
        <f>IF(XPlan_raw[[#This Row],[Bemærk]]&lt;&gt;"",XPlan_raw[[#This Row],[Bemærk]],"")</f>
        <v/>
      </c>
      <c r="M198" s="4" t="str">
        <f>IF(XPlan_raw[[#This Row],[Prøveform]]="Skriftlig prøve",XPlan_raw[[#This Row],[DATO: Start eksamen]]+21,"")</f>
        <v/>
      </c>
      <c r="N1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98" s="27" t="s">
        <v>515</v>
      </c>
      <c r="R198" s="49" t="s">
        <v>1871</v>
      </c>
      <c r="S198" s="46" t="s">
        <v>1872</v>
      </c>
      <c r="T198" s="25" t="s">
        <v>1873</v>
      </c>
      <c r="U198" s="46" t="s">
        <v>156</v>
      </c>
      <c r="V198" s="25" t="s">
        <v>157</v>
      </c>
      <c r="W198" s="50">
        <v>45819</v>
      </c>
      <c r="X198" s="51">
        <v>45821</v>
      </c>
      <c r="Y198" s="41" t="s">
        <v>630</v>
      </c>
      <c r="Z198" s="49" t="s">
        <v>1874</v>
      </c>
      <c r="AA198" s="25" t="s">
        <v>186</v>
      </c>
      <c r="AB198" s="46" t="s">
        <v>187</v>
      </c>
      <c r="AC198" s="42">
        <v>45894</v>
      </c>
      <c r="AD198" s="52"/>
      <c r="AE198" s="26"/>
      <c r="AF198" t="s">
        <v>18</v>
      </c>
      <c r="AH198" s="46" t="s">
        <v>157</v>
      </c>
      <c r="AI198" s="25" t="s">
        <v>157</v>
      </c>
      <c r="AJ198" s="46" t="s">
        <v>157</v>
      </c>
      <c r="AK198" s="25" t="s">
        <v>157</v>
      </c>
      <c r="AL198" s="46" t="s">
        <v>157</v>
      </c>
      <c r="AM198" s="25" t="s">
        <v>157</v>
      </c>
      <c r="AN198" s="46" t="s">
        <v>157</v>
      </c>
      <c r="AO198" s="25" t="s">
        <v>157</v>
      </c>
      <c r="AP198" s="25" t="s">
        <v>157</v>
      </c>
      <c r="AQ198" s="25" t="s">
        <v>157</v>
      </c>
      <c r="AR198" s="25" t="s">
        <v>157</v>
      </c>
      <c r="AS198" s="25" t="s">
        <v>157</v>
      </c>
      <c r="AT198" s="25" t="s">
        <v>157</v>
      </c>
      <c r="AU198" s="25" t="s">
        <v>157</v>
      </c>
      <c r="AV198" s="25"/>
      <c r="AW198" s="25" t="s">
        <v>157</v>
      </c>
      <c r="AX198" s="25" t="s">
        <v>157</v>
      </c>
      <c r="AY198" s="25" t="s">
        <v>157</v>
      </c>
      <c r="AZ198" s="25" t="s">
        <v>62</v>
      </c>
      <c r="BA198" s="25" t="s">
        <v>157</v>
      </c>
      <c r="BB198" s="25" t="s">
        <v>157</v>
      </c>
      <c r="BC198" s="25" t="s">
        <v>157</v>
      </c>
      <c r="BD198" s="25" t="s">
        <v>157</v>
      </c>
      <c r="BE198" s="25" t="s">
        <v>157</v>
      </c>
      <c r="BF198" s="25" t="s">
        <v>157</v>
      </c>
      <c r="BG198" s="25" t="s">
        <v>157</v>
      </c>
      <c r="BH198" s="25" t="s">
        <v>157</v>
      </c>
      <c r="BI198" s="25" t="s">
        <v>157</v>
      </c>
      <c r="BJ198" s="25" t="s">
        <v>157</v>
      </c>
      <c r="BK198" s="25" t="s">
        <v>157</v>
      </c>
      <c r="BL198" s="25" t="s">
        <v>157</v>
      </c>
      <c r="BM198" s="25" t="s">
        <v>157</v>
      </c>
      <c r="BN198" s="25" t="s">
        <v>157</v>
      </c>
      <c r="BO198" s="25" t="s">
        <v>157</v>
      </c>
      <c r="BP198" s="25" t="s">
        <v>157</v>
      </c>
      <c r="BQ198" s="25" t="s">
        <v>157</v>
      </c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</row>
    <row r="199" spans="2:84" x14ac:dyDescent="0.25">
      <c r="B199" t="str">
        <f>IF(Q199="ja",XPlan_raw[[#This Row],[EKA_kode2]],"")</f>
        <v>T500006102</v>
      </c>
      <c r="C199" t="str">
        <f>XPlan_raw[[#This Row],[eka_langtnavn]]</f>
        <v>Afgangsprojekt</v>
      </c>
      <c r="D199" t="str">
        <f>IF(XPlan_raw[[#This Row],[Interne-kode]]&lt;&gt;"(tom)",XPlan_raw[[#This Row],[Interne-kode]],"")</f>
        <v>I-AFP1</v>
      </c>
      <c r="E1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199" t="str">
        <f>IF(XPlan_raw[[#This Row],[Campus]]&lt;&gt;"(tom)",XPlan_raw[[#This Row],[Campus]],"")</f>
        <v>Odense</v>
      </c>
      <c r="H199" t="str">
        <f>IF(OR(XPlan_raw[[#This Row],[Prøveform]]="(tom)",XPlan_raw[[#This Row],[Prøveform]]=""),"",XPlan_raw[[#This Row],[Prøveform]])</f>
        <v>Final project with oral defence</v>
      </c>
      <c r="I199" t="str">
        <f>IF(XPlan_raw[[#This Row],[Eksaminator_samlet]]&lt;&gt;"",XPlan_raw[[#This Row],[Eksaminator_samlet]],"")</f>
        <v/>
      </c>
      <c r="J199" t="str">
        <f>IF(OR(XPlan_raw[[#This Row],[Censur]]="(tom)",XPlan_raw[[#This Row],[Censur]]=""),"",XPlan_raw[[#This Row],[Censur]])</f>
        <v>Second examiner: External</v>
      </c>
      <c r="K1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199" s="4" t="str">
        <f>IF(XPlan_raw[[#This Row],[Bemærk]]&lt;&gt;"",XPlan_raw[[#This Row],[Bemærk]],"")</f>
        <v/>
      </c>
      <c r="M199" s="4" t="str">
        <f>IF(XPlan_raw[[#This Row],[Prøveform]]="Skriftlig prøve",XPlan_raw[[#This Row],[DATO: Start eksamen]]+21,"")</f>
        <v/>
      </c>
      <c r="N1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99" s="27" t="s">
        <v>515</v>
      </c>
      <c r="R199" s="49" t="s">
        <v>1575</v>
      </c>
      <c r="S199" s="46" t="s">
        <v>862</v>
      </c>
      <c r="T199" s="25" t="s">
        <v>1576</v>
      </c>
      <c r="U199" s="46" t="s">
        <v>262</v>
      </c>
      <c r="V199" s="25" t="s">
        <v>157</v>
      </c>
      <c r="W199" s="50">
        <v>45820</v>
      </c>
      <c r="X199" s="51">
        <v>45835</v>
      </c>
      <c r="Y199" s="41" t="s">
        <v>630</v>
      </c>
      <c r="Z199" s="49"/>
      <c r="AA199" s="25" t="s">
        <v>338</v>
      </c>
      <c r="AB199" s="46" t="s">
        <v>187</v>
      </c>
      <c r="AC199" s="42">
        <v>45894</v>
      </c>
      <c r="AD199" s="52">
        <v>45898</v>
      </c>
      <c r="AE199" s="26" t="s">
        <v>161</v>
      </c>
      <c r="AF199" t="s">
        <v>18</v>
      </c>
      <c r="AG199" s="58"/>
      <c r="AH199" s="46" t="s">
        <v>157</v>
      </c>
      <c r="AI199" s="25" t="s">
        <v>157</v>
      </c>
      <c r="AJ199" s="46" t="s">
        <v>157</v>
      </c>
      <c r="AK199" s="25" t="s">
        <v>157</v>
      </c>
      <c r="AL199" s="46" t="s">
        <v>157</v>
      </c>
      <c r="AM199" s="25" t="s">
        <v>157</v>
      </c>
      <c r="AN199" s="46" t="s">
        <v>157</v>
      </c>
      <c r="AO199" s="25" t="s">
        <v>157</v>
      </c>
      <c r="AP199" s="25" t="s">
        <v>157</v>
      </c>
      <c r="AQ199" s="25" t="s">
        <v>53</v>
      </c>
      <c r="AR199" s="25" t="s">
        <v>157</v>
      </c>
      <c r="AS199" s="25" t="s">
        <v>157</v>
      </c>
      <c r="AT199" s="25" t="s">
        <v>157</v>
      </c>
      <c r="AU199" s="25" t="s">
        <v>157</v>
      </c>
      <c r="AV199" s="25"/>
      <c r="AW199" s="25" t="s">
        <v>157</v>
      </c>
      <c r="AX199" s="25" t="s">
        <v>157</v>
      </c>
      <c r="AY199" s="25" t="s">
        <v>157</v>
      </c>
      <c r="AZ199" s="25" t="s">
        <v>157</v>
      </c>
      <c r="BA199" s="25" t="s">
        <v>157</v>
      </c>
      <c r="BB199" s="25" t="s">
        <v>157</v>
      </c>
      <c r="BC199" s="25" t="s">
        <v>157</v>
      </c>
      <c r="BD199" s="25" t="s">
        <v>157</v>
      </c>
      <c r="BE199" s="25" t="s">
        <v>157</v>
      </c>
      <c r="BF199" s="25" t="s">
        <v>157</v>
      </c>
      <c r="BG199" s="25" t="s">
        <v>157</v>
      </c>
      <c r="BH199" s="25" t="s">
        <v>157</v>
      </c>
      <c r="BI199" s="25" t="s">
        <v>157</v>
      </c>
      <c r="BJ199" s="25" t="s">
        <v>157</v>
      </c>
      <c r="BK199" s="25" t="s">
        <v>157</v>
      </c>
      <c r="BL199" s="25" t="s">
        <v>157</v>
      </c>
      <c r="BM199" s="25" t="s">
        <v>157</v>
      </c>
      <c r="BN199" s="25" t="s">
        <v>157</v>
      </c>
      <c r="BO199" s="25" t="s">
        <v>157</v>
      </c>
      <c r="BP199" s="25" t="s">
        <v>157</v>
      </c>
      <c r="BQ199" s="25" t="s">
        <v>157</v>
      </c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</row>
    <row r="200" spans="2:84" x14ac:dyDescent="0.25">
      <c r="B200" t="str">
        <f>IF(Q200="ja",XPlan_raw[[#This Row],[EKA_kode2]],"")</f>
        <v>T160012102</v>
      </c>
      <c r="C200" t="str">
        <f>XPlan_raw[[#This Row],[eka_langtnavn]]</f>
        <v>Bachelorprojekt</v>
      </c>
      <c r="D200" t="str">
        <f>IF(XPlan_raw[[#This Row],[Interne-kode]]&lt;&gt;"(tom)",XPlan_raw[[#This Row],[Interne-kode]],"")</f>
        <v>MB-BA</v>
      </c>
      <c r="E2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0" t="str">
        <f>IF(XPlan_raw[[#This Row],[Campus]]&lt;&gt;"(tom)",XPlan_raw[[#This Row],[Campus]],"")</f>
        <v>Odense</v>
      </c>
      <c r="H200" t="str">
        <f>IF(OR(XPlan_raw[[#This Row],[Prøveform]]="(tom)",XPlan_raw[[#This Row],[Prøveform]]=""),"",XPlan_raw[[#This Row],[Prøveform]])</f>
        <v>Bachelor project with oral defence</v>
      </c>
      <c r="I200" t="str">
        <f>IF(XPlan_raw[[#This Row],[Eksaminator_samlet]]&lt;&gt;"",XPlan_raw[[#This Row],[Eksaminator_samlet]],"")</f>
        <v>Luis David Avendano Valencia , Ivar Lund</v>
      </c>
      <c r="J200" t="str">
        <f>IF(OR(XPlan_raw[[#This Row],[Censur]]="(tom)",XPlan_raw[[#This Row],[Censur]]=""),"",XPlan_raw[[#This Row],[Censur]])</f>
        <v>Second examiner: External</v>
      </c>
      <c r="K2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0" s="4" t="str">
        <f>IF(XPlan_raw[[#This Row],[Bemærk]]&lt;&gt;"",XPlan_raw[[#This Row],[Bemærk]],"")</f>
        <v/>
      </c>
      <c r="M200" s="4" t="str">
        <f>IF(XPlan_raw[[#This Row],[Prøveform]]="Skriftlig prøve",XPlan_raw[[#This Row],[DATO: Start eksamen]]+21,"")</f>
        <v/>
      </c>
      <c r="N2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00" s="27" t="s">
        <v>515</v>
      </c>
      <c r="R200" s="49" t="s">
        <v>1307</v>
      </c>
      <c r="S200" s="46" t="s">
        <v>1205</v>
      </c>
      <c r="T200" s="25" t="s">
        <v>1308</v>
      </c>
      <c r="U200" s="46" t="s">
        <v>208</v>
      </c>
      <c r="V200" s="25" t="s">
        <v>157</v>
      </c>
      <c r="W200" s="42">
        <v>45820</v>
      </c>
      <c r="X200" s="51">
        <v>45835</v>
      </c>
      <c r="Y200" s="41" t="s">
        <v>630</v>
      </c>
      <c r="Z200" s="49" t="s">
        <v>1309</v>
      </c>
      <c r="AA200" s="25" t="s">
        <v>333</v>
      </c>
      <c r="AB200" s="46" t="s">
        <v>187</v>
      </c>
      <c r="AC200" s="42" t="s">
        <v>157</v>
      </c>
      <c r="AD200" s="52"/>
      <c r="AE200" s="26" t="s">
        <v>161</v>
      </c>
      <c r="AF200" t="s">
        <v>18</v>
      </c>
      <c r="AH200" s="46" t="s">
        <v>157</v>
      </c>
      <c r="AI200" s="25" t="s">
        <v>157</v>
      </c>
      <c r="AJ200" s="46" t="s">
        <v>157</v>
      </c>
      <c r="AK200" s="25" t="s">
        <v>157</v>
      </c>
      <c r="AL200" s="46" t="s">
        <v>157</v>
      </c>
      <c r="AM200" s="25" t="s">
        <v>157</v>
      </c>
      <c r="AN200" s="46" t="s">
        <v>157</v>
      </c>
      <c r="AO200" s="25" t="s">
        <v>157</v>
      </c>
      <c r="AP200" s="25" t="s">
        <v>157</v>
      </c>
      <c r="AQ200" s="25" t="s">
        <v>157</v>
      </c>
      <c r="AR200" s="25" t="s">
        <v>157</v>
      </c>
      <c r="AS200" s="25" t="s">
        <v>157</v>
      </c>
      <c r="AT200" s="25" t="s">
        <v>157</v>
      </c>
      <c r="AU200" s="25" t="s">
        <v>157</v>
      </c>
      <c r="AV200" s="25"/>
      <c r="AW200" s="25" t="s">
        <v>59</v>
      </c>
      <c r="AX200" s="25" t="s">
        <v>157</v>
      </c>
      <c r="AY200" s="25" t="s">
        <v>157</v>
      </c>
      <c r="AZ200" s="25" t="s">
        <v>157</v>
      </c>
      <c r="BA200" s="25" t="s">
        <v>157</v>
      </c>
      <c r="BB200" s="25" t="s">
        <v>157</v>
      </c>
      <c r="BC200" s="25" t="s">
        <v>157</v>
      </c>
      <c r="BD200" s="25" t="s">
        <v>157</v>
      </c>
      <c r="BE200" s="25" t="s">
        <v>157</v>
      </c>
      <c r="BF200" s="25" t="s">
        <v>157</v>
      </c>
      <c r="BG200" s="25" t="s">
        <v>157</v>
      </c>
      <c r="BH200" s="25" t="s">
        <v>157</v>
      </c>
      <c r="BI200" s="25" t="s">
        <v>157</v>
      </c>
      <c r="BJ200" s="25" t="s">
        <v>157</v>
      </c>
      <c r="BK200" s="25" t="s">
        <v>157</v>
      </c>
      <c r="BL200" s="25" t="s">
        <v>157</v>
      </c>
      <c r="BM200" s="25" t="s">
        <v>157</v>
      </c>
      <c r="BN200" s="25" t="s">
        <v>157</v>
      </c>
      <c r="BO200" s="25" t="s">
        <v>157</v>
      </c>
      <c r="BP200" s="25" t="s">
        <v>157</v>
      </c>
      <c r="BQ200" s="25" t="s">
        <v>157</v>
      </c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</row>
    <row r="201" spans="2:84" x14ac:dyDescent="0.25">
      <c r="B201" t="str">
        <f>IF(Q201="ja",XPlan_raw[[#This Row],[EKA_kode2]],"")</f>
        <v>T540007102</v>
      </c>
      <c r="C201" t="str">
        <f>XPlan_raw[[#This Row],[eka_langtnavn]]</f>
        <v xml:space="preserve">Bachelorprojekt </v>
      </c>
      <c r="D201" t="str">
        <f>IF(XPlan_raw[[#This Row],[Interne-kode]]&lt;&gt;"(tom)",XPlan_raw[[#This Row],[Interne-kode]],"")</f>
        <v>RB-BAP6</v>
      </c>
      <c r="E2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12-06-2025 - 25-06-2025</v>
      </c>
      <c r="G201" t="str">
        <f>IF(XPlan_raw[[#This Row],[Campus]]&lt;&gt;"(tom)",XPlan_raw[[#This Row],[Campus]],"")</f>
        <v>Odense</v>
      </c>
      <c r="H201" t="str">
        <f>IF(OR(XPlan_raw[[#This Row],[Prøveform]]="(tom)",XPlan_raw[[#This Row],[Prøveform]]=""),"",XPlan_raw[[#This Row],[Prøveform]])</f>
        <v>Bachelor project with oral defence</v>
      </c>
      <c r="I201" t="str">
        <f>IF(XPlan_raw[[#This Row],[Eksaminator_samlet]]&lt;&gt;"",XPlan_raw[[#This Row],[Eksaminator_samlet]],"")</f>
        <v>Vejleder/Supervisor</v>
      </c>
      <c r="J201" t="str">
        <f>IF(OR(XPlan_raw[[#This Row],[Censur]]="(tom)",XPlan_raw[[#This Row],[Censur]]=""),"",XPlan_raw[[#This Row],[Censur]])</f>
        <v>Second examiner: External</v>
      </c>
      <c r="K2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1" s="4" t="str">
        <f>IF(XPlan_raw[[#This Row],[Bemærk]]&lt;&gt;"",XPlan_raw[[#This Row],[Bemærk]],"")</f>
        <v/>
      </c>
      <c r="M201" s="4" t="str">
        <f>IF(XPlan_raw[[#This Row],[Prøveform]]="Skriftlig prøve",XPlan_raw[[#This Row],[DATO: Start eksamen]]+21,"")</f>
        <v/>
      </c>
      <c r="N2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01" s="27" t="s">
        <v>515</v>
      </c>
      <c r="R201" s="49" t="s">
        <v>1734</v>
      </c>
      <c r="S201" s="46" t="s">
        <v>1735</v>
      </c>
      <c r="T201" s="25" t="s">
        <v>1736</v>
      </c>
      <c r="U201" s="46" t="s">
        <v>208</v>
      </c>
      <c r="V201" s="25" t="s">
        <v>157</v>
      </c>
      <c r="W201" s="50">
        <v>45820</v>
      </c>
      <c r="X201" s="51">
        <v>45833</v>
      </c>
      <c r="Y201" s="41" t="s">
        <v>630</v>
      </c>
      <c r="Z201" s="49" t="s">
        <v>662</v>
      </c>
      <c r="AA201" s="25" t="s">
        <v>333</v>
      </c>
      <c r="AB201" s="46" t="s">
        <v>187</v>
      </c>
      <c r="AC201" s="42" t="s">
        <v>157</v>
      </c>
      <c r="AD201" s="52"/>
      <c r="AE201" s="26" t="s">
        <v>161</v>
      </c>
      <c r="AF201" t="s">
        <v>18</v>
      </c>
      <c r="AH201" s="46" t="s">
        <v>157</v>
      </c>
      <c r="AI201" s="25" t="s">
        <v>157</v>
      </c>
      <c r="AJ201" s="46" t="s">
        <v>157</v>
      </c>
      <c r="AK201" s="25" t="s">
        <v>157</v>
      </c>
      <c r="AL201" s="46" t="s">
        <v>157</v>
      </c>
      <c r="AM201" s="25" t="s">
        <v>157</v>
      </c>
      <c r="AN201" s="46" t="s">
        <v>157</v>
      </c>
      <c r="AO201" s="25" t="s">
        <v>157</v>
      </c>
      <c r="AP201" s="25" t="s">
        <v>157</v>
      </c>
      <c r="AQ201" s="25" t="s">
        <v>157</v>
      </c>
      <c r="AR201" s="25" t="s">
        <v>157</v>
      </c>
      <c r="AS201" s="25" t="s">
        <v>157</v>
      </c>
      <c r="AT201" s="25" t="s">
        <v>157</v>
      </c>
      <c r="AU201" s="25" t="s">
        <v>157</v>
      </c>
      <c r="AV201" s="25"/>
      <c r="AW201" s="25" t="s">
        <v>157</v>
      </c>
      <c r="AX201" s="25" t="s">
        <v>157</v>
      </c>
      <c r="AY201" s="25" t="s">
        <v>61</v>
      </c>
      <c r="AZ201" s="25" t="s">
        <v>157</v>
      </c>
      <c r="BA201" s="25" t="s">
        <v>157</v>
      </c>
      <c r="BB201" s="25" t="s">
        <v>157</v>
      </c>
      <c r="BC201" s="25" t="s">
        <v>157</v>
      </c>
      <c r="BD201" s="25" t="s">
        <v>157</v>
      </c>
      <c r="BE201" s="25" t="s">
        <v>157</v>
      </c>
      <c r="BF201" s="25" t="s">
        <v>157</v>
      </c>
      <c r="BG201" s="25" t="s">
        <v>157</v>
      </c>
      <c r="BH201" s="25" t="s">
        <v>157</v>
      </c>
      <c r="BI201" s="25" t="s">
        <v>157</v>
      </c>
      <c r="BJ201" s="25" t="s">
        <v>157</v>
      </c>
      <c r="BK201" s="25" t="s">
        <v>157</v>
      </c>
      <c r="BL201" s="25" t="s">
        <v>157</v>
      </c>
      <c r="BM201" s="25" t="s">
        <v>157</v>
      </c>
      <c r="BN201" s="25" t="s">
        <v>157</v>
      </c>
      <c r="BO201" s="25" t="s">
        <v>157</v>
      </c>
      <c r="BP201" s="25" t="s">
        <v>157</v>
      </c>
      <c r="BQ201" s="25" t="s">
        <v>157</v>
      </c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</row>
    <row r="202" spans="2:84" x14ac:dyDescent="0.25">
      <c r="B202" t="str">
        <f>IF(Q202="ja",XPlan_raw[[#This Row],[EKA_kode2]],"")</f>
        <v>T140029102</v>
      </c>
      <c r="C202" t="str">
        <f>XPlan_raw[[#This Row],[eka_langtnavn]]</f>
        <v>Bygningsteknologi</v>
      </c>
      <c r="D202" t="str">
        <f>IF(XPlan_raw[[#This Row],[Interne-kode]]&lt;&gt;"(tom)",XPlan_raw[[#This Row],[Interne-kode]],"")</f>
        <v>14-BT</v>
      </c>
      <c r="E2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2" t="str">
        <f>IF(XPlan_raw[[#This Row],[Campus]]&lt;&gt;"(tom)",XPlan_raw[[#This Row],[Campus]],"")</f>
        <v>Odense</v>
      </c>
      <c r="H202" t="str">
        <f>IF(OR(XPlan_raw[[#This Row],[Prøveform]]="(tom)",XPlan_raw[[#This Row],[Prøveform]]=""),"",XPlan_raw[[#This Row],[Prøveform]])</f>
        <v>Written examination on premises</v>
      </c>
      <c r="I202" t="str">
        <f>IF(XPlan_raw[[#This Row],[Eksaminator_samlet]]&lt;&gt;"",XPlan_raw[[#This Row],[Eksaminator_samlet]],"")</f>
        <v>Hugo Mulder</v>
      </c>
      <c r="J202" t="str">
        <f>IF(OR(XPlan_raw[[#This Row],[Censur]]="(tom)",XPlan_raw[[#This Row],[Censur]]=""),"",XPlan_raw[[#This Row],[Censur]])</f>
        <v>Second examiner: Internal</v>
      </c>
      <c r="K2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2" s="4" t="str">
        <f>IF(XPlan_raw[[#This Row],[Bemærk]]&lt;&gt;"",XPlan_raw[[#This Row],[Bemærk]],"")</f>
        <v/>
      </c>
      <c r="M202" s="4" t="str">
        <f>IF(XPlan_raw[[#This Row],[Prøveform]]="Skriftlig prøve",XPlan_raw[[#This Row],[DATO: Start eksamen]]+21,"")</f>
        <v/>
      </c>
      <c r="N2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202" s="27" t="s">
        <v>515</v>
      </c>
      <c r="R202" s="49" t="s">
        <v>1212</v>
      </c>
      <c r="S202" s="46" t="s">
        <v>1213</v>
      </c>
      <c r="T202" s="25" t="s">
        <v>1214</v>
      </c>
      <c r="U202" s="46" t="s">
        <v>156</v>
      </c>
      <c r="V202" s="25" t="s">
        <v>157</v>
      </c>
      <c r="W202" s="50">
        <v>45820</v>
      </c>
      <c r="X202" s="51"/>
      <c r="Y202" s="41" t="s">
        <v>630</v>
      </c>
      <c r="Z202" s="49" t="s">
        <v>1215</v>
      </c>
      <c r="AA202" s="25" t="s">
        <v>791</v>
      </c>
      <c r="AB202" s="46" t="s">
        <v>160</v>
      </c>
      <c r="AC202" s="42">
        <v>45887</v>
      </c>
      <c r="AD202" s="52"/>
      <c r="AE202" s="26"/>
      <c r="AF202" t="s">
        <v>18</v>
      </c>
      <c r="AH202" s="46" t="s">
        <v>157</v>
      </c>
      <c r="AI202" s="25" t="s">
        <v>157</v>
      </c>
      <c r="AJ202" s="46" t="s">
        <v>157</v>
      </c>
      <c r="AK202" s="25" t="s">
        <v>157</v>
      </c>
      <c r="AL202" s="46" t="s">
        <v>157</v>
      </c>
      <c r="AM202" s="25" t="s">
        <v>157</v>
      </c>
      <c r="AN202" s="46" t="s">
        <v>157</v>
      </c>
      <c r="AO202" s="25" t="s">
        <v>157</v>
      </c>
      <c r="AP202" s="25" t="s">
        <v>157</v>
      </c>
      <c r="AQ202" s="25" t="s">
        <v>157</v>
      </c>
      <c r="AR202" s="25" t="s">
        <v>54</v>
      </c>
      <c r="AS202" s="25" t="s">
        <v>157</v>
      </c>
      <c r="AT202" s="25" t="s">
        <v>157</v>
      </c>
      <c r="AU202" s="25" t="s">
        <v>157</v>
      </c>
      <c r="AV202" s="25"/>
      <c r="AW202" s="25" t="s">
        <v>157</v>
      </c>
      <c r="AX202" s="25" t="s">
        <v>157</v>
      </c>
      <c r="AY202" s="25" t="s">
        <v>157</v>
      </c>
      <c r="AZ202" s="25" t="s">
        <v>157</v>
      </c>
      <c r="BA202" s="25" t="s">
        <v>157</v>
      </c>
      <c r="BB202" s="25" t="s">
        <v>157</v>
      </c>
      <c r="BC202" s="25" t="s">
        <v>157</v>
      </c>
      <c r="BD202" s="25" t="s">
        <v>157</v>
      </c>
      <c r="BE202" s="25" t="s">
        <v>157</v>
      </c>
      <c r="BF202" s="25" t="s">
        <v>157</v>
      </c>
      <c r="BG202" s="25" t="s">
        <v>157</v>
      </c>
      <c r="BH202" s="25" t="s">
        <v>157</v>
      </c>
      <c r="BI202" s="25" t="s">
        <v>157</v>
      </c>
      <c r="BJ202" s="25" t="s">
        <v>157</v>
      </c>
      <c r="BK202" s="25" t="s">
        <v>157</v>
      </c>
      <c r="BL202" s="25" t="s">
        <v>157</v>
      </c>
      <c r="BM202" s="25" t="s">
        <v>157</v>
      </c>
      <c r="BN202" s="25" t="s">
        <v>157</v>
      </c>
      <c r="BO202" s="25" t="s">
        <v>157</v>
      </c>
      <c r="BP202" s="25" t="s">
        <v>157</v>
      </c>
      <c r="BQ202" s="25" t="s">
        <v>157</v>
      </c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</row>
    <row r="203" spans="2:84" x14ac:dyDescent="0.25">
      <c r="B203" t="str">
        <f>IF(Q203="ja",XPlan_raw[[#This Row],[EKA_kode2]],"")</f>
        <v>T570035102</v>
      </c>
      <c r="C203" t="str">
        <f>XPlan_raw[[#This Row],[eka_langtnavn]]</f>
        <v>Creating dynamic 3D objects</v>
      </c>
      <c r="D203" t="str">
        <f>IF(XPlan_raw[[#This Row],[Interne-kode]]&lt;&gt;"(tom)",XPlan_raw[[#This Row],[Interne-kode]],"")</f>
        <v>OK-3DO</v>
      </c>
      <c r="E2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3" t="str">
        <f>IF(XPlan_raw[[#This Row],[Campus]]&lt;&gt;"(tom)",XPlan_raw[[#This Row],[Campus]],"")</f>
        <v>Odense</v>
      </c>
      <c r="H203" t="str">
        <f>IF(OR(XPlan_raw[[#This Row],[Prøveform]]="(tom)",XPlan_raw[[#This Row],[Prøveform]]=""),"",XPlan_raw[[#This Row],[Prøveform]])</f>
        <v>Project report</v>
      </c>
      <c r="I203" t="str">
        <f>IF(XPlan_raw[[#This Row],[Eksaminator_samlet]]&lt;&gt;"",XPlan_raw[[#This Row],[Eksaminator_samlet]],"")</f>
        <v>Morten Lyk</v>
      </c>
      <c r="J203" t="str">
        <f>IF(OR(XPlan_raw[[#This Row],[Censur]]="(tom)",XPlan_raw[[#This Row],[Censur]]=""),"",XPlan_raw[[#This Row],[Censur]])</f>
        <v>Second examiner: None</v>
      </c>
      <c r="K2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03" s="4" t="str">
        <f>IF(XPlan_raw[[#This Row],[Bemærk]]&lt;&gt;"",XPlan_raw[[#This Row],[Bemærk]],"")</f>
        <v/>
      </c>
      <c r="M203" s="4" t="str">
        <f>IF(XPlan_raw[[#This Row],[Prøveform]]="Skriftlig prøve",XPlan_raw[[#This Row],[DATO: Start eksamen]]+21,"")</f>
        <v/>
      </c>
      <c r="N2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(BSc),(tom),(tom),(tom),(tom),(tom),(tom),(tom),(tom),(tom),(tom),Kandidat i Spiludvikling og Læringsteknologi (MSc),(tom),(tom),(tom),(tom),(tom),(tom),,,,,,,,,,,,,,,</v>
      </c>
      <c r="Q203" s="27" t="s">
        <v>515</v>
      </c>
      <c r="R203" s="49" t="s">
        <v>1905</v>
      </c>
      <c r="S203" s="46" t="s">
        <v>1906</v>
      </c>
      <c r="T203" s="25" t="s">
        <v>1907</v>
      </c>
      <c r="U203" s="46" t="s">
        <v>208</v>
      </c>
      <c r="V203" s="25" t="s">
        <v>157</v>
      </c>
      <c r="W203" s="50">
        <v>45820</v>
      </c>
      <c r="X203" s="51"/>
      <c r="Y203" s="41" t="s">
        <v>631</v>
      </c>
      <c r="Z203" s="49" t="s">
        <v>1863</v>
      </c>
      <c r="AA203" s="25" t="s">
        <v>716</v>
      </c>
      <c r="AB203" s="46" t="s">
        <v>167</v>
      </c>
      <c r="AC203" s="42">
        <v>45895</v>
      </c>
      <c r="AD203" s="52"/>
      <c r="AE203" s="26"/>
      <c r="AF203" t="s">
        <v>18</v>
      </c>
      <c r="AH203" s="46" t="s">
        <v>157</v>
      </c>
      <c r="AI203" s="25" t="s">
        <v>157</v>
      </c>
      <c r="AJ203" s="46" t="s">
        <v>157</v>
      </c>
      <c r="AK203" s="25" t="s">
        <v>157</v>
      </c>
      <c r="AL203" s="46" t="s">
        <v>157</v>
      </c>
      <c r="AM203" s="25" t="s">
        <v>157</v>
      </c>
      <c r="AN203" s="46" t="s">
        <v>157</v>
      </c>
      <c r="AO203" s="25" t="s">
        <v>157</v>
      </c>
      <c r="AP203" s="25" t="s">
        <v>157</v>
      </c>
      <c r="AQ203" s="25" t="s">
        <v>157</v>
      </c>
      <c r="AR203" s="25" t="s">
        <v>157</v>
      </c>
      <c r="AS203" s="25" t="s">
        <v>157</v>
      </c>
      <c r="AT203" s="25" t="s">
        <v>157</v>
      </c>
      <c r="AU203" s="25" t="s">
        <v>157</v>
      </c>
      <c r="AV203" s="25"/>
      <c r="AW203" s="25" t="s">
        <v>157</v>
      </c>
      <c r="AX203" s="25" t="s">
        <v>157</v>
      </c>
      <c r="AY203" s="25" t="s">
        <v>157</v>
      </c>
      <c r="AZ203" s="25" t="s">
        <v>62</v>
      </c>
      <c r="BA203" s="25" t="s">
        <v>157</v>
      </c>
      <c r="BB203" s="25" t="s">
        <v>157</v>
      </c>
      <c r="BC203" s="25" t="s">
        <v>157</v>
      </c>
      <c r="BD203" s="25" t="s">
        <v>157</v>
      </c>
      <c r="BE203" s="25" t="s">
        <v>157</v>
      </c>
      <c r="BF203" s="25" t="s">
        <v>157</v>
      </c>
      <c r="BG203" s="25" t="s">
        <v>157</v>
      </c>
      <c r="BH203" s="25" t="s">
        <v>157</v>
      </c>
      <c r="BI203" s="25" t="s">
        <v>157</v>
      </c>
      <c r="BJ203" s="25" t="s">
        <v>157</v>
      </c>
      <c r="BK203" s="25" t="s">
        <v>73</v>
      </c>
      <c r="BL203" s="25" t="s">
        <v>157</v>
      </c>
      <c r="BM203" s="25" t="s">
        <v>157</v>
      </c>
      <c r="BN203" s="25" t="s">
        <v>157</v>
      </c>
      <c r="BO203" s="25" t="s">
        <v>157</v>
      </c>
      <c r="BP203" s="25" t="s">
        <v>157</v>
      </c>
      <c r="BQ203" s="25" t="s">
        <v>157</v>
      </c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</row>
    <row r="204" spans="2:84" x14ac:dyDescent="0.25">
      <c r="B204" t="str">
        <f>IF(Q204="ja",XPlan_raw[[#This Row],[EKA_kode2]],"")</f>
        <v>T140048102</v>
      </c>
      <c r="C204" t="str">
        <f>XPlan_raw[[#This Row],[eka_langtnavn]]</f>
        <v>Digital Fabrication Fundamentals</v>
      </c>
      <c r="D204" t="str">
        <f>IF(XPlan_raw[[#This Row],[Interne-kode]]&lt;&gt;"(tom)",XPlan_raw[[#This Row],[Interne-kode]],"")</f>
        <v>14-DFF</v>
      </c>
      <c r="E2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4" t="str">
        <f>IF(XPlan_raw[[#This Row],[Campus]]&lt;&gt;"(tom)",XPlan_raw[[#This Row],[Campus]],"")</f>
        <v>Odense</v>
      </c>
      <c r="H204" t="str">
        <f>IF(OR(XPlan_raw[[#This Row],[Prøveform]]="(tom)",XPlan_raw[[#This Row],[Prøveform]]=""),"",XPlan_raw[[#This Row],[Prøveform]])</f>
        <v>Portfolio</v>
      </c>
      <c r="I204" t="str">
        <f>IF(XPlan_raw[[#This Row],[Eksaminator_samlet]]&lt;&gt;"",XPlan_raw[[#This Row],[Eksaminator_samlet]],"")</f>
        <v>Davide Angeletti, Alberto Martinez Lopez, Roberto Naboni</v>
      </c>
      <c r="J204" t="str">
        <f>IF(OR(XPlan_raw[[#This Row],[Censur]]="(tom)",XPlan_raw[[#This Row],[Censur]]=""),"",XPlan_raw[[#This Row],[Censur]])</f>
        <v>Second examiner: Internal</v>
      </c>
      <c r="K2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04" s="4" t="str">
        <f>IF(XPlan_raw[[#This Row],[Bemærk]]&lt;&gt;"",XPlan_raw[[#This Row],[Bemærk]],"")</f>
        <v/>
      </c>
      <c r="M204" s="4" t="str">
        <f>IF(XPlan_raw[[#This Row],[Prøveform]]="Skriftlig prøve",XPlan_raw[[#This Row],[DATO: Start eksamen]]+21,"")</f>
        <v/>
      </c>
      <c r="N2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204" s="27" t="s">
        <v>515</v>
      </c>
      <c r="R204" s="26" t="s">
        <v>1236</v>
      </c>
      <c r="S204" s="25" t="s">
        <v>1237</v>
      </c>
      <c r="T204" s="25" t="s">
        <v>1238</v>
      </c>
      <c r="U204" s="25" t="s">
        <v>208</v>
      </c>
      <c r="V204" s="25" t="s">
        <v>157</v>
      </c>
      <c r="W204" s="42">
        <v>45820</v>
      </c>
      <c r="X204" s="51"/>
      <c r="Y204" s="41" t="s">
        <v>630</v>
      </c>
      <c r="Z204" s="26" t="s">
        <v>1239</v>
      </c>
      <c r="AA204" s="25" t="s">
        <v>214</v>
      </c>
      <c r="AB204" s="25" t="s">
        <v>160</v>
      </c>
      <c r="AC204" s="42">
        <v>45898</v>
      </c>
      <c r="AD204" s="51"/>
      <c r="AE204" s="26"/>
      <c r="AF204" t="s">
        <v>18</v>
      </c>
      <c r="AH204" s="46" t="s">
        <v>157</v>
      </c>
      <c r="AI204" s="25" t="s">
        <v>157</v>
      </c>
      <c r="AJ204" s="46" t="s">
        <v>157</v>
      </c>
      <c r="AK204" s="25" t="s">
        <v>157</v>
      </c>
      <c r="AL204" s="46" t="s">
        <v>157</v>
      </c>
      <c r="AM204" s="25" t="s">
        <v>157</v>
      </c>
      <c r="AN204" s="46" t="s">
        <v>157</v>
      </c>
      <c r="AO204" s="25" t="s">
        <v>157</v>
      </c>
      <c r="AP204" s="25" t="s">
        <v>157</v>
      </c>
      <c r="AQ204" s="25" t="s">
        <v>157</v>
      </c>
      <c r="AR204" s="25" t="s">
        <v>54</v>
      </c>
      <c r="AS204" s="25" t="s">
        <v>157</v>
      </c>
      <c r="AT204" s="25" t="s">
        <v>157</v>
      </c>
      <c r="AU204" s="25" t="s">
        <v>157</v>
      </c>
      <c r="AV204" s="25"/>
      <c r="AW204" s="25" t="s">
        <v>157</v>
      </c>
      <c r="AX204" s="25" t="s">
        <v>157</v>
      </c>
      <c r="AY204" s="25" t="s">
        <v>157</v>
      </c>
      <c r="AZ204" s="25" t="s">
        <v>157</v>
      </c>
      <c r="BA204" s="25" t="s">
        <v>157</v>
      </c>
      <c r="BB204" s="25" t="s">
        <v>157</v>
      </c>
      <c r="BC204" s="25" t="s">
        <v>157</v>
      </c>
      <c r="BD204" s="25" t="s">
        <v>157</v>
      </c>
      <c r="BE204" s="25" t="s">
        <v>157</v>
      </c>
      <c r="BF204" s="25" t="s">
        <v>157</v>
      </c>
      <c r="BG204" s="25" t="s">
        <v>157</v>
      </c>
      <c r="BH204" s="25" t="s">
        <v>157</v>
      </c>
      <c r="BI204" s="25" t="s">
        <v>157</v>
      </c>
      <c r="BJ204" s="25" t="s">
        <v>157</v>
      </c>
      <c r="BK204" s="25" t="s">
        <v>157</v>
      </c>
      <c r="BL204" s="25" t="s">
        <v>157</v>
      </c>
      <c r="BM204" s="25" t="s">
        <v>157</v>
      </c>
      <c r="BN204" s="25" t="s">
        <v>157</v>
      </c>
      <c r="BO204" s="25" t="s">
        <v>157</v>
      </c>
      <c r="BP204" s="25" t="s">
        <v>157</v>
      </c>
      <c r="BQ204" s="25" t="s">
        <v>157</v>
      </c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</row>
    <row r="205" spans="2:84" x14ac:dyDescent="0.25">
      <c r="B205" t="str">
        <f>IF(Q205="ja",XPlan_raw[[#This Row],[EKA_kode2]],"")</f>
        <v>T150035102</v>
      </c>
      <c r="C205" t="str">
        <f>XPlan_raw[[#This Row],[eka_langtnavn]]</f>
        <v>Kandidatspeciale – 30 ECTS</v>
      </c>
      <c r="D205" t="str">
        <f>IF(XPlan_raw[[#This Row],[Interne-kode]]&lt;&gt;"(tom)",XPlan_raw[[#This Row],[Interne-kode]],"")</f>
        <v>15-MT30</v>
      </c>
      <c r="E2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5" t="str">
        <f>IF(XPlan_raw[[#This Row],[Campus]]&lt;&gt;"(tom)",XPlan_raw[[#This Row],[Campus]],"")</f>
        <v>Odense</v>
      </c>
      <c r="H205" t="str">
        <f>IF(OR(XPlan_raw[[#This Row],[Prøveform]]="(tom)",XPlan_raw[[#This Row],[Prøveform]]=""),"",XPlan_raw[[#This Row],[Prøveform]])</f>
        <v>Master's thesis with oral defence</v>
      </c>
      <c r="I205" t="str">
        <f>IF(XPlan_raw[[#This Row],[Eksaminator_samlet]]&lt;&gt;"",XPlan_raw[[#This Row],[Eksaminator_samlet]],"")</f>
        <v>Roberto Naboni</v>
      </c>
      <c r="J205" t="str">
        <f>IF(OR(XPlan_raw[[#This Row],[Censur]]="(tom)",XPlan_raw[[#This Row],[Censur]]=""),"",XPlan_raw[[#This Row],[Censur]])</f>
        <v>Second examiner: External</v>
      </c>
      <c r="K2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5" s="4" t="str">
        <f>IF(XPlan_raw[[#This Row],[Bemærk]]&lt;&gt;"",XPlan_raw[[#This Row],[Bemærk]],"")</f>
        <v/>
      </c>
      <c r="M205" s="4" t="str">
        <f>IF(XPlan_raw[[#This Row],[Prøveform]]="Skriftlig prøve",XPlan_raw[[#This Row],[DATO: Start eksamen]]+21,"")</f>
        <v/>
      </c>
      <c r="N2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205" s="27" t="s">
        <v>515</v>
      </c>
      <c r="R205" s="26" t="s">
        <v>1278</v>
      </c>
      <c r="S205" s="25" t="s">
        <v>1279</v>
      </c>
      <c r="T205" s="25" t="s">
        <v>1280</v>
      </c>
      <c r="U205" s="25" t="s">
        <v>203</v>
      </c>
      <c r="V205" s="25" t="s">
        <v>157</v>
      </c>
      <c r="W205" s="42">
        <v>45820</v>
      </c>
      <c r="X205" s="51">
        <v>45835</v>
      </c>
      <c r="Y205" s="41" t="s">
        <v>630</v>
      </c>
      <c r="Z205" s="26" t="s">
        <v>1281</v>
      </c>
      <c r="AA205" s="25" t="s">
        <v>322</v>
      </c>
      <c r="AB205" s="25" t="s">
        <v>187</v>
      </c>
      <c r="AC205" s="42" t="s">
        <v>157</v>
      </c>
      <c r="AD205" s="51"/>
      <c r="AE205" s="26" t="s">
        <v>161</v>
      </c>
      <c r="AF205" t="s">
        <v>18</v>
      </c>
      <c r="AH205" s="25" t="s">
        <v>157</v>
      </c>
      <c r="AI205" s="25" t="s">
        <v>157</v>
      </c>
      <c r="AJ205" s="25" t="s">
        <v>157</v>
      </c>
      <c r="AK205" s="25" t="s">
        <v>157</v>
      </c>
      <c r="AL205" s="25" t="s">
        <v>157</v>
      </c>
      <c r="AM205" s="25" t="s">
        <v>157</v>
      </c>
      <c r="AN205" s="25" t="s">
        <v>157</v>
      </c>
      <c r="AO205" s="25" t="s">
        <v>157</v>
      </c>
      <c r="AP205" s="25" t="s">
        <v>157</v>
      </c>
      <c r="AQ205" s="25" t="s">
        <v>157</v>
      </c>
      <c r="AR205" s="25" t="s">
        <v>157</v>
      </c>
      <c r="AS205" s="25" t="s">
        <v>157</v>
      </c>
      <c r="AT205" s="25" t="s">
        <v>157</v>
      </c>
      <c r="AU205" s="25" t="s">
        <v>157</v>
      </c>
      <c r="AV205" s="25"/>
      <c r="AW205" s="25" t="s">
        <v>157</v>
      </c>
      <c r="AX205" s="25" t="s">
        <v>157</v>
      </c>
      <c r="AY205" s="25" t="s">
        <v>157</v>
      </c>
      <c r="AZ205" s="25" t="s">
        <v>157</v>
      </c>
      <c r="BA205" s="25" t="s">
        <v>157</v>
      </c>
      <c r="BB205" s="25" t="s">
        <v>157</v>
      </c>
      <c r="BC205" s="25" t="s">
        <v>65</v>
      </c>
      <c r="BD205" s="25" t="s">
        <v>157</v>
      </c>
      <c r="BE205" s="25" t="s">
        <v>157</v>
      </c>
      <c r="BF205" s="25" t="s">
        <v>157</v>
      </c>
      <c r="BG205" s="25" t="s">
        <v>157</v>
      </c>
      <c r="BH205" s="25" t="s">
        <v>157</v>
      </c>
      <c r="BI205" s="25" t="s">
        <v>157</v>
      </c>
      <c r="BJ205" s="25" t="s">
        <v>157</v>
      </c>
      <c r="BK205" s="25" t="s">
        <v>157</v>
      </c>
      <c r="BL205" s="25" t="s">
        <v>157</v>
      </c>
      <c r="BM205" s="25" t="s">
        <v>157</v>
      </c>
      <c r="BN205" s="25" t="s">
        <v>157</v>
      </c>
      <c r="BO205" s="25" t="s">
        <v>157</v>
      </c>
      <c r="BP205" s="25" t="s">
        <v>157</v>
      </c>
      <c r="BQ205" s="25" t="s">
        <v>157</v>
      </c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</row>
    <row r="206" spans="2:84" x14ac:dyDescent="0.25">
      <c r="B206" t="str">
        <f>IF(Q206="ja",XPlan_raw[[#This Row],[EKA_kode2]],"")</f>
        <v>T020027102</v>
      </c>
      <c r="C206" t="str">
        <f>XPlan_raw[[#This Row],[eka_langtnavn]]</f>
        <v>Kandidatspeciale - 40 ECTS</v>
      </c>
      <c r="D206" t="str">
        <f>IF(XPlan_raw[[#This Row],[Interne-kode]]&lt;&gt;"(tom)",XPlan_raw[[#This Row],[Interne-kode]],"")</f>
        <v>CK-SP40</v>
      </c>
      <c r="E2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6" t="str">
        <f>IF(XPlan_raw[[#This Row],[Campus]]&lt;&gt;"(tom)",XPlan_raw[[#This Row],[Campus]],"")</f>
        <v>Odense</v>
      </c>
      <c r="H206" t="str">
        <f>IF(OR(XPlan_raw[[#This Row],[Prøveform]]="(tom)",XPlan_raw[[#This Row],[Prøveform]]=""),"",XPlan_raw[[#This Row],[Prøveform]])</f>
        <v>Master's thesis with oral defence</v>
      </c>
      <c r="I206" t="str">
        <f>IF(XPlan_raw[[#This Row],[Eksaminator_samlet]]&lt;&gt;"",XPlan_raw[[#This Row],[Eksaminator_samlet]],"")</f>
        <v/>
      </c>
      <c r="J206" t="str">
        <f>IF(OR(XPlan_raw[[#This Row],[Censur]]="(tom)",XPlan_raw[[#This Row],[Censur]]=""),"",XPlan_raw[[#This Row],[Censur]])</f>
        <v>Second examiner: External</v>
      </c>
      <c r="K2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6" s="4" t="str">
        <f>IF(XPlan_raw[[#This Row],[Bemærk]]&lt;&gt;"",XPlan_raw[[#This Row],[Bemærk]],"")</f>
        <v/>
      </c>
      <c r="M206" s="4" t="str">
        <f>IF(XPlan_raw[[#This Row],[Prøveform]]="Skriftlig prøve",XPlan_raw[[#This Row],[DATO: Start eksamen]]+21,"")</f>
        <v/>
      </c>
      <c r="N2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(tom),(tom),(tom),(tom),(tom),(tom),(tom),(tom),(tom),(tom),(tom),(tom),(tom),(tom),,(tom),(tom),(tom),(tom),(tom),(tom),(tom),(tom),(tom),(tom),(tom),Kandidat i Konstruktionsteknik (MSc),(tom),(tom),(tom),(tom),(tom),(tom),(tom),(tom),(tom),,,,,,,,,,,,,,,</v>
      </c>
      <c r="Q206" s="27" t="s">
        <v>515</v>
      </c>
      <c r="R206" s="26" t="s">
        <v>897</v>
      </c>
      <c r="S206" s="25" t="s">
        <v>718</v>
      </c>
      <c r="T206" s="25" t="s">
        <v>898</v>
      </c>
      <c r="U206" s="46" t="s">
        <v>2078</v>
      </c>
      <c r="V206" s="25" t="s">
        <v>203</v>
      </c>
      <c r="W206" s="42">
        <v>45820</v>
      </c>
      <c r="X206" s="51">
        <v>45835</v>
      </c>
      <c r="Y206" s="41" t="s">
        <v>630</v>
      </c>
      <c r="Z206" s="26"/>
      <c r="AA206" s="25" t="s">
        <v>322</v>
      </c>
      <c r="AB206" s="25" t="s">
        <v>187</v>
      </c>
      <c r="AC206" s="42" t="s">
        <v>157</v>
      </c>
      <c r="AD206" s="51"/>
      <c r="AE206" s="26" t="s">
        <v>161</v>
      </c>
      <c r="AF206" t="s">
        <v>18</v>
      </c>
      <c r="AH206" s="46" t="s">
        <v>157</v>
      </c>
      <c r="AI206" s="25" t="s">
        <v>157</v>
      </c>
      <c r="AJ206" s="46" t="s">
        <v>157</v>
      </c>
      <c r="AK206" s="25" t="s">
        <v>157</v>
      </c>
      <c r="AL206" s="46" t="s">
        <v>157</v>
      </c>
      <c r="AM206" s="25" t="s">
        <v>157</v>
      </c>
      <c r="AN206" s="46" t="s">
        <v>157</v>
      </c>
      <c r="AO206" s="25" t="s">
        <v>157</v>
      </c>
      <c r="AP206" s="25" t="s">
        <v>157</v>
      </c>
      <c r="AQ206" s="25" t="s">
        <v>157</v>
      </c>
      <c r="AR206" s="25" t="s">
        <v>157</v>
      </c>
      <c r="AS206" s="25" t="s">
        <v>157</v>
      </c>
      <c r="AT206" s="25" t="s">
        <v>157</v>
      </c>
      <c r="AU206" s="25" t="s">
        <v>157</v>
      </c>
      <c r="AV206" s="25"/>
      <c r="AW206" s="25" t="s">
        <v>157</v>
      </c>
      <c r="AX206" s="25" t="s">
        <v>157</v>
      </c>
      <c r="AY206" s="25" t="s">
        <v>157</v>
      </c>
      <c r="AZ206" s="25" t="s">
        <v>157</v>
      </c>
      <c r="BA206" s="25" t="s">
        <v>157</v>
      </c>
      <c r="BB206" s="25" t="s">
        <v>157</v>
      </c>
      <c r="BC206" s="25" t="s">
        <v>157</v>
      </c>
      <c r="BD206" s="25" t="s">
        <v>157</v>
      </c>
      <c r="BE206" s="25" t="s">
        <v>157</v>
      </c>
      <c r="BF206" s="25" t="s">
        <v>157</v>
      </c>
      <c r="BG206" s="25" t="s">
        <v>157</v>
      </c>
      <c r="BH206" s="25" t="s">
        <v>70</v>
      </c>
      <c r="BI206" s="25" t="s">
        <v>157</v>
      </c>
      <c r="BJ206" s="25" t="s">
        <v>157</v>
      </c>
      <c r="BK206" s="25" t="s">
        <v>157</v>
      </c>
      <c r="BL206" s="25" t="s">
        <v>157</v>
      </c>
      <c r="BM206" s="25" t="s">
        <v>157</v>
      </c>
      <c r="BN206" s="25" t="s">
        <v>157</v>
      </c>
      <c r="BO206" s="25" t="s">
        <v>157</v>
      </c>
      <c r="BP206" s="25" t="s">
        <v>157</v>
      </c>
      <c r="BQ206" s="25" t="s">
        <v>157</v>
      </c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</row>
    <row r="207" spans="2:84" x14ac:dyDescent="0.25">
      <c r="B207" t="str">
        <f>IF(Q207="ja",XPlan_raw[[#This Row],[EKA_kode2]],"")</f>
        <v>T150032102</v>
      </c>
      <c r="C207" t="str">
        <f>XPlan_raw[[#This Row],[eka_langtnavn]]</f>
        <v>Kandidatspeciale - 40 ECTS</v>
      </c>
      <c r="D207" t="str">
        <f>IF(XPlan_raw[[#This Row],[Interne-kode]]&lt;&gt;"(tom)",XPlan_raw[[#This Row],[Interne-kode]],"")</f>
        <v>15-MT</v>
      </c>
      <c r="E2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7" t="str">
        <f>IF(XPlan_raw[[#This Row],[Campus]]&lt;&gt;"(tom)",XPlan_raw[[#This Row],[Campus]],"")</f>
        <v>Odense</v>
      </c>
      <c r="H207" t="str">
        <f>IF(OR(XPlan_raw[[#This Row],[Prøveform]]="(tom)",XPlan_raw[[#This Row],[Prøveform]]=""),"",XPlan_raw[[#This Row],[Prøveform]])</f>
        <v>Master's thesis with oral defence</v>
      </c>
      <c r="I207" t="str">
        <f>IF(XPlan_raw[[#This Row],[Eksaminator_samlet]]&lt;&gt;"",XPlan_raw[[#This Row],[Eksaminator_samlet]],"")</f>
        <v>Henrik Brøner Jørgensen, Roberto Naboni</v>
      </c>
      <c r="J207" t="str">
        <f>IF(OR(XPlan_raw[[#This Row],[Censur]]="(tom)",XPlan_raw[[#This Row],[Censur]]=""),"",XPlan_raw[[#This Row],[Censur]])</f>
        <v>Second examiner: External</v>
      </c>
      <c r="K2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7" s="4" t="str">
        <f>IF(XPlan_raw[[#This Row],[Bemærk]]&lt;&gt;"",XPlan_raw[[#This Row],[Bemærk]],"")</f>
        <v/>
      </c>
      <c r="M207" s="4" t="str">
        <f>IF(XPlan_raw[[#This Row],[Prøveform]]="Skriftlig prøve",XPlan_raw[[#This Row],[DATO: Start eksamen]]+21,"")</f>
        <v/>
      </c>
      <c r="N2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207" s="27" t="s">
        <v>515</v>
      </c>
      <c r="R207" s="49" t="s">
        <v>1275</v>
      </c>
      <c r="S207" s="46" t="s">
        <v>718</v>
      </c>
      <c r="T207" s="25" t="s">
        <v>1276</v>
      </c>
      <c r="U207" s="46" t="s">
        <v>2078</v>
      </c>
      <c r="V207" s="25" t="s">
        <v>203</v>
      </c>
      <c r="W207" s="42">
        <v>45820</v>
      </c>
      <c r="X207" s="51">
        <v>45835</v>
      </c>
      <c r="Y207" s="41" t="s">
        <v>630</v>
      </c>
      <c r="Z207" s="49" t="s">
        <v>1277</v>
      </c>
      <c r="AA207" s="25" t="s">
        <v>322</v>
      </c>
      <c r="AB207" s="46" t="s">
        <v>187</v>
      </c>
      <c r="AC207" s="42" t="s">
        <v>157</v>
      </c>
      <c r="AD207" s="52"/>
      <c r="AE207" s="26" t="s">
        <v>161</v>
      </c>
      <c r="AF207" t="s">
        <v>18</v>
      </c>
      <c r="AH207" s="46" t="s">
        <v>157</v>
      </c>
      <c r="AI207" s="25" t="s">
        <v>157</v>
      </c>
      <c r="AJ207" s="46" t="s">
        <v>157</v>
      </c>
      <c r="AK207" s="25" t="s">
        <v>157</v>
      </c>
      <c r="AL207" s="46" t="s">
        <v>157</v>
      </c>
      <c r="AM207" s="25" t="s">
        <v>157</v>
      </c>
      <c r="AN207" s="46" t="s">
        <v>157</v>
      </c>
      <c r="AO207" s="25" t="s">
        <v>157</v>
      </c>
      <c r="AP207" s="25" t="s">
        <v>157</v>
      </c>
      <c r="AQ207" s="25" t="s">
        <v>157</v>
      </c>
      <c r="AR207" s="25" t="s">
        <v>157</v>
      </c>
      <c r="AS207" s="25" t="s">
        <v>157</v>
      </c>
      <c r="AT207" s="25" t="s">
        <v>157</v>
      </c>
      <c r="AU207" s="25" t="s">
        <v>157</v>
      </c>
      <c r="AV207" s="25"/>
      <c r="AW207" s="25" t="s">
        <v>157</v>
      </c>
      <c r="AX207" s="25" t="s">
        <v>157</v>
      </c>
      <c r="AY207" s="25" t="s">
        <v>157</v>
      </c>
      <c r="AZ207" s="25" t="s">
        <v>157</v>
      </c>
      <c r="BA207" s="25" t="s">
        <v>157</v>
      </c>
      <c r="BB207" s="25" t="s">
        <v>157</v>
      </c>
      <c r="BC207" s="25" t="s">
        <v>65</v>
      </c>
      <c r="BD207" s="25" t="s">
        <v>157</v>
      </c>
      <c r="BE207" s="25" t="s">
        <v>157</v>
      </c>
      <c r="BF207" s="25" t="s">
        <v>157</v>
      </c>
      <c r="BG207" s="25" t="s">
        <v>157</v>
      </c>
      <c r="BH207" s="25" t="s">
        <v>157</v>
      </c>
      <c r="BI207" s="25" t="s">
        <v>157</v>
      </c>
      <c r="BJ207" s="25" t="s">
        <v>157</v>
      </c>
      <c r="BK207" s="25" t="s">
        <v>157</v>
      </c>
      <c r="BL207" s="25" t="s">
        <v>157</v>
      </c>
      <c r="BM207" s="25" t="s">
        <v>157</v>
      </c>
      <c r="BN207" s="25" t="s">
        <v>157</v>
      </c>
      <c r="BO207" s="25" t="s">
        <v>157</v>
      </c>
      <c r="BP207" s="25" t="s">
        <v>157</v>
      </c>
      <c r="BQ207" s="25" t="s">
        <v>157</v>
      </c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</row>
    <row r="208" spans="2:84" x14ac:dyDescent="0.25">
      <c r="B208" t="str">
        <f>IF(Q208="ja",XPlan_raw[[#This Row],[EKA_kode2]],"")</f>
        <v>T050035102</v>
      </c>
      <c r="C208" t="str">
        <f>XPlan_raw[[#This Row],[eka_langtnavn]]</f>
        <v>Ledelse 2</v>
      </c>
      <c r="D208" t="str">
        <f>IF(XPlan_raw[[#This Row],[Interne-kode]]&lt;&gt;"(tom)",XPlan_raw[[#This Row],[Interne-kode]],"")</f>
        <v>P-IFG4</v>
      </c>
      <c r="E2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12-06-2025 - 16-06-2025</v>
      </c>
      <c r="G208" t="str">
        <f>IF(XPlan_raw[[#This Row],[Campus]]&lt;&gt;"(tom)",XPlan_raw[[#This Row],[Campus]],"")</f>
        <v>Odense</v>
      </c>
      <c r="H208" t="str">
        <f>IF(OR(XPlan_raw[[#This Row],[Prøveform]]="(tom)",XPlan_raw[[#This Row],[Prøveform]]=""),"",XPlan_raw[[#This Row],[Prøveform]])</f>
        <v>Oral examination</v>
      </c>
      <c r="I208" t="str">
        <f>IF(XPlan_raw[[#This Row],[Eksaminator_samlet]]&lt;&gt;"",XPlan_raw[[#This Row],[Eksaminator_samlet]],"")</f>
        <v>Josephine Ottesen</v>
      </c>
      <c r="J208" t="str">
        <f>IF(OR(XPlan_raw[[#This Row],[Censur]]="(tom)",XPlan_raw[[#This Row],[Censur]]=""),"",XPlan_raw[[#This Row],[Censur]])</f>
        <v>Second examiner: Internal</v>
      </c>
      <c r="K2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8" s="4" t="str">
        <f>IF(XPlan_raw[[#This Row],[Bemærk]]&lt;&gt;"",XPlan_raw[[#This Row],[Bemærk]],"")</f>
        <v/>
      </c>
      <c r="M208" s="4" t="str">
        <f>IF(XPlan_raw[[#This Row],[Prøveform]]="Skriftlig prøve",XPlan_raw[[#This Row],[DATO: Start eksamen]]+21,"")</f>
        <v/>
      </c>
      <c r="N2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08" s="27" t="s">
        <v>515</v>
      </c>
      <c r="R208" s="49" t="s">
        <v>940</v>
      </c>
      <c r="S208" s="46" t="s">
        <v>941</v>
      </c>
      <c r="T208" s="25" t="s">
        <v>942</v>
      </c>
      <c r="U208" s="46" t="s">
        <v>203</v>
      </c>
      <c r="V208" s="25" t="s">
        <v>157</v>
      </c>
      <c r="W208" s="50">
        <v>45820</v>
      </c>
      <c r="X208" s="51">
        <v>45824</v>
      </c>
      <c r="Y208" s="41" t="s">
        <v>630</v>
      </c>
      <c r="Z208" s="49" t="s">
        <v>943</v>
      </c>
      <c r="AA208" s="25" t="s">
        <v>186</v>
      </c>
      <c r="AB208" s="46" t="s">
        <v>160</v>
      </c>
      <c r="AC208" s="42">
        <v>45887</v>
      </c>
      <c r="AD208" s="52"/>
      <c r="AE208" s="26"/>
      <c r="AF208" t="s">
        <v>18</v>
      </c>
      <c r="AH208" s="46" t="s">
        <v>157</v>
      </c>
      <c r="AI208" s="25" t="s">
        <v>157</v>
      </c>
      <c r="AJ208" s="46" t="s">
        <v>157</v>
      </c>
      <c r="AK208" s="25" t="s">
        <v>157</v>
      </c>
      <c r="AL208" s="46" t="s">
        <v>157</v>
      </c>
      <c r="AM208" s="25" t="s">
        <v>157</v>
      </c>
      <c r="AN208" s="46" t="s">
        <v>157</v>
      </c>
      <c r="AO208" s="25" t="s">
        <v>51</v>
      </c>
      <c r="AP208" s="25" t="s">
        <v>157</v>
      </c>
      <c r="AQ208" s="25" t="s">
        <v>157</v>
      </c>
      <c r="AR208" s="25" t="s">
        <v>157</v>
      </c>
      <c r="AS208" s="25" t="s">
        <v>157</v>
      </c>
      <c r="AT208" s="25" t="s">
        <v>157</v>
      </c>
      <c r="AU208" s="25" t="s">
        <v>157</v>
      </c>
      <c r="AV208" s="25"/>
      <c r="AW208" s="25" t="s">
        <v>157</v>
      </c>
      <c r="AX208" s="25" t="s">
        <v>157</v>
      </c>
      <c r="AY208" s="25" t="s">
        <v>157</v>
      </c>
      <c r="AZ208" s="25" t="s">
        <v>157</v>
      </c>
      <c r="BA208" s="25" t="s">
        <v>157</v>
      </c>
      <c r="BB208" s="25" t="s">
        <v>157</v>
      </c>
      <c r="BC208" s="25" t="s">
        <v>157</v>
      </c>
      <c r="BD208" s="25" t="s">
        <v>157</v>
      </c>
      <c r="BE208" s="25" t="s">
        <v>157</v>
      </c>
      <c r="BF208" s="25" t="s">
        <v>157</v>
      </c>
      <c r="BG208" s="25" t="s">
        <v>157</v>
      </c>
      <c r="BH208" s="25" t="s">
        <v>157</v>
      </c>
      <c r="BI208" s="25" t="s">
        <v>157</v>
      </c>
      <c r="BJ208" s="25" t="s">
        <v>157</v>
      </c>
      <c r="BK208" s="25" t="s">
        <v>157</v>
      </c>
      <c r="BL208" s="25" t="s">
        <v>157</v>
      </c>
      <c r="BM208" s="25" t="s">
        <v>157</v>
      </c>
      <c r="BN208" s="25" t="s">
        <v>157</v>
      </c>
      <c r="BO208" s="25" t="s">
        <v>157</v>
      </c>
      <c r="BP208" s="25" t="s">
        <v>157</v>
      </c>
      <c r="BQ208" s="25" t="s">
        <v>157</v>
      </c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</row>
    <row r="209" spans="2:84" x14ac:dyDescent="0.25">
      <c r="B209" t="str">
        <f>IF(Q209="ja",XPlan_raw[[#This Row],[EKA_kode2]],"")</f>
        <v>T220011102</v>
      </c>
      <c r="C209" t="str">
        <f>XPlan_raw[[#This Row],[eka_langtnavn]]</f>
        <v>Master's Thesis - 30 ECT</v>
      </c>
      <c r="D209" t="str">
        <f>IF(XPlan_raw[[#This Row],[Interne-kode]]&lt;&gt;"(tom)",XPlan_raw[[#This Row],[Interne-kode]],"")</f>
        <v>XCM-S30</v>
      </c>
      <c r="E2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09" t="str">
        <f>IF(XPlan_raw[[#This Row],[Campus]]&lt;&gt;"(tom)",XPlan_raw[[#This Row],[Campus]],"")</f>
        <v>Odense</v>
      </c>
      <c r="H209" t="str">
        <f>IF(OR(XPlan_raw[[#This Row],[Prøveform]]="(tom)",XPlan_raw[[#This Row],[Prøveform]]=""),"",XPlan_raw[[#This Row],[Prøveform]])</f>
        <v>Master's thesis with oral defence</v>
      </c>
      <c r="I209" t="str">
        <f>IF(XPlan_raw[[#This Row],[Eksaminator_samlet]]&lt;&gt;"",XPlan_raw[[#This Row],[Eksaminator_samlet]],"")</f>
        <v/>
      </c>
      <c r="J209" t="str">
        <f>IF(OR(XPlan_raw[[#This Row],[Censur]]="(tom)",XPlan_raw[[#This Row],[Censur]]=""),"",XPlan_raw[[#This Row],[Censur]])</f>
        <v>Second examiner: External</v>
      </c>
      <c r="K2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9" s="4" t="str">
        <f>IF(XPlan_raw[[#This Row],[Bemærk]]&lt;&gt;"",XPlan_raw[[#This Row],[Bemærk]],"")</f>
        <v/>
      </c>
      <c r="M209" s="4" t="str">
        <f>IF(XPlan_raw[[#This Row],[Prøveform]]="Skriftlig prøve",XPlan_raw[[#This Row],[DATO: Start eksamen]]+21,"")</f>
        <v/>
      </c>
      <c r="N2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09" s="27" t="s">
        <v>515</v>
      </c>
      <c r="R209" s="26" t="s">
        <v>1424</v>
      </c>
      <c r="S209" s="25" t="s">
        <v>1425</v>
      </c>
      <c r="T209" s="25" t="s">
        <v>1426</v>
      </c>
      <c r="U209" s="25" t="s">
        <v>203</v>
      </c>
      <c r="V209" s="25" t="s">
        <v>157</v>
      </c>
      <c r="W209" s="42">
        <v>45820</v>
      </c>
      <c r="X209" s="51">
        <v>45831</v>
      </c>
      <c r="Y209" s="41" t="s">
        <v>630</v>
      </c>
      <c r="Z209" s="26"/>
      <c r="AA209" s="25" t="s">
        <v>322</v>
      </c>
      <c r="AB209" s="25" t="s">
        <v>187</v>
      </c>
      <c r="AC209" s="42" t="s">
        <v>157</v>
      </c>
      <c r="AD209" s="51"/>
      <c r="AE209" s="26" t="s">
        <v>161</v>
      </c>
      <c r="AF209" t="s">
        <v>18</v>
      </c>
      <c r="AH209" s="46" t="s">
        <v>157</v>
      </c>
      <c r="AI209" s="25" t="s">
        <v>157</v>
      </c>
      <c r="AJ209" s="46" t="s">
        <v>157</v>
      </c>
      <c r="AK209" s="25" t="s">
        <v>157</v>
      </c>
      <c r="AL209" s="46" t="s">
        <v>157</v>
      </c>
      <c r="AM209" s="25" t="s">
        <v>157</v>
      </c>
      <c r="AN209" s="46" t="s">
        <v>157</v>
      </c>
      <c r="AO209" s="25" t="s">
        <v>157</v>
      </c>
      <c r="AP209" s="25" t="s">
        <v>157</v>
      </c>
      <c r="AQ209" s="25" t="s">
        <v>157</v>
      </c>
      <c r="AR209" s="25" t="s">
        <v>157</v>
      </c>
      <c r="AS209" s="25" t="s">
        <v>157</v>
      </c>
      <c r="AT209" s="25" t="s">
        <v>157</v>
      </c>
      <c r="AU209" s="25" t="s">
        <v>157</v>
      </c>
      <c r="AV209" s="25"/>
      <c r="AW209" s="25" t="s">
        <v>157</v>
      </c>
      <c r="AX209" s="25" t="s">
        <v>157</v>
      </c>
      <c r="AY209" s="25" t="s">
        <v>157</v>
      </c>
      <c r="AZ209" s="25" t="s">
        <v>157</v>
      </c>
      <c r="BA209" s="25" t="s">
        <v>157</v>
      </c>
      <c r="BB209" s="25" t="s">
        <v>157</v>
      </c>
      <c r="BC209" s="25" t="s">
        <v>157</v>
      </c>
      <c r="BD209" s="25" t="s">
        <v>157</v>
      </c>
      <c r="BE209" s="25" t="s">
        <v>157</v>
      </c>
      <c r="BF209" s="25" t="s">
        <v>157</v>
      </c>
      <c r="BG209" s="25" t="s">
        <v>157</v>
      </c>
      <c r="BH209" s="25" t="s">
        <v>157</v>
      </c>
      <c r="BI209" s="25" t="s">
        <v>71</v>
      </c>
      <c r="BJ209" s="25" t="s">
        <v>157</v>
      </c>
      <c r="BK209" s="25" t="s">
        <v>157</v>
      </c>
      <c r="BL209" s="25" t="s">
        <v>157</v>
      </c>
      <c r="BM209" s="25" t="s">
        <v>157</v>
      </c>
      <c r="BN209" s="25" t="s">
        <v>157</v>
      </c>
      <c r="BO209" s="25" t="s">
        <v>157</v>
      </c>
      <c r="BP209" s="25" t="s">
        <v>157</v>
      </c>
      <c r="BQ209" s="25" t="s">
        <v>157</v>
      </c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</row>
    <row r="210" spans="2:84" x14ac:dyDescent="0.25">
      <c r="B210" t="str">
        <f>IF(Q210="ja",XPlan_raw[[#This Row],[EKA_kode2]],"")</f>
        <v>T210044102</v>
      </c>
      <c r="C210" t="str">
        <f>XPlan_raw[[#This Row],[eka_langtnavn]]</f>
        <v>Master's Thesis - 30 ECTS</v>
      </c>
      <c r="D210" t="str">
        <f>IF(XPlan_raw[[#This Row],[Interne-kode]]&lt;&gt;"(tom)",XPlan_raw[[#This Row],[Interne-kode]],"")</f>
        <v>XC-SP30</v>
      </c>
      <c r="E2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</v>
      </c>
      <c r="F2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0" t="str">
        <f>IF(XPlan_raw[[#This Row],[Campus]]&lt;&gt;"(tom)",XPlan_raw[[#This Row],[Campus]],"")</f>
        <v>Odense</v>
      </c>
      <c r="H210" t="str">
        <f>IF(OR(XPlan_raw[[#This Row],[Prøveform]]="(tom)",XPlan_raw[[#This Row],[Prøveform]]=""),"",XPlan_raw[[#This Row],[Prøveform]])</f>
        <v>Master's thesis with oral defence</v>
      </c>
      <c r="I210" t="str">
        <f>IF(XPlan_raw[[#This Row],[Eksaminator_samlet]]&lt;&gt;"",XPlan_raw[[#This Row],[Eksaminator_samlet]],"")</f>
        <v/>
      </c>
      <c r="J210" t="str">
        <f>IF(OR(XPlan_raw[[#This Row],[Censur]]="(tom)",XPlan_raw[[#This Row],[Censur]]=""),"",XPlan_raw[[#This Row],[Censur]])</f>
        <v>Second examiner: External</v>
      </c>
      <c r="K2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0" s="4" t="str">
        <f>IF(XPlan_raw[[#This Row],[Bemærk]]&lt;&gt;"",XPlan_raw[[#This Row],[Bemærk]],"")</f>
        <v/>
      </c>
      <c r="M210" s="4" t="str">
        <f>IF(XPlan_raw[[#This Row],[Prøveform]]="Skriftlig prøve",XPlan_raw[[#This Row],[DATO: Start eksamen]]+21,"")</f>
        <v/>
      </c>
      <c r="N2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0" s="27" t="s">
        <v>515</v>
      </c>
      <c r="R210" s="49" t="s">
        <v>1398</v>
      </c>
      <c r="S210" s="46" t="s">
        <v>236</v>
      </c>
      <c r="T210" s="25" t="s">
        <v>1399</v>
      </c>
      <c r="U210" s="46" t="s">
        <v>203</v>
      </c>
      <c r="V210" s="25"/>
      <c r="W210" s="50">
        <v>45820</v>
      </c>
      <c r="X210" s="51">
        <v>45831</v>
      </c>
      <c r="Y210" s="41" t="s">
        <v>630</v>
      </c>
      <c r="Z210" s="49"/>
      <c r="AA210" s="25" t="s">
        <v>322</v>
      </c>
      <c r="AB210" s="46" t="s">
        <v>187</v>
      </c>
      <c r="AC210" s="42" t="s">
        <v>157</v>
      </c>
      <c r="AD210" s="52"/>
      <c r="AE210" s="26" t="s">
        <v>161</v>
      </c>
      <c r="AF210" t="s">
        <v>18</v>
      </c>
      <c r="AH210" s="46" t="s">
        <v>157</v>
      </c>
      <c r="AI210" s="25" t="s">
        <v>157</v>
      </c>
      <c r="AJ210" s="46" t="s">
        <v>157</v>
      </c>
      <c r="AK210" s="25" t="s">
        <v>157</v>
      </c>
      <c r="AL210" s="46" t="s">
        <v>157</v>
      </c>
      <c r="AM210" s="25" t="s">
        <v>157</v>
      </c>
      <c r="AN210" s="46" t="s">
        <v>157</v>
      </c>
      <c r="AO210" s="25" t="s">
        <v>157</v>
      </c>
      <c r="AP210" s="25" t="s">
        <v>157</v>
      </c>
      <c r="AQ210" s="25" t="s">
        <v>157</v>
      </c>
      <c r="AR210" s="25" t="s">
        <v>157</v>
      </c>
      <c r="AS210" s="25" t="s">
        <v>157</v>
      </c>
      <c r="AT210" s="25" t="s">
        <v>157</v>
      </c>
      <c r="AU210" s="25" t="s">
        <v>157</v>
      </c>
      <c r="AV210" s="25"/>
      <c r="AW210" s="25" t="s">
        <v>157</v>
      </c>
      <c r="AX210" s="25" t="s">
        <v>157</v>
      </c>
      <c r="AY210" s="25" t="s">
        <v>157</v>
      </c>
      <c r="AZ210" s="25" t="s">
        <v>157</v>
      </c>
      <c r="BA210" s="25" t="s">
        <v>157</v>
      </c>
      <c r="BB210" s="25" t="s">
        <v>157</v>
      </c>
      <c r="BC210" s="25" t="s">
        <v>157</v>
      </c>
      <c r="BD210" s="25" t="s">
        <v>157</v>
      </c>
      <c r="BE210" s="25" t="s">
        <v>157</v>
      </c>
      <c r="BF210" s="25" t="s">
        <v>157</v>
      </c>
      <c r="BG210" s="25" t="s">
        <v>69</v>
      </c>
      <c r="BH210" s="25" t="s">
        <v>157</v>
      </c>
      <c r="BI210" s="25" t="s">
        <v>157</v>
      </c>
      <c r="BJ210" s="25" t="s">
        <v>157</v>
      </c>
      <c r="BK210" s="25" t="s">
        <v>157</v>
      </c>
      <c r="BL210" s="25" t="s">
        <v>157</v>
      </c>
      <c r="BM210" s="25" t="s">
        <v>157</v>
      </c>
      <c r="BN210" s="25" t="s">
        <v>157</v>
      </c>
      <c r="BO210" s="25" t="s">
        <v>157</v>
      </c>
      <c r="BP210" s="25" t="s">
        <v>157</v>
      </c>
      <c r="BQ210" s="25" t="s">
        <v>157</v>
      </c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</row>
    <row r="211" spans="2:84" x14ac:dyDescent="0.25">
      <c r="B211" t="str">
        <f>IF(Q211="ja",XPlan_raw[[#This Row],[EKA_kode2]],"")</f>
        <v>T520012102</v>
      </c>
      <c r="C211" t="str">
        <f>XPlan_raw[[#This Row],[eka_langtnavn]]</f>
        <v>Master's Thesis - 30 ECTS</v>
      </c>
      <c r="D211" t="str">
        <f>IF(XPlan_raw[[#This Row],[Interne-kode]]&lt;&gt;"(tom)",XPlan_raw[[#This Row],[Interne-kode]],"")</f>
        <v>SM-SP30</v>
      </c>
      <c r="E2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1" t="str">
        <f>IF(XPlan_raw[[#This Row],[Campus]]&lt;&gt;"(tom)",XPlan_raw[[#This Row],[Campus]],"")</f>
        <v>Odense</v>
      </c>
      <c r="H211" t="str">
        <f>IF(OR(XPlan_raw[[#This Row],[Prøveform]]="(tom)",XPlan_raw[[#This Row],[Prøveform]]=""),"",XPlan_raw[[#This Row],[Prøveform]])</f>
        <v>Master's thesis with oral defence</v>
      </c>
      <c r="I211" t="str">
        <f>IF(XPlan_raw[[#This Row],[Eksaminator_samlet]]&lt;&gt;"",XPlan_raw[[#This Row],[Eksaminator_samlet]],"")</f>
        <v/>
      </c>
      <c r="J211" t="str">
        <f>IF(OR(XPlan_raw[[#This Row],[Censur]]="(tom)",XPlan_raw[[#This Row],[Censur]]=""),"",XPlan_raw[[#This Row],[Censur]])</f>
        <v>Second examiner: External</v>
      </c>
      <c r="K2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1" s="4" t="str">
        <f>IF(XPlan_raw[[#This Row],[Bemærk]]&lt;&gt;"",XPlan_raw[[#This Row],[Bemærk]],"")</f>
        <v/>
      </c>
      <c r="M211" s="4" t="str">
        <f>IF(XPlan_raw[[#This Row],[Prøveform]]="Skriftlig prøve",XPlan_raw[[#This Row],[DATO: Start eksamen]]+21,"")</f>
        <v/>
      </c>
      <c r="N2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1" s="27" t="s">
        <v>515</v>
      </c>
      <c r="R211" s="49" t="s">
        <v>1653</v>
      </c>
      <c r="S211" s="46" t="s">
        <v>236</v>
      </c>
      <c r="T211" s="25" t="s">
        <v>1654</v>
      </c>
      <c r="U211" s="46" t="s">
        <v>203</v>
      </c>
      <c r="V211" s="25" t="s">
        <v>157</v>
      </c>
      <c r="W211" s="50">
        <v>45820</v>
      </c>
      <c r="X211" s="51">
        <v>45834</v>
      </c>
      <c r="Y211" s="41" t="s">
        <v>630</v>
      </c>
      <c r="Z211" s="49"/>
      <c r="AA211" s="25" t="s">
        <v>322</v>
      </c>
      <c r="AB211" s="46" t="s">
        <v>187</v>
      </c>
      <c r="AC211" s="42" t="s">
        <v>157</v>
      </c>
      <c r="AD211" s="52"/>
      <c r="AE211" s="26" t="s">
        <v>161</v>
      </c>
      <c r="AF211" t="s">
        <v>18</v>
      </c>
      <c r="AH211" s="46" t="s">
        <v>157</v>
      </c>
      <c r="AI211" s="25" t="s">
        <v>157</v>
      </c>
      <c r="AJ211" s="46" t="s">
        <v>157</v>
      </c>
      <c r="AK211" s="25" t="s">
        <v>157</v>
      </c>
      <c r="AL211" s="46" t="s">
        <v>157</v>
      </c>
      <c r="AM211" s="25" t="s">
        <v>157</v>
      </c>
      <c r="AN211" s="46" t="s">
        <v>157</v>
      </c>
      <c r="AO211" s="25" t="s">
        <v>157</v>
      </c>
      <c r="AP211" s="25" t="s">
        <v>157</v>
      </c>
      <c r="AQ211" s="25" t="s">
        <v>157</v>
      </c>
      <c r="AR211" s="25" t="s">
        <v>157</v>
      </c>
      <c r="AS211" s="25" t="s">
        <v>157</v>
      </c>
      <c r="AT211" s="25" t="s">
        <v>157</v>
      </c>
      <c r="AU211" s="25" t="s">
        <v>157</v>
      </c>
      <c r="AV211" s="25"/>
      <c r="AW211" s="25" t="s">
        <v>157</v>
      </c>
      <c r="AX211" s="25" t="s">
        <v>157</v>
      </c>
      <c r="AY211" s="25" t="s">
        <v>157</v>
      </c>
      <c r="AZ211" s="25" t="s">
        <v>157</v>
      </c>
      <c r="BA211" s="25" t="s">
        <v>157</v>
      </c>
      <c r="BB211" s="25" t="s">
        <v>157</v>
      </c>
      <c r="BC211" s="25" t="s">
        <v>157</v>
      </c>
      <c r="BD211" s="25" t="s">
        <v>157</v>
      </c>
      <c r="BE211" s="25" t="s">
        <v>157</v>
      </c>
      <c r="BF211" s="25" t="s">
        <v>157</v>
      </c>
      <c r="BG211" s="25" t="s">
        <v>157</v>
      </c>
      <c r="BH211" s="25" t="s">
        <v>157</v>
      </c>
      <c r="BI211" s="25" t="s">
        <v>157</v>
      </c>
      <c r="BJ211" s="25" t="s">
        <v>157</v>
      </c>
      <c r="BK211" s="25" t="s">
        <v>157</v>
      </c>
      <c r="BL211" s="25" t="s">
        <v>157</v>
      </c>
      <c r="BM211" s="25" t="s">
        <v>157</v>
      </c>
      <c r="BN211" s="25" t="s">
        <v>157</v>
      </c>
      <c r="BO211" s="25" t="s">
        <v>77</v>
      </c>
      <c r="BP211" s="25" t="s">
        <v>157</v>
      </c>
      <c r="BQ211" s="25" t="s">
        <v>157</v>
      </c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</row>
    <row r="212" spans="2:84" x14ac:dyDescent="0.25">
      <c r="B212" t="str">
        <f>IF(Q212="ja",XPlan_raw[[#This Row],[EKA_kode2]],"")</f>
        <v>T520023102</v>
      </c>
      <c r="C212" t="str">
        <f>XPlan_raw[[#This Row],[eka_langtnavn]]</f>
        <v>Master's Thesis - 30 ECTS</v>
      </c>
      <c r="D212" t="str">
        <f>IF(XPlan_raw[[#This Row],[Interne-kode]]&lt;&gt;"(tom)",XPlan_raw[[#This Row],[Interne-kode]],"")</f>
        <v>SM-SP30E</v>
      </c>
      <c r="E2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2" t="str">
        <f>IF(XPlan_raw[[#This Row],[Campus]]&lt;&gt;"(tom)",XPlan_raw[[#This Row],[Campus]],"")</f>
        <v>Odense</v>
      </c>
      <c r="H212" t="str">
        <f>IF(OR(XPlan_raw[[#This Row],[Prøveform]]="(tom)",XPlan_raw[[#This Row],[Prøveform]]=""),"",XPlan_raw[[#This Row],[Prøveform]])</f>
        <v>Master's thesis with oral defence</v>
      </c>
      <c r="I212" t="str">
        <f>IF(XPlan_raw[[#This Row],[Eksaminator_samlet]]&lt;&gt;"",XPlan_raw[[#This Row],[Eksaminator_samlet]],"")</f>
        <v xml:space="preserve">Mikkel Baun Kjærgaard </v>
      </c>
      <c r="J212" t="str">
        <f>IF(OR(XPlan_raw[[#This Row],[Censur]]="(tom)",XPlan_raw[[#This Row],[Censur]]=""),"",XPlan_raw[[#This Row],[Censur]])</f>
        <v>Second examiner: External</v>
      </c>
      <c r="K2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2" s="4" t="str">
        <f>IF(XPlan_raw[[#This Row],[Bemærk]]&lt;&gt;"",XPlan_raw[[#This Row],[Bemærk]],"")</f>
        <v/>
      </c>
      <c r="M212" s="4" t="str">
        <f>IF(XPlan_raw[[#This Row],[Prøveform]]="Skriftlig prøve",XPlan_raw[[#This Row],[DATO: Start eksamen]]+21,"")</f>
        <v/>
      </c>
      <c r="N2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2" s="27" t="s">
        <v>515</v>
      </c>
      <c r="R212" s="49" t="s">
        <v>682</v>
      </c>
      <c r="S212" s="46" t="s">
        <v>236</v>
      </c>
      <c r="T212" s="25" t="s">
        <v>683</v>
      </c>
      <c r="U212" s="46" t="s">
        <v>203</v>
      </c>
      <c r="V212" s="25" t="s">
        <v>157</v>
      </c>
      <c r="W212" s="50">
        <v>45820</v>
      </c>
      <c r="X212" s="51">
        <v>45834</v>
      </c>
      <c r="Y212" s="41" t="s">
        <v>630</v>
      </c>
      <c r="Z212" s="49" t="s">
        <v>684</v>
      </c>
      <c r="AA212" s="25" t="s">
        <v>322</v>
      </c>
      <c r="AB212" s="46" t="s">
        <v>187</v>
      </c>
      <c r="AC212" s="42" t="s">
        <v>157</v>
      </c>
      <c r="AD212" s="52"/>
      <c r="AE212" s="26" t="s">
        <v>161</v>
      </c>
      <c r="AF212" t="s">
        <v>18</v>
      </c>
      <c r="AH212" s="46" t="s">
        <v>157</v>
      </c>
      <c r="AI212" s="25" t="s">
        <v>157</v>
      </c>
      <c r="AJ212" s="46" t="s">
        <v>157</v>
      </c>
      <c r="AK212" s="25" t="s">
        <v>157</v>
      </c>
      <c r="AL212" s="46" t="s">
        <v>157</v>
      </c>
      <c r="AM212" s="25" t="s">
        <v>157</v>
      </c>
      <c r="AN212" s="46" t="s">
        <v>157</v>
      </c>
      <c r="AO212" s="25" t="s">
        <v>157</v>
      </c>
      <c r="AP212" s="25" t="s">
        <v>157</v>
      </c>
      <c r="AQ212" s="25" t="s">
        <v>157</v>
      </c>
      <c r="AR212" s="25" t="s">
        <v>157</v>
      </c>
      <c r="AS212" s="25" t="s">
        <v>157</v>
      </c>
      <c r="AT212" s="25" t="s">
        <v>157</v>
      </c>
      <c r="AU212" s="25" t="s">
        <v>157</v>
      </c>
      <c r="AV212" s="25"/>
      <c r="AW212" s="25" t="s">
        <v>157</v>
      </c>
      <c r="AX212" s="25" t="s">
        <v>157</v>
      </c>
      <c r="AY212" s="25" t="s">
        <v>157</v>
      </c>
      <c r="AZ212" s="25" t="s">
        <v>157</v>
      </c>
      <c r="BA212" s="25" t="s">
        <v>157</v>
      </c>
      <c r="BB212" s="25" t="s">
        <v>157</v>
      </c>
      <c r="BC212" s="25" t="s">
        <v>157</v>
      </c>
      <c r="BD212" s="25" t="s">
        <v>157</v>
      </c>
      <c r="BE212" s="25" t="s">
        <v>157</v>
      </c>
      <c r="BF212" s="25" t="s">
        <v>157</v>
      </c>
      <c r="BG212" s="25" t="s">
        <v>157</v>
      </c>
      <c r="BH212" s="25" t="s">
        <v>157</v>
      </c>
      <c r="BI212" s="25" t="s">
        <v>157</v>
      </c>
      <c r="BJ212" s="25" t="s">
        <v>157</v>
      </c>
      <c r="BK212" s="25" t="s">
        <v>157</v>
      </c>
      <c r="BL212" s="25" t="s">
        <v>157</v>
      </c>
      <c r="BM212" s="25" t="s">
        <v>157</v>
      </c>
      <c r="BN212" s="25" t="s">
        <v>157</v>
      </c>
      <c r="BO212" s="25" t="s">
        <v>77</v>
      </c>
      <c r="BP212" s="25" t="s">
        <v>157</v>
      </c>
      <c r="BQ212" s="25" t="s">
        <v>157</v>
      </c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</row>
    <row r="213" spans="2:84" x14ac:dyDescent="0.25">
      <c r="B213" t="str">
        <f>IF(Q213="ja",XPlan_raw[[#This Row],[EKA_kode2]],"")</f>
        <v>T210047102</v>
      </c>
      <c r="C213" t="str">
        <f>XPlan_raw[[#This Row],[eka_langtnavn]]</f>
        <v>Master's Thesis - 40 ECTS</v>
      </c>
      <c r="D213" t="str">
        <f>IF(XPlan_raw[[#This Row],[Interne-kode]]&lt;&gt;"(tom)",XPlan_raw[[#This Row],[Interne-kode]],"")</f>
        <v>XC-SP40</v>
      </c>
      <c r="E2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3" t="str">
        <f>IF(XPlan_raw[[#This Row],[Campus]]&lt;&gt;"(tom)",XPlan_raw[[#This Row],[Campus]],"")</f>
        <v>Odense</v>
      </c>
      <c r="H213" t="str">
        <f>IF(OR(XPlan_raw[[#This Row],[Prøveform]]="(tom)",XPlan_raw[[#This Row],[Prøveform]]=""),"",XPlan_raw[[#This Row],[Prøveform]])</f>
        <v>Master's thesis with oral defence</v>
      </c>
      <c r="I213" t="str">
        <f>IF(XPlan_raw[[#This Row],[Eksaminator_samlet]]&lt;&gt;"",XPlan_raw[[#This Row],[Eksaminator_samlet]],"")</f>
        <v/>
      </c>
      <c r="J213" t="str">
        <f>IF(OR(XPlan_raw[[#This Row],[Censur]]="(tom)",XPlan_raw[[#This Row],[Censur]]=""),"",XPlan_raw[[#This Row],[Censur]])</f>
        <v>Second examiner: External</v>
      </c>
      <c r="K2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3" s="4" t="str">
        <f>IF(XPlan_raw[[#This Row],[Bemærk]]&lt;&gt;"",XPlan_raw[[#This Row],[Bemærk]],"")</f>
        <v/>
      </c>
      <c r="M213" s="4" t="str">
        <f>IF(XPlan_raw[[#This Row],[Prøveform]]="Skriftlig prøve",XPlan_raw[[#This Row],[DATO: Start eksamen]]+21,"")</f>
        <v/>
      </c>
      <c r="N2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3" s="27" t="s">
        <v>515</v>
      </c>
      <c r="R213" s="26" t="s">
        <v>1400</v>
      </c>
      <c r="S213" s="25" t="s">
        <v>1060</v>
      </c>
      <c r="T213" s="25" t="s">
        <v>1401</v>
      </c>
      <c r="U213" s="25" t="s">
        <v>410</v>
      </c>
      <c r="V213" s="25" t="s">
        <v>203</v>
      </c>
      <c r="W213" s="42">
        <v>45820</v>
      </c>
      <c r="X213" s="51">
        <v>45831</v>
      </c>
      <c r="Y213" s="41" t="s">
        <v>630</v>
      </c>
      <c r="Z213" s="26"/>
      <c r="AA213" s="25" t="s">
        <v>322</v>
      </c>
      <c r="AB213" s="25" t="s">
        <v>187</v>
      </c>
      <c r="AC213" s="42" t="s">
        <v>157</v>
      </c>
      <c r="AD213" s="51"/>
      <c r="AE213" s="26" t="s">
        <v>161</v>
      </c>
      <c r="AF213" t="s">
        <v>18</v>
      </c>
      <c r="AH213" s="46" t="s">
        <v>157</v>
      </c>
      <c r="AI213" s="25" t="s">
        <v>157</v>
      </c>
      <c r="AJ213" s="46" t="s">
        <v>157</v>
      </c>
      <c r="AK213" s="25" t="s">
        <v>157</v>
      </c>
      <c r="AL213" s="46" t="s">
        <v>157</v>
      </c>
      <c r="AM213" s="25" t="s">
        <v>157</v>
      </c>
      <c r="AN213" s="46" t="s">
        <v>157</v>
      </c>
      <c r="AO213" s="25" t="s">
        <v>157</v>
      </c>
      <c r="AP213" s="25" t="s">
        <v>157</v>
      </c>
      <c r="AQ213" s="25" t="s">
        <v>157</v>
      </c>
      <c r="AR213" s="25" t="s">
        <v>157</v>
      </c>
      <c r="AS213" s="25" t="s">
        <v>157</v>
      </c>
      <c r="AT213" s="25" t="s">
        <v>157</v>
      </c>
      <c r="AU213" s="25" t="s">
        <v>157</v>
      </c>
      <c r="AV213" s="25"/>
      <c r="AW213" s="25" t="s">
        <v>157</v>
      </c>
      <c r="AX213" s="25" t="s">
        <v>157</v>
      </c>
      <c r="AY213" s="25" t="s">
        <v>157</v>
      </c>
      <c r="AZ213" s="25" t="s">
        <v>157</v>
      </c>
      <c r="BA213" s="25" t="s">
        <v>157</v>
      </c>
      <c r="BB213" s="25" t="s">
        <v>157</v>
      </c>
      <c r="BC213" s="25" t="s">
        <v>157</v>
      </c>
      <c r="BD213" s="25" t="s">
        <v>157</v>
      </c>
      <c r="BE213" s="25" t="s">
        <v>157</v>
      </c>
      <c r="BF213" s="25" t="s">
        <v>157</v>
      </c>
      <c r="BG213" s="25" t="s">
        <v>69</v>
      </c>
      <c r="BH213" s="25" t="s">
        <v>157</v>
      </c>
      <c r="BI213" s="25" t="s">
        <v>157</v>
      </c>
      <c r="BJ213" s="25" t="s">
        <v>157</v>
      </c>
      <c r="BK213" s="25" t="s">
        <v>157</v>
      </c>
      <c r="BL213" s="25" t="s">
        <v>157</v>
      </c>
      <c r="BM213" s="25" t="s">
        <v>157</v>
      </c>
      <c r="BN213" s="25" t="s">
        <v>157</v>
      </c>
      <c r="BO213" s="25" t="s">
        <v>157</v>
      </c>
      <c r="BP213" s="25" t="s">
        <v>157</v>
      </c>
      <c r="BQ213" s="25" t="s">
        <v>157</v>
      </c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</row>
    <row r="214" spans="2:84" x14ac:dyDescent="0.25">
      <c r="B214" t="str">
        <f>IF(Q214="ja",XPlan_raw[[#This Row],[EKA_kode2]],"")</f>
        <v>T520008102</v>
      </c>
      <c r="C214" t="str">
        <f>XPlan_raw[[#This Row],[eka_langtnavn]]</f>
        <v>Master's Thesis - 40 ECTS</v>
      </c>
      <c r="D214" t="str">
        <f>IF(XPlan_raw[[#This Row],[Interne-kode]]&lt;&gt;"(tom)",XPlan_raw[[#This Row],[Interne-kode]],"")</f>
        <v>SM-SP40</v>
      </c>
      <c r="E2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4" t="str">
        <f>IF(XPlan_raw[[#This Row],[Campus]]&lt;&gt;"(tom)",XPlan_raw[[#This Row],[Campus]],"")</f>
        <v>Odense</v>
      </c>
      <c r="H214" t="str">
        <f>IF(OR(XPlan_raw[[#This Row],[Prøveform]]="(tom)",XPlan_raw[[#This Row],[Prøveform]]=""),"",XPlan_raw[[#This Row],[Prøveform]])</f>
        <v>Master's thesis with oral defence</v>
      </c>
      <c r="I214" t="str">
        <f>IF(XPlan_raw[[#This Row],[Eksaminator_samlet]]&lt;&gt;"",XPlan_raw[[#This Row],[Eksaminator_samlet]],"")</f>
        <v/>
      </c>
      <c r="J214" t="str">
        <f>IF(OR(XPlan_raw[[#This Row],[Censur]]="(tom)",XPlan_raw[[#This Row],[Censur]]=""),"",XPlan_raw[[#This Row],[Censur]])</f>
        <v>Second examiner: External</v>
      </c>
      <c r="K2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4" s="4" t="str">
        <f>IF(XPlan_raw[[#This Row],[Bemærk]]&lt;&gt;"",XPlan_raw[[#This Row],[Bemærk]],"")</f>
        <v/>
      </c>
      <c r="M214" s="4" t="str">
        <f>IF(XPlan_raw[[#This Row],[Prøveform]]="Skriftlig prøve",XPlan_raw[[#This Row],[DATO: Start eksamen]]+21,"")</f>
        <v/>
      </c>
      <c r="N2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4" s="27" t="s">
        <v>515</v>
      </c>
      <c r="R214" s="49" t="s">
        <v>1651</v>
      </c>
      <c r="S214" s="46" t="s">
        <v>1060</v>
      </c>
      <c r="T214" s="25" t="s">
        <v>1652</v>
      </c>
      <c r="U214" s="25" t="s">
        <v>410</v>
      </c>
      <c r="V214" s="25" t="s">
        <v>203</v>
      </c>
      <c r="W214" s="50">
        <v>45820</v>
      </c>
      <c r="X214" s="51">
        <v>45834</v>
      </c>
      <c r="Y214" s="41" t="s">
        <v>630</v>
      </c>
      <c r="Z214" s="49"/>
      <c r="AA214" s="25" t="s">
        <v>322</v>
      </c>
      <c r="AB214" s="46" t="s">
        <v>187</v>
      </c>
      <c r="AC214" s="42" t="s">
        <v>157</v>
      </c>
      <c r="AD214" s="52"/>
      <c r="AE214" s="26" t="s">
        <v>161</v>
      </c>
      <c r="AF214" t="s">
        <v>18</v>
      </c>
      <c r="AH214" s="46" t="s">
        <v>157</v>
      </c>
      <c r="AI214" s="25" t="s">
        <v>157</v>
      </c>
      <c r="AJ214" s="46" t="s">
        <v>157</v>
      </c>
      <c r="AK214" s="25" t="s">
        <v>157</v>
      </c>
      <c r="AL214" s="46" t="s">
        <v>157</v>
      </c>
      <c r="AM214" s="25" t="s">
        <v>157</v>
      </c>
      <c r="AN214" s="46" t="s">
        <v>157</v>
      </c>
      <c r="AO214" s="25" t="s">
        <v>157</v>
      </c>
      <c r="AP214" s="25" t="s">
        <v>157</v>
      </c>
      <c r="AQ214" s="25" t="s">
        <v>157</v>
      </c>
      <c r="AR214" s="25" t="s">
        <v>157</v>
      </c>
      <c r="AS214" s="25" t="s">
        <v>157</v>
      </c>
      <c r="AT214" s="25" t="s">
        <v>157</v>
      </c>
      <c r="AU214" s="25" t="s">
        <v>157</v>
      </c>
      <c r="AV214" s="25"/>
      <c r="AW214" s="25" t="s">
        <v>157</v>
      </c>
      <c r="AX214" s="25" t="s">
        <v>157</v>
      </c>
      <c r="AY214" s="25" t="s">
        <v>157</v>
      </c>
      <c r="AZ214" s="25" t="s">
        <v>157</v>
      </c>
      <c r="BA214" s="25" t="s">
        <v>157</v>
      </c>
      <c r="BB214" s="25" t="s">
        <v>157</v>
      </c>
      <c r="BC214" s="25" t="s">
        <v>157</v>
      </c>
      <c r="BD214" s="25" t="s">
        <v>157</v>
      </c>
      <c r="BE214" s="25" t="s">
        <v>157</v>
      </c>
      <c r="BF214" s="25" t="s">
        <v>157</v>
      </c>
      <c r="BG214" s="25" t="s">
        <v>157</v>
      </c>
      <c r="BH214" s="25" t="s">
        <v>157</v>
      </c>
      <c r="BI214" s="25" t="s">
        <v>157</v>
      </c>
      <c r="BJ214" s="25" t="s">
        <v>157</v>
      </c>
      <c r="BK214" s="25" t="s">
        <v>157</v>
      </c>
      <c r="BL214" s="25" t="s">
        <v>157</v>
      </c>
      <c r="BM214" s="25" t="s">
        <v>157</v>
      </c>
      <c r="BN214" s="25" t="s">
        <v>157</v>
      </c>
      <c r="BO214" s="25" t="s">
        <v>77</v>
      </c>
      <c r="BP214" s="25" t="s">
        <v>157</v>
      </c>
      <c r="BQ214" s="25" t="s">
        <v>157</v>
      </c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</row>
    <row r="215" spans="2:84" x14ac:dyDescent="0.25">
      <c r="B215" t="str">
        <f>IF(Q215="ja",XPlan_raw[[#This Row],[EKA_kode2]],"")</f>
        <v>T210070102</v>
      </c>
      <c r="C215" t="str">
        <f>XPlan_raw[[#This Row],[eka_langtnavn]]</f>
        <v>Master's Thesis - 60 ECTS</v>
      </c>
      <c r="D215" t="str">
        <f>IF(XPlan_raw[[#This Row],[Interne-kode]]&lt;&gt;"(tom)",XPlan_raw[[#This Row],[Interne-kode]],"")</f>
        <v>XC-SP60</v>
      </c>
      <c r="E2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5" t="str">
        <f>IF(XPlan_raw[[#This Row],[Campus]]&lt;&gt;"(tom)",XPlan_raw[[#This Row],[Campus]],"")</f>
        <v>Odense</v>
      </c>
      <c r="H215" t="str">
        <f>IF(OR(XPlan_raw[[#This Row],[Prøveform]]="(tom)",XPlan_raw[[#This Row],[Prøveform]]=""),"",XPlan_raw[[#This Row],[Prøveform]])</f>
        <v>Master's thesis with oral defence</v>
      </c>
      <c r="I215" t="str">
        <f>IF(XPlan_raw[[#This Row],[Eksaminator_samlet]]&lt;&gt;"",XPlan_raw[[#This Row],[Eksaminator_samlet]],"")</f>
        <v/>
      </c>
      <c r="J215" t="str">
        <f>IF(OR(XPlan_raw[[#This Row],[Censur]]="(tom)",XPlan_raw[[#This Row],[Censur]]=""),"",XPlan_raw[[#This Row],[Censur]])</f>
        <v>Second examiner: External</v>
      </c>
      <c r="K2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5" s="4" t="str">
        <f>IF(XPlan_raw[[#This Row],[Bemærk]]&lt;&gt;"",XPlan_raw[[#This Row],[Bemærk]],"")</f>
        <v/>
      </c>
      <c r="M215" s="4" t="str">
        <f>IF(XPlan_raw[[#This Row],[Prøveform]]="Skriftlig prøve",XPlan_raw[[#This Row],[DATO: Start eksamen]]+21,"")</f>
        <v/>
      </c>
      <c r="N2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5" s="27" t="s">
        <v>515</v>
      </c>
      <c r="R215" s="49" t="s">
        <v>1413</v>
      </c>
      <c r="S215" s="46" t="s">
        <v>1414</v>
      </c>
      <c r="T215" s="25" t="s">
        <v>1415</v>
      </c>
      <c r="U215" s="46" t="s">
        <v>410</v>
      </c>
      <c r="V215" s="25" t="s">
        <v>203</v>
      </c>
      <c r="W215" s="42">
        <v>45820</v>
      </c>
      <c r="X215" s="51">
        <v>45831</v>
      </c>
      <c r="Y215" s="41" t="s">
        <v>630</v>
      </c>
      <c r="Z215" s="49"/>
      <c r="AA215" s="25" t="s">
        <v>322</v>
      </c>
      <c r="AB215" s="46" t="s">
        <v>187</v>
      </c>
      <c r="AC215" s="42" t="s">
        <v>157</v>
      </c>
      <c r="AD215" s="52"/>
      <c r="AE215" s="26" t="s">
        <v>161</v>
      </c>
      <c r="AF215" t="s">
        <v>18</v>
      </c>
      <c r="AH215" s="46" t="s">
        <v>157</v>
      </c>
      <c r="AI215" s="25" t="s">
        <v>157</v>
      </c>
      <c r="AJ215" s="46" t="s">
        <v>157</v>
      </c>
      <c r="AK215" s="25" t="s">
        <v>157</v>
      </c>
      <c r="AL215" s="46" t="s">
        <v>157</v>
      </c>
      <c r="AM215" s="25" t="s">
        <v>157</v>
      </c>
      <c r="AN215" s="46" t="s">
        <v>157</v>
      </c>
      <c r="AO215" s="25" t="s">
        <v>157</v>
      </c>
      <c r="AP215" s="25" t="s">
        <v>157</v>
      </c>
      <c r="AQ215" s="25" t="s">
        <v>157</v>
      </c>
      <c r="AR215" s="25" t="s">
        <v>157</v>
      </c>
      <c r="AS215" s="25" t="s">
        <v>157</v>
      </c>
      <c r="AT215" s="25" t="s">
        <v>157</v>
      </c>
      <c r="AU215" s="25" t="s">
        <v>157</v>
      </c>
      <c r="AV215" s="25"/>
      <c r="AW215" s="25" t="s">
        <v>157</v>
      </c>
      <c r="AX215" s="25" t="s">
        <v>157</v>
      </c>
      <c r="AY215" s="25" t="s">
        <v>157</v>
      </c>
      <c r="AZ215" s="25" t="s">
        <v>157</v>
      </c>
      <c r="BA215" s="25" t="s">
        <v>157</v>
      </c>
      <c r="BB215" s="25" t="s">
        <v>157</v>
      </c>
      <c r="BC215" s="25" t="s">
        <v>157</v>
      </c>
      <c r="BD215" s="25" t="s">
        <v>157</v>
      </c>
      <c r="BE215" s="25" t="s">
        <v>157</v>
      </c>
      <c r="BF215" s="25" t="s">
        <v>157</v>
      </c>
      <c r="BG215" s="25" t="s">
        <v>69</v>
      </c>
      <c r="BH215" s="25" t="s">
        <v>157</v>
      </c>
      <c r="BI215" s="25" t="s">
        <v>157</v>
      </c>
      <c r="BJ215" s="25" t="s">
        <v>157</v>
      </c>
      <c r="BK215" s="25" t="s">
        <v>157</v>
      </c>
      <c r="BL215" s="25" t="s">
        <v>157</v>
      </c>
      <c r="BM215" s="25" t="s">
        <v>157</v>
      </c>
      <c r="BN215" s="25" t="s">
        <v>157</v>
      </c>
      <c r="BO215" s="25" t="s">
        <v>157</v>
      </c>
      <c r="BP215" s="25" t="s">
        <v>157</v>
      </c>
      <c r="BQ215" s="25" t="s">
        <v>157</v>
      </c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</row>
    <row r="216" spans="2:84" x14ac:dyDescent="0.25">
      <c r="B216" t="str">
        <f>IF(Q216="ja",XPlan_raw[[#This Row],[EKA_kode2]],"")</f>
        <v>T220014102</v>
      </c>
      <c r="C216" t="str">
        <f>XPlan_raw[[#This Row],[eka_langtnavn]]</f>
        <v>Masters Thesis- 40 ECTS</v>
      </c>
      <c r="D216" t="str">
        <f>IF(XPlan_raw[[#This Row],[Interne-kode]]&lt;&gt;"(tom)",XPlan_raw[[#This Row],[Interne-kode]],"")</f>
        <v>XCM-S40</v>
      </c>
      <c r="E2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6" t="str">
        <f>IF(XPlan_raw[[#This Row],[Campus]]&lt;&gt;"(tom)",XPlan_raw[[#This Row],[Campus]],"")</f>
        <v>Odense</v>
      </c>
      <c r="H216" t="str">
        <f>IF(OR(XPlan_raw[[#This Row],[Prøveform]]="(tom)",XPlan_raw[[#This Row],[Prøveform]]=""),"",XPlan_raw[[#This Row],[Prøveform]])</f>
        <v>Master's thesis with oral defence</v>
      </c>
      <c r="I216" t="str">
        <f>IF(XPlan_raw[[#This Row],[Eksaminator_samlet]]&lt;&gt;"",XPlan_raw[[#This Row],[Eksaminator_samlet]],"")</f>
        <v/>
      </c>
      <c r="J216" t="str">
        <f>IF(OR(XPlan_raw[[#This Row],[Censur]]="(tom)",XPlan_raw[[#This Row],[Censur]]=""),"",XPlan_raw[[#This Row],[Censur]])</f>
        <v>Second examiner: External</v>
      </c>
      <c r="K2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6" s="4" t="str">
        <f>IF(XPlan_raw[[#This Row],[Bemærk]]&lt;&gt;"",XPlan_raw[[#This Row],[Bemærk]],"")</f>
        <v/>
      </c>
      <c r="M216" s="4" t="str">
        <f>IF(XPlan_raw[[#This Row],[Prøveform]]="Skriftlig prøve",XPlan_raw[[#This Row],[DATO: Start eksamen]]+21,"")</f>
        <v/>
      </c>
      <c r="N2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16" s="27" t="s">
        <v>515</v>
      </c>
      <c r="R216" s="26" t="s">
        <v>1427</v>
      </c>
      <c r="S216" s="25" t="s">
        <v>1428</v>
      </c>
      <c r="T216" s="25" t="s">
        <v>1429</v>
      </c>
      <c r="U216" s="25" t="s">
        <v>410</v>
      </c>
      <c r="V216" s="25" t="s">
        <v>203</v>
      </c>
      <c r="W216" s="42">
        <v>45820</v>
      </c>
      <c r="X216" s="51">
        <v>45831</v>
      </c>
      <c r="Y216" s="41" t="s">
        <v>630</v>
      </c>
      <c r="Z216" s="26"/>
      <c r="AA216" s="25" t="s">
        <v>322</v>
      </c>
      <c r="AB216" s="25" t="s">
        <v>187</v>
      </c>
      <c r="AC216" s="42" t="s">
        <v>157</v>
      </c>
      <c r="AD216" s="51"/>
      <c r="AE216" s="26" t="s">
        <v>161</v>
      </c>
      <c r="AF216" t="s">
        <v>18</v>
      </c>
      <c r="AH216" s="46" t="s">
        <v>157</v>
      </c>
      <c r="AI216" s="25" t="s">
        <v>157</v>
      </c>
      <c r="AJ216" s="46" t="s">
        <v>157</v>
      </c>
      <c r="AK216" s="25" t="s">
        <v>157</v>
      </c>
      <c r="AL216" s="46" t="s">
        <v>157</v>
      </c>
      <c r="AM216" s="25" t="s">
        <v>157</v>
      </c>
      <c r="AN216" s="46" t="s">
        <v>157</v>
      </c>
      <c r="AO216" s="25" t="s">
        <v>157</v>
      </c>
      <c r="AP216" s="25" t="s">
        <v>157</v>
      </c>
      <c r="AQ216" s="25" t="s">
        <v>157</v>
      </c>
      <c r="AR216" s="25" t="s">
        <v>157</v>
      </c>
      <c r="AS216" s="25" t="s">
        <v>157</v>
      </c>
      <c r="AT216" s="25" t="s">
        <v>157</v>
      </c>
      <c r="AU216" s="25" t="s">
        <v>157</v>
      </c>
      <c r="AV216" s="25"/>
      <c r="AW216" s="25" t="s">
        <v>157</v>
      </c>
      <c r="AX216" s="25" t="s">
        <v>157</v>
      </c>
      <c r="AY216" s="25" t="s">
        <v>157</v>
      </c>
      <c r="AZ216" s="25" t="s">
        <v>157</v>
      </c>
      <c r="BA216" s="25" t="s">
        <v>157</v>
      </c>
      <c r="BB216" s="25" t="s">
        <v>157</v>
      </c>
      <c r="BC216" s="25" t="s">
        <v>157</v>
      </c>
      <c r="BD216" s="25" t="s">
        <v>157</v>
      </c>
      <c r="BE216" s="25" t="s">
        <v>157</v>
      </c>
      <c r="BF216" s="25" t="s">
        <v>157</v>
      </c>
      <c r="BG216" s="25" t="s">
        <v>157</v>
      </c>
      <c r="BH216" s="25" t="s">
        <v>157</v>
      </c>
      <c r="BI216" s="25" t="s">
        <v>71</v>
      </c>
      <c r="BJ216" s="25" t="s">
        <v>157</v>
      </c>
      <c r="BK216" s="25" t="s">
        <v>157</v>
      </c>
      <c r="BL216" s="25" t="s">
        <v>157</v>
      </c>
      <c r="BM216" s="25" t="s">
        <v>157</v>
      </c>
      <c r="BN216" s="25" t="s">
        <v>157</v>
      </c>
      <c r="BO216" s="25" t="s">
        <v>157</v>
      </c>
      <c r="BP216" s="25" t="s">
        <v>157</v>
      </c>
      <c r="BQ216" s="25" t="s">
        <v>157</v>
      </c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</row>
    <row r="217" spans="2:84" x14ac:dyDescent="0.25">
      <c r="B217" t="str">
        <f>IF(Q217="ja",XPlan_raw[[#This Row],[EKA_kode2]],"")</f>
        <v>T570014102</v>
      </c>
      <c r="C217" t="str">
        <f>XPlan_raw[[#This Row],[eka_langtnavn]]</f>
        <v>Programming of robots and other physical devices</v>
      </c>
      <c r="D217" t="str">
        <f>IF(XPlan_raw[[#This Row],[Interne-kode]]&lt;&gt;"(tom)",XPlan_raw[[#This Row],[Interne-kode]],"")</f>
        <v>OK-PRF</v>
      </c>
      <c r="E2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12-06-2025 - 13-06-2025</v>
      </c>
      <c r="G217" t="str">
        <f>IF(XPlan_raw[[#This Row],[Campus]]&lt;&gt;"(tom)",XPlan_raw[[#This Row],[Campus]],"")</f>
        <v>Odense</v>
      </c>
      <c r="H217" t="str">
        <f>IF(OR(XPlan_raw[[#This Row],[Prøveform]]="(tom)",XPlan_raw[[#This Row],[Prøveform]]=""),"",XPlan_raw[[#This Row],[Prøveform]])</f>
        <v>Oral examination</v>
      </c>
      <c r="I217" t="str">
        <f>IF(XPlan_raw[[#This Row],[Eksaminator_samlet]]&lt;&gt;"",XPlan_raw[[#This Row],[Eksaminator_samlet]],"")</f>
        <v xml:space="preserve">Jacob Nielsen </v>
      </c>
      <c r="J217" t="str">
        <f>IF(OR(XPlan_raw[[#This Row],[Censur]]="(tom)",XPlan_raw[[#This Row],[Censur]]=""),"",XPlan_raw[[#This Row],[Censur]])</f>
        <v>Second examiner: Internal</v>
      </c>
      <c r="K2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17" s="4" t="str">
        <f>IF(XPlan_raw[[#This Row],[Bemærk]]&lt;&gt;"",XPlan_raw[[#This Row],[Bemærk]],"")</f>
        <v/>
      </c>
      <c r="M217" s="4" t="str">
        <f>IF(XPlan_raw[[#This Row],[Prøveform]]="Skriftlig prøve",XPlan_raw[[#This Row],[DATO: Start eksamen]]+21,"")</f>
        <v/>
      </c>
      <c r="N2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(MSc),Kandidat i Sundheds- og Velfærdsteknologi (MSc),(tom),(tom),(tom),(tom),(tom),,,,,,,,,,,,,,,</v>
      </c>
      <c r="Q217" s="27" t="s">
        <v>515</v>
      </c>
      <c r="R217" s="49" t="s">
        <v>1885</v>
      </c>
      <c r="S217" s="46" t="s">
        <v>1886</v>
      </c>
      <c r="T217" s="25" t="s">
        <v>1887</v>
      </c>
      <c r="U217" s="46" t="s">
        <v>156</v>
      </c>
      <c r="V217" s="25" t="s">
        <v>157</v>
      </c>
      <c r="W217" s="50">
        <v>45820</v>
      </c>
      <c r="X217" s="51">
        <v>45821</v>
      </c>
      <c r="Y217" s="41" t="s">
        <v>630</v>
      </c>
      <c r="Z217" s="49" t="s">
        <v>1888</v>
      </c>
      <c r="AA217" s="25" t="s">
        <v>186</v>
      </c>
      <c r="AB217" s="46" t="s">
        <v>160</v>
      </c>
      <c r="AC217" s="42">
        <v>45898</v>
      </c>
      <c r="AD217" s="52"/>
      <c r="AE217" s="26"/>
      <c r="AF217" t="s">
        <v>18</v>
      </c>
      <c r="AH217" s="46" t="s">
        <v>157</v>
      </c>
      <c r="AI217" s="25" t="s">
        <v>157</v>
      </c>
      <c r="AJ217" s="46" t="s">
        <v>157</v>
      </c>
      <c r="AK217" s="25" t="s">
        <v>157</v>
      </c>
      <c r="AL217" s="46" t="s">
        <v>157</v>
      </c>
      <c r="AM217" s="25" t="s">
        <v>157</v>
      </c>
      <c r="AN217" s="46" t="s">
        <v>157</v>
      </c>
      <c r="AO217" s="25" t="s">
        <v>157</v>
      </c>
      <c r="AP217" s="25" t="s">
        <v>157</v>
      </c>
      <c r="AQ217" s="25" t="s">
        <v>157</v>
      </c>
      <c r="AR217" s="25" t="s">
        <v>157</v>
      </c>
      <c r="AS217" s="25" t="s">
        <v>157</v>
      </c>
      <c r="AT217" s="25" t="s">
        <v>157</v>
      </c>
      <c r="AU217" s="25" t="s">
        <v>157</v>
      </c>
      <c r="AV217" s="25"/>
      <c r="AW217" s="25" t="s">
        <v>157</v>
      </c>
      <c r="AX217" s="25" t="s">
        <v>157</v>
      </c>
      <c r="AY217" s="25" t="s">
        <v>157</v>
      </c>
      <c r="AZ217" s="25" t="s">
        <v>157</v>
      </c>
      <c r="BA217" s="25" t="s">
        <v>157</v>
      </c>
      <c r="BB217" s="25" t="s">
        <v>157</v>
      </c>
      <c r="BC217" s="25" t="s">
        <v>157</v>
      </c>
      <c r="BD217" s="25" t="s">
        <v>157</v>
      </c>
      <c r="BE217" s="25" t="s">
        <v>157</v>
      </c>
      <c r="BF217" s="25" t="s">
        <v>157</v>
      </c>
      <c r="BG217" s="25" t="s">
        <v>157</v>
      </c>
      <c r="BH217" s="25" t="s">
        <v>157</v>
      </c>
      <c r="BI217" s="25" t="s">
        <v>157</v>
      </c>
      <c r="BJ217" s="25" t="s">
        <v>157</v>
      </c>
      <c r="BK217" s="25" t="s">
        <v>73</v>
      </c>
      <c r="BL217" s="25" t="s">
        <v>74</v>
      </c>
      <c r="BM217" s="25" t="s">
        <v>157</v>
      </c>
      <c r="BN217" s="25" t="s">
        <v>157</v>
      </c>
      <c r="BO217" s="25" t="s">
        <v>157</v>
      </c>
      <c r="BP217" s="25" t="s">
        <v>157</v>
      </c>
      <c r="BQ217" s="25" t="s">
        <v>157</v>
      </c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</row>
    <row r="218" spans="2:84" x14ac:dyDescent="0.25">
      <c r="B218" t="str">
        <f>IF(Q218="ja",XPlan_raw[[#This Row],[EKA_kode2]],"")</f>
        <v>T100032102</v>
      </c>
      <c r="C218" t="str">
        <f>XPlan_raw[[#This Row],[eka_langtnavn]]</f>
        <v xml:space="preserve">Project Management 1 </v>
      </c>
      <c r="D218" t="str">
        <f>IF(XPlan_raw[[#This Row],[Interne-kode]]&lt;&gt;"(tom)",XPlan_raw[[#This Row],[Interne-kode]],"")</f>
        <v>X-PMA1</v>
      </c>
      <c r="E2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18" t="str">
        <f>IF(XPlan_raw[[#This Row],[Campus]]&lt;&gt;"(tom)",XPlan_raw[[#This Row],[Campus]],"")</f>
        <v>Odense</v>
      </c>
      <c r="H218" t="str">
        <f>IF(OR(XPlan_raw[[#This Row],[Prøveform]]="(tom)",XPlan_raw[[#This Row],[Prøveform]]=""),"",XPlan_raw[[#This Row],[Prøveform]])</f>
        <v>Written examination</v>
      </c>
      <c r="I218" t="str">
        <f>IF(XPlan_raw[[#This Row],[Eksaminator_samlet]]&lt;&gt;"",XPlan_raw[[#This Row],[Eksaminator_samlet]],"")</f>
        <v>Philip Beske-Janssen</v>
      </c>
      <c r="J218" t="str">
        <f>IF(OR(XPlan_raw[[#This Row],[Censur]]="(tom)",XPlan_raw[[#This Row],[Censur]]=""),"",XPlan_raw[[#This Row],[Censur]])</f>
        <v>Second examiner: Internal</v>
      </c>
      <c r="K2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18" s="4" t="str">
        <f>IF(XPlan_raw[[#This Row],[Bemærk]]&lt;&gt;"",XPlan_raw[[#This Row],[Bemærk]],"")</f>
        <v/>
      </c>
      <c r="M218" s="4" t="str">
        <f>IF(XPlan_raw[[#This Row],[Prøveform]]="Skriftlig prøve",XPlan_raw[[#This Row],[DATO: Start eksamen]]+21,"")</f>
        <v/>
      </c>
      <c r="N2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(BEng),(tom),(tom),(tom),(tom),Diplomingeniør i Robotteknologi (BEng),(tom),(tom),(tom),(tom),Bachelor i Fysik og Teknologi (BSc),(tom),(tom),Bachelor i produktudvikling og innovation (BSc),Bachelor i Robotteknologi (BSc),(tom),Bachelor i Sundheds- og Velfærdsteknologi (BSc),(tom),(tom),(tom),(tom),(tom),Kandidat i Kemi- og Bioteknologi (MSc),(tom),Kandidat i Miljøteknologi (MSc),(tom),(tom),Kandidat i Sundheds- og Velfærdsteknologi (MSc),(tom),(tom),(tom),(tom),Exchange students,,,,,,,,,,,,,,,</v>
      </c>
      <c r="Q218" s="27" t="s">
        <v>515</v>
      </c>
      <c r="R218" s="49" t="s">
        <v>1114</v>
      </c>
      <c r="S218" s="46" t="s">
        <v>1115</v>
      </c>
      <c r="T218" s="25" t="s">
        <v>1116</v>
      </c>
      <c r="U218" s="46" t="s">
        <v>157</v>
      </c>
      <c r="V218" s="25" t="s">
        <v>157</v>
      </c>
      <c r="W218" s="50">
        <v>45820</v>
      </c>
      <c r="X218" s="51"/>
      <c r="Y218" s="41" t="s">
        <v>631</v>
      </c>
      <c r="Z218" s="49" t="s">
        <v>1117</v>
      </c>
      <c r="AA218" s="25" t="s">
        <v>159</v>
      </c>
      <c r="AB218" s="46" t="s">
        <v>160</v>
      </c>
      <c r="AC218" s="42">
        <v>45888</v>
      </c>
      <c r="AD218" s="52"/>
      <c r="AE218" s="26"/>
      <c r="AF218" t="s">
        <v>18</v>
      </c>
      <c r="AH218" s="46" t="s">
        <v>157</v>
      </c>
      <c r="AI218" s="25" t="s">
        <v>45</v>
      </c>
      <c r="AJ218" s="46" t="s">
        <v>157</v>
      </c>
      <c r="AK218" s="25" t="s">
        <v>47</v>
      </c>
      <c r="AL218" s="46" t="s">
        <v>157</v>
      </c>
      <c r="AM218" s="25" t="s">
        <v>157</v>
      </c>
      <c r="AN218" s="46" t="s">
        <v>157</v>
      </c>
      <c r="AO218" s="25" t="s">
        <v>157</v>
      </c>
      <c r="AP218" s="25" t="s">
        <v>52</v>
      </c>
      <c r="AQ218" s="25" t="s">
        <v>157</v>
      </c>
      <c r="AR218" s="25" t="s">
        <v>157</v>
      </c>
      <c r="AS218" s="25" t="s">
        <v>157</v>
      </c>
      <c r="AT218" s="25" t="s">
        <v>157</v>
      </c>
      <c r="AU218" s="25" t="s">
        <v>57</v>
      </c>
      <c r="AV218" s="25" t="s">
        <v>157</v>
      </c>
      <c r="AW218" s="25" t="s">
        <v>157</v>
      </c>
      <c r="AX218" s="25" t="s">
        <v>60</v>
      </c>
      <c r="AY218" s="25" t="s">
        <v>61</v>
      </c>
      <c r="AZ218" s="25" t="s">
        <v>157</v>
      </c>
      <c r="BA218" s="25" t="s">
        <v>63</v>
      </c>
      <c r="BB218" s="25" t="s">
        <v>157</v>
      </c>
      <c r="BC218" s="25" t="s">
        <v>157</v>
      </c>
      <c r="BD218" s="25" t="s">
        <v>157</v>
      </c>
      <c r="BE218" s="25" t="s">
        <v>157</v>
      </c>
      <c r="BF218" s="25" t="s">
        <v>157</v>
      </c>
      <c r="BG218" s="25" t="s">
        <v>69</v>
      </c>
      <c r="BH218" s="25" t="s">
        <v>157</v>
      </c>
      <c r="BI218" s="25" t="s">
        <v>71</v>
      </c>
      <c r="BJ218" s="25" t="s">
        <v>157</v>
      </c>
      <c r="BK218" s="25" t="s">
        <v>157</v>
      </c>
      <c r="BL218" s="25" t="s">
        <v>74</v>
      </c>
      <c r="BM218" s="25" t="s">
        <v>157</v>
      </c>
      <c r="BN218" s="25" t="s">
        <v>157</v>
      </c>
      <c r="BO218" s="25" t="s">
        <v>157</v>
      </c>
      <c r="BP218" s="25" t="s">
        <v>157</v>
      </c>
      <c r="BQ218" s="25" t="s">
        <v>34</v>
      </c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</row>
    <row r="219" spans="2:84" x14ac:dyDescent="0.25">
      <c r="B219" t="str">
        <f>IF(Q219="ja",XPlan_raw[[#This Row],[EKA_kode2]],"")</f>
        <v>T540055102</v>
      </c>
      <c r="C219" t="str">
        <f>XPlan_raw[[#This Row],[eka_langtnavn]]</f>
        <v>Reguleringsteknik</v>
      </c>
      <c r="D219" t="str">
        <f>IF(XPlan_raw[[#This Row],[Interne-kode]]&lt;&gt;"(tom)",XPlan_raw[[#This Row],[Interne-kode]],"")</f>
        <v>RB4-REG</v>
      </c>
      <c r="E2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19" t="str">
        <f>IF(XPlan_raw[[#This Row],[Campus]]&lt;&gt;"(tom)",XPlan_raw[[#This Row],[Campus]],"")</f>
        <v>Odense</v>
      </c>
      <c r="H219" t="str">
        <f>IF(OR(XPlan_raw[[#This Row],[Prøveform]]="(tom)",XPlan_raw[[#This Row],[Prøveform]]=""),"",XPlan_raw[[#This Row],[Prøveform]])</f>
        <v>Oral examination</v>
      </c>
      <c r="I219" t="str">
        <f>IF(XPlan_raw[[#This Row],[Eksaminator_samlet]]&lt;&gt;"",XPlan_raw[[#This Row],[Eksaminator_samlet]],"")</f>
        <v>Christoffer Sloth</v>
      </c>
      <c r="J219" t="str">
        <f>IF(OR(XPlan_raw[[#This Row],[Censur]]="(tom)",XPlan_raw[[#This Row],[Censur]]=""),"",XPlan_raw[[#This Row],[Censur]])</f>
        <v>Second examiner: External</v>
      </c>
      <c r="K2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19" s="4" t="str">
        <f>IF(XPlan_raw[[#This Row],[Bemærk]]&lt;&gt;"",XPlan_raw[[#This Row],[Bemærk]],"")</f>
        <v/>
      </c>
      <c r="M219" s="4" t="str">
        <f>IF(XPlan_raw[[#This Row],[Prøveform]]="Skriftlig prøve",XPlan_raw[[#This Row],[DATO: Start eksamen]]+21,"")</f>
        <v/>
      </c>
      <c r="N2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19" s="27" t="s">
        <v>515</v>
      </c>
      <c r="R219" s="49" t="s">
        <v>1767</v>
      </c>
      <c r="S219" s="46" t="s">
        <v>725</v>
      </c>
      <c r="T219" s="25" t="s">
        <v>1768</v>
      </c>
      <c r="U219" s="46" t="s">
        <v>203</v>
      </c>
      <c r="V219" s="25" t="s">
        <v>157</v>
      </c>
      <c r="W219" s="50">
        <v>45820</v>
      </c>
      <c r="X219" s="51">
        <v>45825</v>
      </c>
      <c r="Y219" s="41" t="s">
        <v>630</v>
      </c>
      <c r="Z219" s="49" t="s">
        <v>1769</v>
      </c>
      <c r="AA219" s="25" t="s">
        <v>186</v>
      </c>
      <c r="AB219" s="46" t="s">
        <v>187</v>
      </c>
      <c r="AC219" s="42">
        <v>45889</v>
      </c>
      <c r="AD219" s="52"/>
      <c r="AE219" s="26"/>
      <c r="AF219" t="s">
        <v>18</v>
      </c>
      <c r="AH219" s="46" t="s">
        <v>157</v>
      </c>
      <c r="AI219" s="25" t="s">
        <v>157</v>
      </c>
      <c r="AJ219" s="46" t="s">
        <v>157</v>
      </c>
      <c r="AK219" s="25" t="s">
        <v>157</v>
      </c>
      <c r="AL219" s="46" t="s">
        <v>157</v>
      </c>
      <c r="AM219" s="25" t="s">
        <v>157</v>
      </c>
      <c r="AN219" s="46" t="s">
        <v>157</v>
      </c>
      <c r="AO219" s="25" t="s">
        <v>157</v>
      </c>
      <c r="AP219" s="25" t="s">
        <v>52</v>
      </c>
      <c r="AQ219" s="25" t="s">
        <v>157</v>
      </c>
      <c r="AR219" s="25" t="s">
        <v>157</v>
      </c>
      <c r="AS219" s="25" t="s">
        <v>157</v>
      </c>
      <c r="AT219" s="25" t="s">
        <v>157</v>
      </c>
      <c r="AU219" s="25" t="s">
        <v>157</v>
      </c>
      <c r="AV219" s="25"/>
      <c r="AW219" s="25" t="s">
        <v>157</v>
      </c>
      <c r="AX219" s="25" t="s">
        <v>157</v>
      </c>
      <c r="AY219" s="25" t="s">
        <v>61</v>
      </c>
      <c r="AZ219" s="25" t="s">
        <v>157</v>
      </c>
      <c r="BA219" s="25" t="s">
        <v>157</v>
      </c>
      <c r="BB219" s="25" t="s">
        <v>157</v>
      </c>
      <c r="BC219" s="25" t="s">
        <v>157</v>
      </c>
      <c r="BD219" s="25" t="s">
        <v>157</v>
      </c>
      <c r="BE219" s="25" t="s">
        <v>157</v>
      </c>
      <c r="BF219" s="25" t="s">
        <v>157</v>
      </c>
      <c r="BG219" s="25" t="s">
        <v>157</v>
      </c>
      <c r="BH219" s="25" t="s">
        <v>157</v>
      </c>
      <c r="BI219" s="25" t="s">
        <v>157</v>
      </c>
      <c r="BJ219" s="25" t="s">
        <v>157</v>
      </c>
      <c r="BK219" s="25" t="s">
        <v>157</v>
      </c>
      <c r="BL219" s="25" t="s">
        <v>157</v>
      </c>
      <c r="BM219" s="25" t="s">
        <v>157</v>
      </c>
      <c r="BN219" s="25" t="s">
        <v>157</v>
      </c>
      <c r="BO219" s="25" t="s">
        <v>157</v>
      </c>
      <c r="BP219" s="25" t="s">
        <v>157</v>
      </c>
      <c r="BQ219" s="25" t="s">
        <v>157</v>
      </c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</row>
    <row r="220" spans="2:84" x14ac:dyDescent="0.25">
      <c r="B220" t="str">
        <f>IF(Q220="ja",XPlan_raw[[#This Row],[EKA_kode2]],"")</f>
        <v>T530046102</v>
      </c>
      <c r="C220" t="str">
        <f>XPlan_raw[[#This Row],[eka_langtnavn]]</f>
        <v>Semesterprojekt i software og robotter</v>
      </c>
      <c r="D220" t="str">
        <f>IF(XPlan_raw[[#This Row],[Interne-kode]]&lt;&gt;"(tom)",XPlan_raw[[#This Row],[Interne-kode]],"")</f>
        <v>RD2-PRO</v>
      </c>
      <c r="E2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20" t="str">
        <f>IF(XPlan_raw[[#This Row],[Campus]]&lt;&gt;"(tom)",XPlan_raw[[#This Row],[Campus]],"")</f>
        <v>Odense</v>
      </c>
      <c r="H220" t="str">
        <f>IF(OR(XPlan_raw[[#This Row],[Prøveform]]="(tom)",XPlan_raw[[#This Row],[Prøveform]]=""),"",XPlan_raw[[#This Row],[Prøveform]])</f>
        <v>Oral examination</v>
      </c>
      <c r="I220" t="str">
        <f>IF(XPlan_raw[[#This Row],[Eksaminator_samlet]]&lt;&gt;"",XPlan_raw[[#This Row],[Eksaminator_samlet]],"")</f>
        <v>Simon Faarvang Mathiesen , Thorbjørn Mosekjær Iversen</v>
      </c>
      <c r="J220" t="str">
        <f>IF(OR(XPlan_raw[[#This Row],[Censur]]="(tom)",XPlan_raw[[#This Row],[Censur]]=""),"",XPlan_raw[[#This Row],[Censur]])</f>
        <v>Second examiner: External</v>
      </c>
      <c r="K2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20" s="4" t="str">
        <f>IF(XPlan_raw[[#This Row],[Bemærk]]&lt;&gt;"",XPlan_raw[[#This Row],[Bemærk]],"")</f>
        <v/>
      </c>
      <c r="M220" s="4" t="str">
        <f>IF(XPlan_raw[[#This Row],[Prøveform]]="Skriftlig prøve",XPlan_raw[[#This Row],[DATO: Start eksamen]]+21,"")</f>
        <v/>
      </c>
      <c r="N2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220" s="27" t="s">
        <v>515</v>
      </c>
      <c r="R220" s="49" t="s">
        <v>1726</v>
      </c>
      <c r="S220" s="46" t="s">
        <v>1727</v>
      </c>
      <c r="T220" s="25" t="s">
        <v>1728</v>
      </c>
      <c r="U220" s="46" t="s">
        <v>156</v>
      </c>
      <c r="V220" s="25" t="s">
        <v>157</v>
      </c>
      <c r="W220" s="50">
        <v>45820</v>
      </c>
      <c r="X220" s="51">
        <v>45825</v>
      </c>
      <c r="Y220" s="41" t="s">
        <v>630</v>
      </c>
      <c r="Z220" s="49" t="s">
        <v>1729</v>
      </c>
      <c r="AA220" s="25" t="s">
        <v>186</v>
      </c>
      <c r="AB220" s="46" t="s">
        <v>187</v>
      </c>
      <c r="AC220" s="42">
        <v>45888</v>
      </c>
      <c r="AD220" s="52"/>
      <c r="AE220" s="26"/>
      <c r="AF220" t="s">
        <v>18</v>
      </c>
      <c r="AH220" s="46" t="s">
        <v>157</v>
      </c>
      <c r="AI220" s="25" t="s">
        <v>157</v>
      </c>
      <c r="AJ220" s="46" t="s">
        <v>157</v>
      </c>
      <c r="AK220" s="25" t="s">
        <v>157</v>
      </c>
      <c r="AL220" s="46" t="s">
        <v>157</v>
      </c>
      <c r="AM220" s="25" t="s">
        <v>157</v>
      </c>
      <c r="AN220" s="46" t="s">
        <v>157</v>
      </c>
      <c r="AO220" s="25" t="s">
        <v>157</v>
      </c>
      <c r="AP220" s="25" t="s">
        <v>52</v>
      </c>
      <c r="AQ220" s="25" t="s">
        <v>157</v>
      </c>
      <c r="AR220" s="25" t="s">
        <v>157</v>
      </c>
      <c r="AS220" s="25" t="s">
        <v>157</v>
      </c>
      <c r="AT220" s="25" t="s">
        <v>157</v>
      </c>
      <c r="AU220" s="25" t="s">
        <v>157</v>
      </c>
      <c r="AV220" s="25"/>
      <c r="AW220" s="25" t="s">
        <v>157</v>
      </c>
      <c r="AX220" s="25" t="s">
        <v>157</v>
      </c>
      <c r="AY220" s="25" t="s">
        <v>157</v>
      </c>
      <c r="AZ220" s="25" t="s">
        <v>157</v>
      </c>
      <c r="BA220" s="25" t="s">
        <v>157</v>
      </c>
      <c r="BB220" s="25" t="s">
        <v>157</v>
      </c>
      <c r="BC220" s="25" t="s">
        <v>157</v>
      </c>
      <c r="BD220" s="25" t="s">
        <v>157</v>
      </c>
      <c r="BE220" s="25" t="s">
        <v>157</v>
      </c>
      <c r="BF220" s="25" t="s">
        <v>157</v>
      </c>
      <c r="BG220" s="25" t="s">
        <v>157</v>
      </c>
      <c r="BH220" s="25" t="s">
        <v>157</v>
      </c>
      <c r="BI220" s="25" t="s">
        <v>157</v>
      </c>
      <c r="BJ220" s="25" t="s">
        <v>157</v>
      </c>
      <c r="BK220" s="25" t="s">
        <v>157</v>
      </c>
      <c r="BL220" s="25" t="s">
        <v>157</v>
      </c>
      <c r="BM220" s="25" t="s">
        <v>157</v>
      </c>
      <c r="BN220" s="25" t="s">
        <v>157</v>
      </c>
      <c r="BO220" s="25" t="s">
        <v>157</v>
      </c>
      <c r="BP220" s="25" t="s">
        <v>157</v>
      </c>
      <c r="BQ220" s="25" t="s">
        <v>157</v>
      </c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</row>
    <row r="221" spans="2:84" x14ac:dyDescent="0.25">
      <c r="B221" t="str">
        <f>IF(Q221="ja",XPlan_raw[[#This Row],[EKA_kode2]],"")</f>
        <v>T520035102</v>
      </c>
      <c r="C221" t="str">
        <f>XPlan_raw[[#This Row],[eka_langtnavn]]</f>
        <v>Software Technology for Intern</v>
      </c>
      <c r="D221" t="str">
        <f>IF(XPlan_raw[[#This Row],[Interne-kode]]&lt;&gt;"(tom)",XPlan_raw[[#This Row],[Interne-kode]],"")</f>
        <v/>
      </c>
      <c r="E2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1" t="str">
        <f>IF(XPlan_raw[[#This Row],[Campus]]&lt;&gt;"(tom)",XPlan_raw[[#This Row],[Campus]],"")</f>
        <v>Odense</v>
      </c>
      <c r="H221" t="str">
        <f>IF(OR(XPlan_raw[[#This Row],[Prøveform]]="(tom)",XPlan_raw[[#This Row],[Prøveform]]=""),"",XPlan_raw[[#This Row],[Prøveform]])</f>
        <v>Take-home assignment</v>
      </c>
      <c r="I221" t="str">
        <f>IF(XPlan_raw[[#This Row],[Eksaminator_samlet]]&lt;&gt;"",XPlan_raw[[#This Row],[Eksaminator_samlet]],"")</f>
        <v>Aslak Johansen</v>
      </c>
      <c r="J221" t="str">
        <f>IF(OR(XPlan_raw[[#This Row],[Censur]]="(tom)",XPlan_raw[[#This Row],[Censur]]=""),"",XPlan_raw[[#This Row],[Censur]])</f>
        <v/>
      </c>
      <c r="K2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1" s="4" t="str">
        <f>IF(XPlan_raw[[#This Row],[Bemærk]]&lt;&gt;"",XPlan_raw[[#This Row],[Bemærk]],"")</f>
        <v/>
      </c>
      <c r="M221" s="4" t="str">
        <f>IF(XPlan_raw[[#This Row],[Prøveform]]="Skriftlig prøve",XPlan_raw[[#This Row],[DATO: Start eksamen]]+21,"")</f>
        <v/>
      </c>
      <c r="N2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1" s="27" t="s">
        <v>515</v>
      </c>
      <c r="R221" s="49" t="s">
        <v>685</v>
      </c>
      <c r="S221" s="46" t="s">
        <v>686</v>
      </c>
      <c r="T221" s="25" t="s">
        <v>157</v>
      </c>
      <c r="U221" s="46" t="s">
        <v>156</v>
      </c>
      <c r="V221" s="25" t="s">
        <v>157</v>
      </c>
      <c r="W221" s="50">
        <v>45820</v>
      </c>
      <c r="X221" s="51"/>
      <c r="Y221" s="41" t="s">
        <v>157</v>
      </c>
      <c r="Z221" s="49" t="s">
        <v>687</v>
      </c>
      <c r="AA221" s="25" t="s">
        <v>255</v>
      </c>
      <c r="AB221" s="46"/>
      <c r="AC221" s="42" t="s">
        <v>157</v>
      </c>
      <c r="AD221" s="52"/>
      <c r="AE221" s="26"/>
      <c r="AF221" t="s">
        <v>18</v>
      </c>
      <c r="AH221" s="46" t="s">
        <v>157</v>
      </c>
      <c r="AI221" s="25" t="s">
        <v>157</v>
      </c>
      <c r="AJ221" s="46" t="s">
        <v>157</v>
      </c>
      <c r="AK221" s="25" t="s">
        <v>157</v>
      </c>
      <c r="AL221" s="46" t="s">
        <v>157</v>
      </c>
      <c r="AM221" s="25" t="s">
        <v>157</v>
      </c>
      <c r="AN221" s="46" t="s">
        <v>157</v>
      </c>
      <c r="AO221" s="25" t="s">
        <v>157</v>
      </c>
      <c r="AP221" s="25" t="s">
        <v>157</v>
      </c>
      <c r="AQ221" s="25" t="s">
        <v>157</v>
      </c>
      <c r="AR221" s="25" t="s">
        <v>157</v>
      </c>
      <c r="AS221" s="25" t="s">
        <v>157</v>
      </c>
      <c r="AT221" s="25" t="s">
        <v>157</v>
      </c>
      <c r="AU221" s="25" t="s">
        <v>157</v>
      </c>
      <c r="AV221" s="25"/>
      <c r="AW221" s="25" t="s">
        <v>157</v>
      </c>
      <c r="AX221" s="25" t="s">
        <v>157</v>
      </c>
      <c r="AY221" s="25" t="s">
        <v>157</v>
      </c>
      <c r="AZ221" s="25" t="s">
        <v>157</v>
      </c>
      <c r="BA221" s="25" t="s">
        <v>157</v>
      </c>
      <c r="BB221" s="25" t="s">
        <v>157</v>
      </c>
      <c r="BC221" s="25" t="s">
        <v>157</v>
      </c>
      <c r="BD221" s="25" t="s">
        <v>157</v>
      </c>
      <c r="BE221" s="25" t="s">
        <v>157</v>
      </c>
      <c r="BF221" s="25" t="s">
        <v>157</v>
      </c>
      <c r="BG221" s="25" t="s">
        <v>157</v>
      </c>
      <c r="BH221" s="25" t="s">
        <v>157</v>
      </c>
      <c r="BI221" s="25" t="s">
        <v>157</v>
      </c>
      <c r="BJ221" s="25" t="s">
        <v>157</v>
      </c>
      <c r="BK221" s="25" t="s">
        <v>157</v>
      </c>
      <c r="BL221" s="25" t="s">
        <v>157</v>
      </c>
      <c r="BM221" s="25" t="s">
        <v>157</v>
      </c>
      <c r="BN221" s="25" t="s">
        <v>157</v>
      </c>
      <c r="BO221" s="25" t="s">
        <v>77</v>
      </c>
      <c r="BP221" s="25" t="s">
        <v>157</v>
      </c>
      <c r="BQ221" s="25" t="s">
        <v>157</v>
      </c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</row>
    <row r="222" spans="2:84" x14ac:dyDescent="0.25">
      <c r="B222" t="str">
        <f>IF(Q222="ja",XPlan_raw[[#This Row],[EKA_kode2]],"")</f>
        <v>T520065102</v>
      </c>
      <c r="C222" t="str">
        <f>XPlan_raw[[#This Row],[eka_langtnavn]]</f>
        <v>Software Technology for Internet of Things</v>
      </c>
      <c r="D222" t="str">
        <f>IF(XPlan_raw[[#This Row],[Interne-kode]]&lt;&gt;"(tom)",XPlan_raw[[#This Row],[Interne-kode]],"")</f>
        <v>SM2-IOT</v>
      </c>
      <c r="E2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2" t="str">
        <f>IF(XPlan_raw[[#This Row],[Campus]]&lt;&gt;"(tom)",XPlan_raw[[#This Row],[Campus]],"")</f>
        <v>Odense</v>
      </c>
      <c r="H222" t="str">
        <f>IF(OR(XPlan_raw[[#This Row],[Prøveform]]="(tom)",XPlan_raw[[#This Row],[Prøveform]]=""),"",XPlan_raw[[#This Row],[Prøveform]])</f>
        <v>Written examination on premises</v>
      </c>
      <c r="I222" t="str">
        <f>IF(XPlan_raw[[#This Row],[Eksaminator_samlet]]&lt;&gt;"",XPlan_raw[[#This Row],[Eksaminator_samlet]],"")</f>
        <v>Aslak Johansen</v>
      </c>
      <c r="J222" t="str">
        <f>IF(OR(XPlan_raw[[#This Row],[Censur]]="(tom)",XPlan_raw[[#This Row],[Censur]]=""),"",XPlan_raw[[#This Row],[Censur]])</f>
        <v>Second examiner: None</v>
      </c>
      <c r="K2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22" s="4" t="str">
        <f>IF(XPlan_raw[[#This Row],[Bemærk]]&lt;&gt;"",XPlan_raw[[#This Row],[Bemærk]],"")</f>
        <v/>
      </c>
      <c r="M222" s="4" t="str">
        <f>IF(XPlan_raw[[#This Row],[Prøveform]]="Skriftlig prøve",XPlan_raw[[#This Row],[DATO: Start eksamen]]+21,"")</f>
        <v/>
      </c>
      <c r="N2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2" s="27" t="s">
        <v>515</v>
      </c>
      <c r="R222" s="49" t="s">
        <v>1671</v>
      </c>
      <c r="S222" s="46" t="s">
        <v>1672</v>
      </c>
      <c r="T222" s="25" t="s">
        <v>1673</v>
      </c>
      <c r="U222" s="46" t="s">
        <v>156</v>
      </c>
      <c r="V222" s="25" t="s">
        <v>157</v>
      </c>
      <c r="W222" s="50">
        <v>45820</v>
      </c>
      <c r="X222" s="51"/>
      <c r="Y222" s="41" t="s">
        <v>630</v>
      </c>
      <c r="Z222" s="49" t="s">
        <v>687</v>
      </c>
      <c r="AA222" s="25" t="s">
        <v>791</v>
      </c>
      <c r="AB222" s="46" t="s">
        <v>167</v>
      </c>
      <c r="AC222" s="42">
        <v>45898</v>
      </c>
      <c r="AD222" s="52"/>
      <c r="AE222" s="26"/>
      <c r="AF222" t="s">
        <v>18</v>
      </c>
      <c r="AH222" s="46" t="s">
        <v>157</v>
      </c>
      <c r="AI222" s="25" t="s">
        <v>157</v>
      </c>
      <c r="AJ222" s="46" t="s">
        <v>157</v>
      </c>
      <c r="AK222" s="25" t="s">
        <v>157</v>
      </c>
      <c r="AL222" s="46" t="s">
        <v>157</v>
      </c>
      <c r="AM222" s="25" t="s">
        <v>157</v>
      </c>
      <c r="AN222" s="46" t="s">
        <v>157</v>
      </c>
      <c r="AO222" s="25" t="s">
        <v>157</v>
      </c>
      <c r="AP222" s="25" t="s">
        <v>157</v>
      </c>
      <c r="AQ222" s="25" t="s">
        <v>157</v>
      </c>
      <c r="AR222" s="25" t="s">
        <v>157</v>
      </c>
      <c r="AS222" s="25" t="s">
        <v>157</v>
      </c>
      <c r="AT222" s="25" t="s">
        <v>157</v>
      </c>
      <c r="AU222" s="25" t="s">
        <v>157</v>
      </c>
      <c r="AV222" s="25"/>
      <c r="AW222" s="25" t="s">
        <v>157</v>
      </c>
      <c r="AX222" s="25" t="s">
        <v>157</v>
      </c>
      <c r="AY222" s="25" t="s">
        <v>157</v>
      </c>
      <c r="AZ222" s="25" t="s">
        <v>157</v>
      </c>
      <c r="BA222" s="25" t="s">
        <v>157</v>
      </c>
      <c r="BB222" s="25" t="s">
        <v>157</v>
      </c>
      <c r="BC222" s="25" t="s">
        <v>157</v>
      </c>
      <c r="BD222" s="25" t="s">
        <v>157</v>
      </c>
      <c r="BE222" s="25" t="s">
        <v>157</v>
      </c>
      <c r="BF222" s="25" t="s">
        <v>157</v>
      </c>
      <c r="BG222" s="25" t="s">
        <v>157</v>
      </c>
      <c r="BH222" s="25" t="s">
        <v>157</v>
      </c>
      <c r="BI222" s="25" t="s">
        <v>157</v>
      </c>
      <c r="BJ222" s="25" t="s">
        <v>157</v>
      </c>
      <c r="BK222" s="25" t="s">
        <v>157</v>
      </c>
      <c r="BL222" s="25" t="s">
        <v>157</v>
      </c>
      <c r="BM222" s="25" t="s">
        <v>157</v>
      </c>
      <c r="BN222" s="25" t="s">
        <v>157</v>
      </c>
      <c r="BO222" s="25" t="s">
        <v>77</v>
      </c>
      <c r="BP222" s="25" t="s">
        <v>157</v>
      </c>
      <c r="BQ222" s="25" t="s">
        <v>157</v>
      </c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</row>
    <row r="223" spans="2:84" x14ac:dyDescent="0.25">
      <c r="B223" t="str">
        <f>IF(Q223="ja",XPlan_raw[[#This Row],[EKA_kode2]],"")</f>
        <v>T150020102</v>
      </c>
      <c r="C223" t="str">
        <f>XPlan_raw[[#This Row],[eka_langtnavn]]</f>
        <v>Spændbeton</v>
      </c>
      <c r="D223" t="str">
        <f>IF(XPlan_raw[[#This Row],[Interne-kode]]&lt;&gt;"(tom)",XPlan_raw[[#This Row],[Interne-kode]],"")</f>
        <v>15-s</v>
      </c>
      <c r="E2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3" t="str">
        <f>IF(XPlan_raw[[#This Row],[Campus]]&lt;&gt;"(tom)",XPlan_raw[[#This Row],[Campus]],"")</f>
        <v>Odense</v>
      </c>
      <c r="H223" t="str">
        <f>IF(OR(XPlan_raw[[#This Row],[Prøveform]]="(tom)",XPlan_raw[[#This Row],[Prøveform]]=""),"",XPlan_raw[[#This Row],[Prøveform]])</f>
        <v>Oral examination</v>
      </c>
      <c r="I223" t="str">
        <f>IF(XPlan_raw[[#This Row],[Eksaminator_samlet]]&lt;&gt;"",XPlan_raw[[#This Row],[Eksaminator_samlet]],"")</f>
        <v>Henrik Brøner Jørgensen, Mads Sørensen</v>
      </c>
      <c r="J223" t="str">
        <f>IF(OR(XPlan_raw[[#This Row],[Censur]]="(tom)",XPlan_raw[[#This Row],[Censur]]=""),"",XPlan_raw[[#This Row],[Censur]])</f>
        <v>Second examiner: Internal</v>
      </c>
      <c r="K2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23" s="4" t="str">
        <f>IF(XPlan_raw[[#This Row],[Bemærk]]&lt;&gt;"",XPlan_raw[[#This Row],[Bemærk]],"")</f>
        <v/>
      </c>
      <c r="M223" s="4" t="str">
        <f>IF(XPlan_raw[[#This Row],[Prøveform]]="Skriftlig prøve",XPlan_raw[[#This Row],[DATO: Start eksamen]]+21,"")</f>
        <v/>
      </c>
      <c r="N2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(MSc),(tom),(tom),(tom),(tom),Kandidat i Konstruktionsteknik (MSc),(tom),(tom),(tom),(tom),(tom),(tom),(tom),(tom),(tom),,,,,,,,,,,,,,,</v>
      </c>
      <c r="Q223" s="27" t="s">
        <v>515</v>
      </c>
      <c r="R223" s="26" t="s">
        <v>1271</v>
      </c>
      <c r="S223" s="25" t="s">
        <v>1272</v>
      </c>
      <c r="T223" s="25" t="s">
        <v>1273</v>
      </c>
      <c r="U223" s="25" t="s">
        <v>156</v>
      </c>
      <c r="V223" s="25" t="s">
        <v>410</v>
      </c>
      <c r="W223" s="42">
        <v>45820</v>
      </c>
      <c r="X223" s="51"/>
      <c r="Y223" s="41" t="s">
        <v>630</v>
      </c>
      <c r="Z223" s="26" t="s">
        <v>1274</v>
      </c>
      <c r="AA223" s="25" t="s">
        <v>186</v>
      </c>
      <c r="AB223" s="25" t="s">
        <v>160</v>
      </c>
      <c r="AC223" s="42">
        <v>45895</v>
      </c>
      <c r="AD223" s="51"/>
      <c r="AE223" s="26"/>
      <c r="AF223" t="s">
        <v>18</v>
      </c>
      <c r="AH223" s="46" t="s">
        <v>157</v>
      </c>
      <c r="AI223" s="25" t="s">
        <v>157</v>
      </c>
      <c r="AJ223" s="46" t="s">
        <v>157</v>
      </c>
      <c r="AK223" s="25" t="s">
        <v>157</v>
      </c>
      <c r="AL223" s="46" t="s">
        <v>157</v>
      </c>
      <c r="AM223" s="25" t="s">
        <v>157</v>
      </c>
      <c r="AN223" s="46" t="s">
        <v>157</v>
      </c>
      <c r="AO223" s="25" t="s">
        <v>157</v>
      </c>
      <c r="AP223" s="25" t="s">
        <v>157</v>
      </c>
      <c r="AQ223" s="25" t="s">
        <v>157</v>
      </c>
      <c r="AR223" s="25" t="s">
        <v>157</v>
      </c>
      <c r="AS223" s="25" t="s">
        <v>157</v>
      </c>
      <c r="AT223" s="25" t="s">
        <v>157</v>
      </c>
      <c r="AU223" s="25" t="s">
        <v>157</v>
      </c>
      <c r="AV223" s="25"/>
      <c r="AW223" s="25" t="s">
        <v>157</v>
      </c>
      <c r="AX223" s="25" t="s">
        <v>157</v>
      </c>
      <c r="AY223" s="25" t="s">
        <v>157</v>
      </c>
      <c r="AZ223" s="25" t="s">
        <v>157</v>
      </c>
      <c r="BA223" s="25" t="s">
        <v>157</v>
      </c>
      <c r="BB223" s="25" t="s">
        <v>157</v>
      </c>
      <c r="BC223" s="25" t="s">
        <v>65</v>
      </c>
      <c r="BD223" s="25" t="s">
        <v>157</v>
      </c>
      <c r="BE223" s="25" t="s">
        <v>157</v>
      </c>
      <c r="BF223" s="25" t="s">
        <v>157</v>
      </c>
      <c r="BG223" s="25" t="s">
        <v>157</v>
      </c>
      <c r="BH223" s="25" t="s">
        <v>70</v>
      </c>
      <c r="BI223" s="25" t="s">
        <v>157</v>
      </c>
      <c r="BJ223" s="25" t="s">
        <v>157</v>
      </c>
      <c r="BK223" s="25" t="s">
        <v>157</v>
      </c>
      <c r="BL223" s="25" t="s">
        <v>157</v>
      </c>
      <c r="BM223" s="25" t="s">
        <v>157</v>
      </c>
      <c r="BN223" s="25" t="s">
        <v>157</v>
      </c>
      <c r="BO223" s="25" t="s">
        <v>157</v>
      </c>
      <c r="BP223" s="25" t="s">
        <v>157</v>
      </c>
      <c r="BQ223" s="25" t="s">
        <v>157</v>
      </c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</row>
    <row r="224" spans="2:84" x14ac:dyDescent="0.25">
      <c r="B224" t="str">
        <f>IF(Q224="ja",XPlan_raw[[#This Row],[EKA_kode2]],"")</f>
        <v>T000085102</v>
      </c>
      <c r="C224" t="str">
        <f>XPlan_raw[[#This Row],[eka_langtnavn]]</f>
        <v>Statik og styrkelære 2</v>
      </c>
      <c r="D224" t="str">
        <f>IF(XPlan_raw[[#This Row],[Interne-kode]]&lt;&gt;"(tom)",XPlan_raw[[#This Row],[Interne-kode]],"")</f>
        <v>B-SS</v>
      </c>
      <c r="E2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4" t="str">
        <f>IF(XPlan_raw[[#This Row],[Campus]]&lt;&gt;"(tom)",XPlan_raw[[#This Row],[Campus]],"")</f>
        <v>Odense</v>
      </c>
      <c r="H224" t="str">
        <f>IF(OR(XPlan_raw[[#This Row],[Prøveform]]="(tom)",XPlan_raw[[#This Row],[Prøveform]]=""),"",XPlan_raw[[#This Row],[Prøveform]])</f>
        <v>Written examination on premises</v>
      </c>
      <c r="I224" t="str">
        <f>IF(XPlan_raw[[#This Row],[Eksaminator_samlet]]&lt;&gt;"",XPlan_raw[[#This Row],[Eksaminator_samlet]],"")</f>
        <v>Hans Ole Lund Christiansen</v>
      </c>
      <c r="J224" t="str">
        <f>IF(OR(XPlan_raw[[#This Row],[Censur]]="(tom)",XPlan_raw[[#This Row],[Censur]]=""),"",XPlan_raw[[#This Row],[Censur]])</f>
        <v>Second examiner: Internal</v>
      </c>
      <c r="K2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24" s="4" t="str">
        <f>IF(XPlan_raw[[#This Row],[Bemærk]]&lt;&gt;"",XPlan_raw[[#This Row],[Bemærk]],"")</f>
        <v/>
      </c>
      <c r="M224" s="4" t="str">
        <f>IF(XPlan_raw[[#This Row],[Prøveform]]="Skriftlig prøve",XPlan_raw[[#This Row],[DATO: Start eksamen]]+21,"")</f>
        <v/>
      </c>
      <c r="N2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24" s="27" t="s">
        <v>515</v>
      </c>
      <c r="R224" s="26" t="s">
        <v>889</v>
      </c>
      <c r="S224" s="25" t="s">
        <v>890</v>
      </c>
      <c r="T224" s="25" t="s">
        <v>891</v>
      </c>
      <c r="U224" s="25" t="s">
        <v>156</v>
      </c>
      <c r="V224" s="25" t="s">
        <v>157</v>
      </c>
      <c r="W224" s="42">
        <v>45820</v>
      </c>
      <c r="X224" s="51"/>
      <c r="Y224" s="41" t="s">
        <v>630</v>
      </c>
      <c r="Z224" s="26" t="s">
        <v>892</v>
      </c>
      <c r="AA224" s="25" t="s">
        <v>791</v>
      </c>
      <c r="AB224" s="25" t="s">
        <v>160</v>
      </c>
      <c r="AC224" s="42">
        <v>45890</v>
      </c>
      <c r="AD224" s="51"/>
      <c r="AE224" s="26"/>
      <c r="AF224" t="s">
        <v>18</v>
      </c>
      <c r="AH224" s="46" t="s">
        <v>44</v>
      </c>
      <c r="AI224" s="25" t="s">
        <v>157</v>
      </c>
      <c r="AJ224" s="46" t="s">
        <v>157</v>
      </c>
      <c r="AK224" s="25" t="s">
        <v>157</v>
      </c>
      <c r="AL224" s="46" t="s">
        <v>157</v>
      </c>
      <c r="AM224" s="25" t="s">
        <v>157</v>
      </c>
      <c r="AN224" s="46" t="s">
        <v>157</v>
      </c>
      <c r="AO224" s="25" t="s">
        <v>157</v>
      </c>
      <c r="AP224" s="25" t="s">
        <v>157</v>
      </c>
      <c r="AQ224" s="25" t="s">
        <v>157</v>
      </c>
      <c r="AR224" s="25" t="s">
        <v>157</v>
      </c>
      <c r="AS224" s="25" t="s">
        <v>157</v>
      </c>
      <c r="AT224" s="25" t="s">
        <v>157</v>
      </c>
      <c r="AU224" s="25" t="s">
        <v>157</v>
      </c>
      <c r="AV224" s="25"/>
      <c r="AW224" s="25" t="s">
        <v>157</v>
      </c>
      <c r="AX224" s="25" t="s">
        <v>157</v>
      </c>
      <c r="AY224" s="25" t="s">
        <v>157</v>
      </c>
      <c r="AZ224" s="25" t="s">
        <v>157</v>
      </c>
      <c r="BA224" s="25" t="s">
        <v>157</v>
      </c>
      <c r="BB224" s="25" t="s">
        <v>157</v>
      </c>
      <c r="BC224" s="25" t="s">
        <v>157</v>
      </c>
      <c r="BD224" s="25" t="s">
        <v>157</v>
      </c>
      <c r="BE224" s="25" t="s">
        <v>157</v>
      </c>
      <c r="BF224" s="25" t="s">
        <v>157</v>
      </c>
      <c r="BG224" s="25" t="s">
        <v>157</v>
      </c>
      <c r="BH224" s="25" t="s">
        <v>157</v>
      </c>
      <c r="BI224" s="25" t="s">
        <v>157</v>
      </c>
      <c r="BJ224" s="25" t="s">
        <v>157</v>
      </c>
      <c r="BK224" s="25" t="s">
        <v>157</v>
      </c>
      <c r="BL224" s="25" t="s">
        <v>157</v>
      </c>
      <c r="BM224" s="25" t="s">
        <v>157</v>
      </c>
      <c r="BN224" s="25" t="s">
        <v>157</v>
      </c>
      <c r="BO224" s="25" t="s">
        <v>157</v>
      </c>
      <c r="BP224" s="25" t="s">
        <v>157</v>
      </c>
      <c r="BQ224" s="25" t="s">
        <v>157</v>
      </c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</row>
    <row r="225" spans="2:84" x14ac:dyDescent="0.25">
      <c r="B225" t="str">
        <f>IF(Q225="ja",XPlan_raw[[#This Row],[EKA_kode2]],"")</f>
        <v>T100009102</v>
      </c>
      <c r="C225" t="str">
        <f>XPlan_raw[[#This Row],[eka_langtnavn]]</f>
        <v>Cross Cultural Management</v>
      </c>
      <c r="D225" t="str">
        <f>IF(XPlan_raw[[#This Row],[Interne-kode]]&lt;&gt;"(tom)",XPlan_raw[[#This Row],[Interne-kode]],"")</f>
        <v>X-CCM</v>
      </c>
      <c r="E2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5" t="str">
        <f>IF(XPlan_raw[[#This Row],[Campus]]&lt;&gt;"(tom)",XPlan_raw[[#This Row],[Campus]],"")</f>
        <v>Odense</v>
      </c>
      <c r="H225" t="str">
        <f>IF(OR(XPlan_raw[[#This Row],[Prøveform]]="(tom)",XPlan_raw[[#This Row],[Prøveform]]=""),"",XPlan_raw[[#This Row],[Prøveform]])</f>
        <v>Multiple choice</v>
      </c>
      <c r="I225" t="str">
        <f>IF(XPlan_raw[[#This Row],[Eksaminator_samlet]]&lt;&gt;"",XPlan_raw[[#This Row],[Eksaminator_samlet]],"")</f>
        <v>Elham Kalhor</v>
      </c>
      <c r="J225" t="str">
        <f>IF(OR(XPlan_raw[[#This Row],[Censur]]="(tom)",XPlan_raw[[#This Row],[Censur]]=""),"",XPlan_raw[[#This Row],[Censur]])</f>
        <v>Second examiner: None</v>
      </c>
      <c r="K2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5" s="4" t="str">
        <f>IF(XPlan_raw[[#This Row],[Bemærk]]&lt;&gt;"",XPlan_raw[[#This Row],[Bemærk]],"")</f>
        <v/>
      </c>
      <c r="M225" s="4" t="str">
        <f>IF(XPlan_raw[[#This Row],[Prøveform]]="Skriftlig prøve",XPlan_raw[[#This Row],[DATO: Start eksamen]]+21,"")</f>
        <v/>
      </c>
      <c r="N2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(BEng),(tom),Diplomingeniør i Kemi- og Bioteknologi (BEng),(tom),(tom),(tom),(tom),(tom),(tom),(tom),(tom),Bachelor i Kemi- og Bioteknologi (BSc),(tom),(tom),(tom),(tom),(tom),(tom),(tom),(tom),Kandidat i Energisystemer (MSc),(tom),(tom),(tom),Kandidat i Miljøteknologi (MSc),(tom),(tom),Kandidat i Sundheds- og Velfærdsteknologi (MSc),(tom),(tom),(tom),(tom),Exchange students,,,,,,,,,,,,,,,</v>
      </c>
      <c r="Q225" s="27" t="s">
        <v>515</v>
      </c>
      <c r="R225" s="49" t="s">
        <v>1107</v>
      </c>
      <c r="S225" s="46" t="s">
        <v>1108</v>
      </c>
      <c r="T225" s="25" t="s">
        <v>1109</v>
      </c>
      <c r="U225" s="46" t="s">
        <v>203</v>
      </c>
      <c r="V225" s="25" t="s">
        <v>208</v>
      </c>
      <c r="W225" s="50">
        <v>45821</v>
      </c>
      <c r="X225" s="51"/>
      <c r="Y225" s="41" t="s">
        <v>631</v>
      </c>
      <c r="Z225" s="49" t="s">
        <v>1049</v>
      </c>
      <c r="AA225" s="25" t="s">
        <v>424</v>
      </c>
      <c r="AB225" s="46" t="s">
        <v>167</v>
      </c>
      <c r="AC225" s="42">
        <v>45884</v>
      </c>
      <c r="AD225" s="52"/>
      <c r="AE225" s="26"/>
      <c r="AF225" t="s">
        <v>18</v>
      </c>
      <c r="AG225" s="58"/>
      <c r="AH225" s="46" t="s">
        <v>157</v>
      </c>
      <c r="AI225" s="25" t="s">
        <v>157</v>
      </c>
      <c r="AJ225" s="46" t="s">
        <v>157</v>
      </c>
      <c r="AK225" s="25" t="s">
        <v>47</v>
      </c>
      <c r="AL225" s="46" t="s">
        <v>157</v>
      </c>
      <c r="AM225" s="25" t="s">
        <v>49</v>
      </c>
      <c r="AN225" s="46" t="s">
        <v>157</v>
      </c>
      <c r="AO225" s="25" t="s">
        <v>157</v>
      </c>
      <c r="AP225" s="25" t="s">
        <v>157</v>
      </c>
      <c r="AQ225" s="25" t="s">
        <v>157</v>
      </c>
      <c r="AR225" s="25" t="s">
        <v>157</v>
      </c>
      <c r="AS225" s="25" t="s">
        <v>157</v>
      </c>
      <c r="AT225" s="25" t="s">
        <v>157</v>
      </c>
      <c r="AU225" s="25" t="s">
        <v>157</v>
      </c>
      <c r="AV225" s="25" t="s">
        <v>58</v>
      </c>
      <c r="AW225" s="25" t="s">
        <v>157</v>
      </c>
      <c r="AX225" s="25" t="s">
        <v>157</v>
      </c>
      <c r="AY225" s="25" t="s">
        <v>157</v>
      </c>
      <c r="AZ225" s="25" t="s">
        <v>157</v>
      </c>
      <c r="BA225" s="25" t="s">
        <v>157</v>
      </c>
      <c r="BB225" s="25" t="s">
        <v>157</v>
      </c>
      <c r="BC225" s="25" t="s">
        <v>157</v>
      </c>
      <c r="BD225" s="25" t="s">
        <v>157</v>
      </c>
      <c r="BE225" s="25" t="s">
        <v>67</v>
      </c>
      <c r="BF225" s="25" t="s">
        <v>157</v>
      </c>
      <c r="BG225" s="25" t="s">
        <v>157</v>
      </c>
      <c r="BH225" s="25" t="s">
        <v>157</v>
      </c>
      <c r="BI225" s="25" t="s">
        <v>71</v>
      </c>
      <c r="BJ225" s="25" t="s">
        <v>157</v>
      </c>
      <c r="BK225" s="25" t="s">
        <v>157</v>
      </c>
      <c r="BL225" s="25" t="s">
        <v>74</v>
      </c>
      <c r="BM225" s="25" t="s">
        <v>157</v>
      </c>
      <c r="BN225" s="25" t="s">
        <v>157</v>
      </c>
      <c r="BO225" s="25" t="s">
        <v>157</v>
      </c>
      <c r="BP225" s="25" t="s">
        <v>157</v>
      </c>
      <c r="BQ225" s="25" t="s">
        <v>34</v>
      </c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</row>
    <row r="226" spans="2:84" x14ac:dyDescent="0.25">
      <c r="B226" t="str">
        <f>IF(Q226="ja",XPlan_raw[[#This Row],[EKA_kode2]],"")</f>
        <v>T560048102</v>
      </c>
      <c r="C226" t="str">
        <f>XPlan_raw[[#This Row],[eka_langtnavn]]</f>
        <v>Development and procedural content generation in  Godot</v>
      </c>
      <c r="D226" t="str">
        <f>IF(XPlan_raw[[#This Row],[Interne-kode]]&lt;&gt;"(tom)",XPlan_raw[[#This Row],[Interne-kode]],"")</f>
        <v>OB-DPG</v>
      </c>
      <c r="E2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6" t="str">
        <f>IF(XPlan_raw[[#This Row],[Campus]]&lt;&gt;"(tom)",XPlan_raw[[#This Row],[Campus]],"")</f>
        <v>Odense</v>
      </c>
      <c r="H226" t="str">
        <f>IF(OR(XPlan_raw[[#This Row],[Prøveform]]="(tom)",XPlan_raw[[#This Row],[Prøveform]]=""),"",XPlan_raw[[#This Row],[Prøveform]])</f>
        <v>Project report</v>
      </c>
      <c r="I226" t="str">
        <f>IF(XPlan_raw[[#This Row],[Eksaminator_samlet]]&lt;&gt;"",XPlan_raw[[#This Row],[Eksaminator_samlet]],"")</f>
        <v>Marco Scirea</v>
      </c>
      <c r="J226" t="str">
        <f>IF(OR(XPlan_raw[[#This Row],[Censur]]="(tom)",XPlan_raw[[#This Row],[Censur]]=""),"",XPlan_raw[[#This Row],[Censur]])</f>
        <v>Second examiner: None</v>
      </c>
      <c r="K2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26" s="4" t="str">
        <f>IF(XPlan_raw[[#This Row],[Bemærk]]&lt;&gt;"",XPlan_raw[[#This Row],[Bemærk]],"")</f>
        <v/>
      </c>
      <c r="M226" s="4" t="str">
        <f>IF(XPlan_raw[[#This Row],[Prøveform]]="Skriftlig prøve",XPlan_raw[[#This Row],[DATO: Start eksamen]]+21,"")</f>
        <v/>
      </c>
      <c r="N2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26" s="27" t="s">
        <v>515</v>
      </c>
      <c r="R226" s="49" t="s">
        <v>712</v>
      </c>
      <c r="S226" s="46" t="s">
        <v>713</v>
      </c>
      <c r="T226" s="25" t="s">
        <v>714</v>
      </c>
      <c r="U226" s="46" t="s">
        <v>208</v>
      </c>
      <c r="V226" s="25" t="s">
        <v>157</v>
      </c>
      <c r="W226" s="50">
        <v>45821</v>
      </c>
      <c r="X226" s="51"/>
      <c r="Y226" s="41" t="s">
        <v>157</v>
      </c>
      <c r="Z226" s="49" t="s">
        <v>715</v>
      </c>
      <c r="AA226" s="25" t="s">
        <v>716</v>
      </c>
      <c r="AB226" s="46" t="s">
        <v>167</v>
      </c>
      <c r="AC226" s="42">
        <v>45887</v>
      </c>
      <c r="AD226" s="52"/>
      <c r="AE226" s="26"/>
      <c r="AF226" t="s">
        <v>18</v>
      </c>
      <c r="AH226" s="46" t="s">
        <v>157</v>
      </c>
      <c r="AI226" s="25" t="s">
        <v>157</v>
      </c>
      <c r="AJ226" s="46" t="s">
        <v>157</v>
      </c>
      <c r="AK226" s="25" t="s">
        <v>157</v>
      </c>
      <c r="AL226" s="46" t="s">
        <v>157</v>
      </c>
      <c r="AM226" s="25" t="s">
        <v>157</v>
      </c>
      <c r="AN226" s="46" t="s">
        <v>157</v>
      </c>
      <c r="AO226" s="25" t="s">
        <v>157</v>
      </c>
      <c r="AP226" s="25" t="s">
        <v>157</v>
      </c>
      <c r="AQ226" s="25" t="s">
        <v>157</v>
      </c>
      <c r="AR226" s="25" t="s">
        <v>157</v>
      </c>
      <c r="AS226" s="25" t="s">
        <v>157</v>
      </c>
      <c r="AT226" s="25" t="s">
        <v>157</v>
      </c>
      <c r="AU226" s="25" t="s">
        <v>157</v>
      </c>
      <c r="AV226" s="25"/>
      <c r="AW226" s="25" t="s">
        <v>157</v>
      </c>
      <c r="AX226" s="25" t="s">
        <v>157</v>
      </c>
      <c r="AY226" s="25" t="s">
        <v>157</v>
      </c>
      <c r="AZ226" s="25" t="s">
        <v>62</v>
      </c>
      <c r="BA226" s="25" t="s">
        <v>157</v>
      </c>
      <c r="BB226" s="25" t="s">
        <v>157</v>
      </c>
      <c r="BC226" s="25" t="s">
        <v>157</v>
      </c>
      <c r="BD226" s="25" t="s">
        <v>157</v>
      </c>
      <c r="BE226" s="25" t="s">
        <v>157</v>
      </c>
      <c r="BF226" s="25" t="s">
        <v>157</v>
      </c>
      <c r="BG226" s="25" t="s">
        <v>157</v>
      </c>
      <c r="BH226" s="25" t="s">
        <v>157</v>
      </c>
      <c r="BI226" s="25" t="s">
        <v>157</v>
      </c>
      <c r="BJ226" s="25" t="s">
        <v>157</v>
      </c>
      <c r="BK226" s="25" t="s">
        <v>157</v>
      </c>
      <c r="BL226" s="25" t="s">
        <v>157</v>
      </c>
      <c r="BM226" s="25" t="s">
        <v>157</v>
      </c>
      <c r="BN226" s="25" t="s">
        <v>157</v>
      </c>
      <c r="BO226" s="25" t="s">
        <v>157</v>
      </c>
      <c r="BP226" s="25" t="s">
        <v>157</v>
      </c>
      <c r="BQ226" s="25" t="s">
        <v>157</v>
      </c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</row>
    <row r="227" spans="2:84" x14ac:dyDescent="0.25">
      <c r="B227" t="str">
        <f>IF(Q227="ja",XPlan_raw[[#This Row],[EKA_kode2]],"")</f>
        <v>T440000102</v>
      </c>
      <c r="C227" t="str">
        <f>XPlan_raw[[#This Row],[eka_langtnavn]]</f>
        <v>Effektoverføringssystemer</v>
      </c>
      <c r="D227" t="str">
        <f>IF(XPlan_raw[[#This Row],[Interne-kode]]&lt;&gt;"(tom)",XPlan_raw[[#This Row],[Interne-kode]],"")</f>
        <v>TP-EFOS</v>
      </c>
      <c r="E2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7" t="str">
        <f>IF(XPlan_raw[[#This Row],[Campus]]&lt;&gt;"(tom)",XPlan_raw[[#This Row],[Campus]],"")</f>
        <v>Odense</v>
      </c>
      <c r="H227" t="str">
        <f>IF(OR(XPlan_raw[[#This Row],[Prøveform]]="(tom)",XPlan_raw[[#This Row],[Prøveform]]=""),"",XPlan_raw[[#This Row],[Prøveform]])</f>
        <v>Oral examination</v>
      </c>
      <c r="I227" t="str">
        <f>IF(XPlan_raw[[#This Row],[Eksaminator_samlet]]&lt;&gt;"",XPlan_raw[[#This Row],[Eksaminator_samlet]],"")</f>
        <v>Per Andersen</v>
      </c>
      <c r="J227" t="str">
        <f>IF(OR(XPlan_raw[[#This Row],[Censur]]="(tom)",XPlan_raw[[#This Row],[Censur]]=""),"",XPlan_raw[[#This Row],[Censur]])</f>
        <v>Second examiner: Internal</v>
      </c>
      <c r="K2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7" s="4" t="str">
        <f>IF(XPlan_raw[[#This Row],[Bemærk]]&lt;&gt;"",XPlan_raw[[#This Row],[Bemærk]],"")</f>
        <v/>
      </c>
      <c r="M227" s="4" t="str">
        <f>IF(XPlan_raw[[#This Row],[Prøveform]]="Skriftlig prøve",XPlan_raw[[#This Row],[DATO: Start eksamen]]+21,"")</f>
        <v/>
      </c>
      <c r="N2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27" s="27" t="s">
        <v>515</v>
      </c>
      <c r="R227" s="49" t="s">
        <v>678</v>
      </c>
      <c r="S227" s="46" t="s">
        <v>679</v>
      </c>
      <c r="T227" s="25" t="s">
        <v>680</v>
      </c>
      <c r="U227" s="46" t="s">
        <v>165</v>
      </c>
      <c r="V227" s="25" t="s">
        <v>157</v>
      </c>
      <c r="W227" s="50">
        <v>45821</v>
      </c>
      <c r="X227" s="51"/>
      <c r="Y227" s="41" t="s">
        <v>630</v>
      </c>
      <c r="Z227" s="49" t="s">
        <v>681</v>
      </c>
      <c r="AA227" s="25" t="s">
        <v>186</v>
      </c>
      <c r="AB227" s="46" t="s">
        <v>160</v>
      </c>
      <c r="AC227" s="42">
        <v>45891</v>
      </c>
      <c r="AD227" s="52"/>
      <c r="AE227" s="26"/>
      <c r="AF227" t="s">
        <v>18</v>
      </c>
      <c r="AH227" s="46" t="s">
        <v>157</v>
      </c>
      <c r="AI227" s="25" t="s">
        <v>157</v>
      </c>
      <c r="AJ227" s="46" t="s">
        <v>157</v>
      </c>
      <c r="AK227" s="25" t="s">
        <v>157</v>
      </c>
      <c r="AL227" s="46" t="s">
        <v>157</v>
      </c>
      <c r="AM227" s="25" t="s">
        <v>157</v>
      </c>
      <c r="AN227" s="46" t="s">
        <v>157</v>
      </c>
      <c r="AO227" s="25" t="s">
        <v>157</v>
      </c>
      <c r="AP227" s="25" t="s">
        <v>157</v>
      </c>
      <c r="AQ227" s="25" t="s">
        <v>157</v>
      </c>
      <c r="AR227" s="25" t="s">
        <v>157</v>
      </c>
      <c r="AS227" s="25" t="s">
        <v>157</v>
      </c>
      <c r="AT227" s="25" t="s">
        <v>157</v>
      </c>
      <c r="AU227" s="25" t="s">
        <v>157</v>
      </c>
      <c r="AV227" s="25" t="s">
        <v>157</v>
      </c>
      <c r="AW227" s="25" t="s">
        <v>157</v>
      </c>
      <c r="AX227" s="25" t="s">
        <v>157</v>
      </c>
      <c r="AY227" s="25" t="s">
        <v>157</v>
      </c>
      <c r="AZ227" s="25" t="s">
        <v>157</v>
      </c>
      <c r="BA227" s="25" t="s">
        <v>157</v>
      </c>
      <c r="BB227" s="25" t="s">
        <v>157</v>
      </c>
      <c r="BC227" s="25" t="s">
        <v>157</v>
      </c>
      <c r="BD227" s="25" t="s">
        <v>157</v>
      </c>
      <c r="BE227" s="25" t="s">
        <v>157</v>
      </c>
      <c r="BF227" s="25" t="s">
        <v>157</v>
      </c>
      <c r="BG227" s="25" t="s">
        <v>157</v>
      </c>
      <c r="BH227" s="25" t="s">
        <v>157</v>
      </c>
      <c r="BI227" s="25" t="s">
        <v>157</v>
      </c>
      <c r="BJ227" s="25" t="s">
        <v>157</v>
      </c>
      <c r="BK227" s="25" t="s">
        <v>157</v>
      </c>
      <c r="BL227" s="25" t="s">
        <v>157</v>
      </c>
      <c r="BM227" s="25" t="s">
        <v>157</v>
      </c>
      <c r="BN227" s="25" t="s">
        <v>157</v>
      </c>
      <c r="BO227" s="25" t="s">
        <v>157</v>
      </c>
      <c r="BP227" s="25" t="s">
        <v>157</v>
      </c>
      <c r="BQ227" s="25" t="s">
        <v>645</v>
      </c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</row>
    <row r="228" spans="2:84" x14ac:dyDescent="0.25">
      <c r="B228" t="str">
        <f>IF(Q228="ja",XPlan_raw[[#This Row],[EKA_kode2]],"")</f>
        <v>T600035102</v>
      </c>
      <c r="C228" t="str">
        <f>XPlan_raw[[#This Row],[eka_langtnavn]]</f>
        <v>Energiproduktion</v>
      </c>
      <c r="D228" t="str">
        <f>IF(XPlan_raw[[#This Row],[Interne-kode]]&lt;&gt;"(tom)",XPlan_raw[[#This Row],[Interne-kode]],"")</f>
        <v>ET2-EP</v>
      </c>
      <c r="E2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8" t="str">
        <f>IF(XPlan_raw[[#This Row],[Campus]]&lt;&gt;"(tom)",XPlan_raw[[#This Row],[Campus]],"")</f>
        <v>Odense</v>
      </c>
      <c r="H228" t="str">
        <f>IF(OR(XPlan_raw[[#This Row],[Prøveform]]="(tom)",XPlan_raw[[#This Row],[Prøveform]]=""),"",XPlan_raw[[#This Row],[Prøveform]])</f>
        <v>Oral examination</v>
      </c>
      <c r="I228" t="str">
        <f>IF(XPlan_raw[[#This Row],[Eksaminator_samlet]]&lt;&gt;"",XPlan_raw[[#This Row],[Eksaminator_samlet]],"")</f>
        <v>Jakob Bjørnskov</v>
      </c>
      <c r="J228" t="str">
        <f>IF(OR(XPlan_raw[[#This Row],[Censur]]="(tom)",XPlan_raw[[#This Row],[Censur]]=""),"",XPlan_raw[[#This Row],[Censur]])</f>
        <v>Second examiner: Internal</v>
      </c>
      <c r="K2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8" s="4" t="str">
        <f>IF(XPlan_raw[[#This Row],[Bemærk]]&lt;&gt;"",XPlan_raw[[#This Row],[Bemærk]],"")</f>
        <v/>
      </c>
      <c r="M228" s="4" t="str">
        <f>IF(XPlan_raw[[#This Row],[Prøveform]]="Skriftlig prøve",XPlan_raw[[#This Row],[DATO: Start eksamen]]+21,"")</f>
        <v/>
      </c>
      <c r="N2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(BSc),(tom),,(tom),(tom),(tom),(tom),(tom),(tom),(tom),(tom),(tom),(tom),(tom),(tom),(tom),(tom),(tom),(tom),(tom),(tom),(tom),(tom),(tom),,,,,,,,,,,,,,,</v>
      </c>
      <c r="Q228" s="27" t="s">
        <v>515</v>
      </c>
      <c r="R228" s="49" t="s">
        <v>2005</v>
      </c>
      <c r="S228" s="46" t="s">
        <v>2006</v>
      </c>
      <c r="T228" s="25" t="s">
        <v>2007</v>
      </c>
      <c r="U228" s="46" t="s">
        <v>156</v>
      </c>
      <c r="V228" s="25" t="s">
        <v>157</v>
      </c>
      <c r="W228" s="50">
        <v>45821</v>
      </c>
      <c r="X228" s="51"/>
      <c r="Y228" s="41" t="s">
        <v>630</v>
      </c>
      <c r="Z228" s="49" t="s">
        <v>743</v>
      </c>
      <c r="AA228" s="25" t="s">
        <v>186</v>
      </c>
      <c r="AB228" s="46" t="s">
        <v>160</v>
      </c>
      <c r="AC228" s="42">
        <v>45884</v>
      </c>
      <c r="AD228" s="52"/>
      <c r="AE228" s="26"/>
      <c r="AF228" t="s">
        <v>18</v>
      </c>
      <c r="AH228" s="46" t="s">
        <v>157</v>
      </c>
      <c r="AI228" s="25" t="s">
        <v>45</v>
      </c>
      <c r="AJ228" s="46" t="s">
        <v>157</v>
      </c>
      <c r="AK228" s="25" t="s">
        <v>157</v>
      </c>
      <c r="AL228" s="46" t="s">
        <v>157</v>
      </c>
      <c r="AM228" s="25" t="s">
        <v>157</v>
      </c>
      <c r="AN228" s="46" t="s">
        <v>157</v>
      </c>
      <c r="AO228" s="25" t="s">
        <v>157</v>
      </c>
      <c r="AP228" s="25" t="s">
        <v>157</v>
      </c>
      <c r="AQ228" s="25" t="s">
        <v>157</v>
      </c>
      <c r="AR228" s="25" t="s">
        <v>157</v>
      </c>
      <c r="AS228" s="25" t="s">
        <v>157</v>
      </c>
      <c r="AT228" s="25" t="s">
        <v>56</v>
      </c>
      <c r="AU228" s="25" t="s">
        <v>157</v>
      </c>
      <c r="AV228" s="25"/>
      <c r="AW228" s="25" t="s">
        <v>157</v>
      </c>
      <c r="AX228" s="25" t="s">
        <v>157</v>
      </c>
      <c r="AY228" s="25" t="s">
        <v>157</v>
      </c>
      <c r="AZ228" s="25" t="s">
        <v>157</v>
      </c>
      <c r="BA228" s="25" t="s">
        <v>157</v>
      </c>
      <c r="BB228" s="25" t="s">
        <v>157</v>
      </c>
      <c r="BC228" s="25" t="s">
        <v>157</v>
      </c>
      <c r="BD228" s="25" t="s">
        <v>157</v>
      </c>
      <c r="BE228" s="25" t="s">
        <v>157</v>
      </c>
      <c r="BF228" s="25" t="s">
        <v>157</v>
      </c>
      <c r="BG228" s="25" t="s">
        <v>157</v>
      </c>
      <c r="BH228" s="25" t="s">
        <v>157</v>
      </c>
      <c r="BI228" s="25" t="s">
        <v>157</v>
      </c>
      <c r="BJ228" s="25" t="s">
        <v>157</v>
      </c>
      <c r="BK228" s="25" t="s">
        <v>157</v>
      </c>
      <c r="BL228" s="25" t="s">
        <v>157</v>
      </c>
      <c r="BM228" s="25" t="s">
        <v>157</v>
      </c>
      <c r="BN228" s="25" t="s">
        <v>157</v>
      </c>
      <c r="BO228" s="25" t="s">
        <v>157</v>
      </c>
      <c r="BP228" s="25" t="s">
        <v>157</v>
      </c>
      <c r="BQ228" s="25" t="s">
        <v>157</v>
      </c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</row>
    <row r="229" spans="2:84" x14ac:dyDescent="0.25">
      <c r="B229" t="str">
        <f>IF(Q229="ja",XPlan_raw[[#This Row],[EKA_kode2]],"")</f>
        <v>T460036102</v>
      </c>
      <c r="C229" t="str">
        <f>XPlan_raw[[#This Row],[eka_langtnavn]]</f>
        <v>FT506: Førsteårsprojekt</v>
      </c>
      <c r="D229" t="str">
        <f>IF(XPlan_raw[[#This Row],[Interne-kode]]&lt;&gt;"(tom)",XPlan_raw[[#This Row],[Interne-kode]],"")</f>
        <v>FT506</v>
      </c>
      <c r="E2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13-06-2025 - 18-06-2025</v>
      </c>
      <c r="G229" t="str">
        <f>IF(XPlan_raw[[#This Row],[Campus]]&lt;&gt;"(tom)",XPlan_raw[[#This Row],[Campus]],"")</f>
        <v>Odense</v>
      </c>
      <c r="H229" t="str">
        <f>IF(OR(XPlan_raw[[#This Row],[Prøveform]]="(tom)",XPlan_raw[[#This Row],[Prøveform]]=""),"",XPlan_raw[[#This Row],[Prøveform]])</f>
        <v>Oral examination</v>
      </c>
      <c r="I229" t="str">
        <f>IF(XPlan_raw[[#This Row],[Eksaminator_samlet]]&lt;&gt;"",XPlan_raw[[#This Row],[Eksaminator_samlet]],"")</f>
        <v>Simon Bruhn Hansen, Torgom Yezekyan, René Lynge Eriksen, Morten Andersen, Sofie Marie Koksbang, Mads Toudal Frandsen</v>
      </c>
      <c r="J229" t="str">
        <f>IF(OR(XPlan_raw[[#This Row],[Censur]]="(tom)",XPlan_raw[[#This Row],[Censur]]=""),"",XPlan_raw[[#This Row],[Censur]])</f>
        <v>Second examiner: Internal</v>
      </c>
      <c r="K2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9" s="4" t="str">
        <f>IF(XPlan_raw[[#This Row],[Bemærk]]&lt;&gt;"",XPlan_raw[[#This Row],[Bemærk]],"")</f>
        <v/>
      </c>
      <c r="M229" s="4" t="str">
        <f>IF(XPlan_raw[[#This Row],[Prøveform]]="Skriftlig prøve",XPlan_raw[[#This Row],[DATO: Start eksamen]]+21,"")</f>
        <v/>
      </c>
      <c r="N2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29" s="27" t="s">
        <v>515</v>
      </c>
      <c r="R229" s="49" t="s">
        <v>1541</v>
      </c>
      <c r="S229" s="46" t="s">
        <v>1542</v>
      </c>
      <c r="T229" s="25" t="s">
        <v>1543</v>
      </c>
      <c r="U229" s="46" t="s">
        <v>156</v>
      </c>
      <c r="V229" s="25" t="s">
        <v>157</v>
      </c>
      <c r="W229" s="50">
        <v>45821</v>
      </c>
      <c r="X229" s="51">
        <v>45826</v>
      </c>
      <c r="Y229" s="41" t="s">
        <v>630</v>
      </c>
      <c r="Z229" s="49" t="s">
        <v>1544</v>
      </c>
      <c r="AA229" s="25" t="s">
        <v>186</v>
      </c>
      <c r="AB229" s="46" t="s">
        <v>160</v>
      </c>
      <c r="AC229" s="42">
        <v>45891</v>
      </c>
      <c r="AD229" s="52"/>
      <c r="AE229" s="26"/>
      <c r="AF229" t="s">
        <v>18</v>
      </c>
      <c r="AH229" s="46" t="s">
        <v>157</v>
      </c>
      <c r="AI229" s="25" t="s">
        <v>157</v>
      </c>
      <c r="AJ229" s="46" t="s">
        <v>157</v>
      </c>
      <c r="AK229" s="25" t="s">
        <v>157</v>
      </c>
      <c r="AL229" s="46" t="s">
        <v>157</v>
      </c>
      <c r="AM229" s="25" t="s">
        <v>157</v>
      </c>
      <c r="AN229" s="46" t="s">
        <v>157</v>
      </c>
      <c r="AO229" s="25" t="s">
        <v>157</v>
      </c>
      <c r="AP229" s="25" t="s">
        <v>157</v>
      </c>
      <c r="AQ229" s="25" t="s">
        <v>157</v>
      </c>
      <c r="AR229" s="25" t="s">
        <v>157</v>
      </c>
      <c r="AS229" s="25" t="s">
        <v>157</v>
      </c>
      <c r="AT229" s="25" t="s">
        <v>157</v>
      </c>
      <c r="AU229" s="25" t="s">
        <v>57</v>
      </c>
      <c r="AV229" s="25"/>
      <c r="AW229" s="25" t="s">
        <v>157</v>
      </c>
      <c r="AX229" s="25" t="s">
        <v>157</v>
      </c>
      <c r="AY229" s="25" t="s">
        <v>157</v>
      </c>
      <c r="AZ229" s="25" t="s">
        <v>157</v>
      </c>
      <c r="BA229" s="25" t="s">
        <v>157</v>
      </c>
      <c r="BB229" s="25" t="s">
        <v>157</v>
      </c>
      <c r="BC229" s="25" t="s">
        <v>157</v>
      </c>
      <c r="BD229" s="25" t="s">
        <v>157</v>
      </c>
      <c r="BE229" s="25" t="s">
        <v>157</v>
      </c>
      <c r="BF229" s="25" t="s">
        <v>157</v>
      </c>
      <c r="BG229" s="25" t="s">
        <v>157</v>
      </c>
      <c r="BH229" s="25" t="s">
        <v>157</v>
      </c>
      <c r="BI229" s="25" t="s">
        <v>157</v>
      </c>
      <c r="BJ229" s="25" t="s">
        <v>157</v>
      </c>
      <c r="BK229" s="25" t="s">
        <v>157</v>
      </c>
      <c r="BL229" s="25" t="s">
        <v>157</v>
      </c>
      <c r="BM229" s="25" t="s">
        <v>157</v>
      </c>
      <c r="BN229" s="25" t="s">
        <v>157</v>
      </c>
      <c r="BO229" s="25" t="s">
        <v>157</v>
      </c>
      <c r="BP229" s="25" t="s">
        <v>157</v>
      </c>
      <c r="BQ229" s="25" t="s">
        <v>157</v>
      </c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</row>
    <row r="230" spans="2:84" x14ac:dyDescent="0.25">
      <c r="B230" t="str">
        <f>IF(Q230="ja",XPlan_raw[[#This Row],[EKA_kode2]],"")</f>
        <v>T550012102</v>
      </c>
      <c r="C230" t="str">
        <f>XPlan_raw[[#This Row],[eka_langtnavn]]</f>
        <v xml:space="preserve">Guidance Navigation and Control </v>
      </c>
      <c r="D230" t="str">
        <f>IF(XPlan_raw[[#This Row],[Interne-kode]]&lt;&gt;"(tom)",XPlan_raw[[#This Row],[Interne-kode]],"")</f>
        <v>RM-GNC</v>
      </c>
      <c r="E2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13-06-2025 - 17-06-2025</v>
      </c>
      <c r="G230" t="str">
        <f>IF(XPlan_raw[[#This Row],[Campus]]&lt;&gt;"(tom)",XPlan_raw[[#This Row],[Campus]],"")</f>
        <v>Odense</v>
      </c>
      <c r="H230" t="str">
        <f>IF(OR(XPlan_raw[[#This Row],[Prøveform]]="(tom)",XPlan_raw[[#This Row],[Prøveform]]=""),"",XPlan_raw[[#This Row],[Prøveform]])</f>
        <v>Oral examination</v>
      </c>
      <c r="I230" t="str">
        <f>IF(XPlan_raw[[#This Row],[Eksaminator_samlet]]&lt;&gt;"",XPlan_raw[[#This Row],[Eksaminator_samlet]],"")</f>
        <v>Jerome Jouffroy</v>
      </c>
      <c r="J230" t="str">
        <f>IF(OR(XPlan_raw[[#This Row],[Censur]]="(tom)",XPlan_raw[[#This Row],[Censur]]=""),"",XPlan_raw[[#This Row],[Censur]])</f>
        <v>Second examiner: Internal</v>
      </c>
      <c r="K2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30" s="4" t="str">
        <f>IF(XPlan_raw[[#This Row],[Bemærk]]&lt;&gt;"",XPlan_raw[[#This Row],[Bemærk]],"")</f>
        <v/>
      </c>
      <c r="M230" s="4" t="str">
        <f>IF(XPlan_raw[[#This Row],[Prøveform]]="Skriftlig prøve",XPlan_raw[[#This Row],[DATO: Start eksamen]]+21,"")</f>
        <v/>
      </c>
      <c r="N2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30" s="27" t="s">
        <v>515</v>
      </c>
      <c r="R230" s="49" t="s">
        <v>1785</v>
      </c>
      <c r="S230" s="46" t="s">
        <v>1786</v>
      </c>
      <c r="T230" s="25" t="s">
        <v>1787</v>
      </c>
      <c r="U230" s="46" t="s">
        <v>156</v>
      </c>
      <c r="V230" s="25" t="s">
        <v>157</v>
      </c>
      <c r="W230" s="50">
        <v>45821</v>
      </c>
      <c r="X230" s="51">
        <v>45825</v>
      </c>
      <c r="Y230" s="41" t="s">
        <v>630</v>
      </c>
      <c r="Z230" s="49" t="s">
        <v>1788</v>
      </c>
      <c r="AA230" s="25" t="s">
        <v>186</v>
      </c>
      <c r="AB230" s="46" t="s">
        <v>160</v>
      </c>
      <c r="AC230" s="42">
        <v>45894</v>
      </c>
      <c r="AD230" s="52"/>
      <c r="AE230" s="26"/>
      <c r="AF230" t="s">
        <v>18</v>
      </c>
      <c r="AH230" s="46" t="s">
        <v>157</v>
      </c>
      <c r="AI230" s="25" t="s">
        <v>157</v>
      </c>
      <c r="AJ230" s="46" t="s">
        <v>157</v>
      </c>
      <c r="AK230" s="25" t="s">
        <v>157</v>
      </c>
      <c r="AL230" s="46" t="s">
        <v>157</v>
      </c>
      <c r="AM230" s="25" t="s">
        <v>157</v>
      </c>
      <c r="AN230" s="46" t="s">
        <v>157</v>
      </c>
      <c r="AO230" s="25" t="s">
        <v>157</v>
      </c>
      <c r="AP230" s="25" t="s">
        <v>157</v>
      </c>
      <c r="AQ230" s="25" t="s">
        <v>157</v>
      </c>
      <c r="AR230" s="25" t="s">
        <v>157</v>
      </c>
      <c r="AS230" s="25" t="s">
        <v>157</v>
      </c>
      <c r="AT230" s="25" t="s">
        <v>157</v>
      </c>
      <c r="AU230" s="25" t="s">
        <v>157</v>
      </c>
      <c r="AV230" s="25"/>
      <c r="AW230" s="25" t="s">
        <v>157</v>
      </c>
      <c r="AX230" s="25" t="s">
        <v>157</v>
      </c>
      <c r="AY230" s="25" t="s">
        <v>157</v>
      </c>
      <c r="AZ230" s="25" t="s">
        <v>157</v>
      </c>
      <c r="BA230" s="25" t="s">
        <v>157</v>
      </c>
      <c r="BB230" s="25" t="s">
        <v>157</v>
      </c>
      <c r="BC230" s="25" t="s">
        <v>157</v>
      </c>
      <c r="BD230" s="25" t="s">
        <v>157</v>
      </c>
      <c r="BE230" s="25" t="s">
        <v>157</v>
      </c>
      <c r="BF230" s="25" t="s">
        <v>157</v>
      </c>
      <c r="BG230" s="25" t="s">
        <v>157</v>
      </c>
      <c r="BH230" s="25" t="s">
        <v>157</v>
      </c>
      <c r="BI230" s="25" t="s">
        <v>157</v>
      </c>
      <c r="BJ230" s="25" t="s">
        <v>72</v>
      </c>
      <c r="BK230" s="25" t="s">
        <v>157</v>
      </c>
      <c r="BL230" s="25" t="s">
        <v>157</v>
      </c>
      <c r="BM230" s="25" t="s">
        <v>157</v>
      </c>
      <c r="BN230" s="25" t="s">
        <v>157</v>
      </c>
      <c r="BO230" s="25" t="s">
        <v>157</v>
      </c>
      <c r="BP230" s="25" t="s">
        <v>157</v>
      </c>
      <c r="BQ230" s="25" t="s">
        <v>34</v>
      </c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</row>
    <row r="231" spans="2:84" x14ac:dyDescent="0.25">
      <c r="B231" t="str">
        <f>IF(Q231="ja",XPlan_raw[[#This Row],[EKA_kode2]],"")</f>
        <v>T440003102</v>
      </c>
      <c r="C231" t="str">
        <f>XPlan_raw[[#This Row],[eka_langtnavn]]</f>
        <v>Højspændingsanlæg og elektriske installationer</v>
      </c>
      <c r="D231" t="str">
        <f>IF(XPlan_raw[[#This Row],[Interne-kode]]&lt;&gt;"(tom)",XPlan_raw[[#This Row],[Interne-kode]],"")</f>
        <v>TP-HØEL</v>
      </c>
      <c r="E2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1" t="str">
        <f>IF(XPlan_raw[[#This Row],[Campus]]&lt;&gt;"(tom)",XPlan_raw[[#This Row],[Campus]],"")</f>
        <v>Odense</v>
      </c>
      <c r="H231" t="str">
        <f>IF(OR(XPlan_raw[[#This Row],[Prøveform]]="(tom)",XPlan_raw[[#This Row],[Prøveform]]=""),"",XPlan_raw[[#This Row],[Prøveform]])</f>
        <v>Oral examination</v>
      </c>
      <c r="I231" t="str">
        <f>IF(XPlan_raw[[#This Row],[Eksaminator_samlet]]&lt;&gt;"",XPlan_raw[[#This Row],[Eksaminator_samlet]],"")</f>
        <v>Stefan F. Sörensen</v>
      </c>
      <c r="J231" t="str">
        <f>IF(OR(XPlan_raw[[#This Row],[Censur]]="(tom)",XPlan_raw[[#This Row],[Censur]]=""),"",XPlan_raw[[#This Row],[Censur]])</f>
        <v>Second examiner: External</v>
      </c>
      <c r="K2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31" s="4" t="str">
        <f>IF(XPlan_raw[[#This Row],[Bemærk]]&lt;&gt;"",XPlan_raw[[#This Row],[Bemærk]],"")</f>
        <v/>
      </c>
      <c r="M231" s="4" t="str">
        <f>IF(XPlan_raw[[#This Row],[Prøveform]]="Skriftlig prøve",XPlan_raw[[#This Row],[DATO: Start eksamen]]+21,"")</f>
        <v/>
      </c>
      <c r="N2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31" s="27" t="s">
        <v>515</v>
      </c>
      <c r="R231" s="49" t="s">
        <v>1514</v>
      </c>
      <c r="S231" s="46" t="s">
        <v>1515</v>
      </c>
      <c r="T231" s="25" t="s">
        <v>1516</v>
      </c>
      <c r="U231" s="46" t="s">
        <v>410</v>
      </c>
      <c r="V231" s="25" t="s">
        <v>157</v>
      </c>
      <c r="W231" s="50">
        <v>45821</v>
      </c>
      <c r="X231" s="51"/>
      <c r="Y231" s="41" t="s">
        <v>630</v>
      </c>
      <c r="Z231" s="49" t="s">
        <v>1517</v>
      </c>
      <c r="AA231" s="25" t="s">
        <v>186</v>
      </c>
      <c r="AB231" s="46" t="s">
        <v>187</v>
      </c>
      <c r="AC231" s="42">
        <v>45891</v>
      </c>
      <c r="AD231" s="52"/>
      <c r="AE231" s="26"/>
      <c r="AF231" t="s">
        <v>18</v>
      </c>
      <c r="AH231" s="46" t="s">
        <v>157</v>
      </c>
      <c r="AI231" s="25" t="s">
        <v>157</v>
      </c>
      <c r="AJ231" s="46" t="s">
        <v>157</v>
      </c>
      <c r="AK231" s="25" t="s">
        <v>157</v>
      </c>
      <c r="AL231" s="46" t="s">
        <v>157</v>
      </c>
      <c r="AM231" s="25" t="s">
        <v>157</v>
      </c>
      <c r="AN231" s="46" t="s">
        <v>157</v>
      </c>
      <c r="AO231" s="25" t="s">
        <v>157</v>
      </c>
      <c r="AP231" s="25" t="s">
        <v>157</v>
      </c>
      <c r="AQ231" s="25" t="s">
        <v>157</v>
      </c>
      <c r="AR231" s="25" t="s">
        <v>157</v>
      </c>
      <c r="AS231" s="25" t="s">
        <v>157</v>
      </c>
      <c r="AT231" s="25" t="s">
        <v>157</v>
      </c>
      <c r="AU231" s="25" t="s">
        <v>157</v>
      </c>
      <c r="AV231" s="25" t="s">
        <v>157</v>
      </c>
      <c r="AW231" s="25" t="s">
        <v>157</v>
      </c>
      <c r="AX231" s="25" t="s">
        <v>157</v>
      </c>
      <c r="AY231" s="25" t="s">
        <v>157</v>
      </c>
      <c r="AZ231" s="25" t="s">
        <v>157</v>
      </c>
      <c r="BA231" s="25" t="s">
        <v>157</v>
      </c>
      <c r="BB231" s="25" t="s">
        <v>157</v>
      </c>
      <c r="BC231" s="25" t="s">
        <v>157</v>
      </c>
      <c r="BD231" s="25" t="s">
        <v>157</v>
      </c>
      <c r="BE231" s="25" t="s">
        <v>157</v>
      </c>
      <c r="BF231" s="25" t="s">
        <v>157</v>
      </c>
      <c r="BG231" s="25" t="s">
        <v>157</v>
      </c>
      <c r="BH231" s="25" t="s">
        <v>157</v>
      </c>
      <c r="BI231" s="25" t="s">
        <v>157</v>
      </c>
      <c r="BJ231" s="25" t="s">
        <v>157</v>
      </c>
      <c r="BK231" s="25" t="s">
        <v>157</v>
      </c>
      <c r="BL231" s="25" t="s">
        <v>157</v>
      </c>
      <c r="BM231" s="25" t="s">
        <v>157</v>
      </c>
      <c r="BN231" s="25" t="s">
        <v>157</v>
      </c>
      <c r="BO231" s="25" t="s">
        <v>157</v>
      </c>
      <c r="BP231" s="25" t="s">
        <v>157</v>
      </c>
      <c r="BQ231" s="25" t="s">
        <v>645</v>
      </c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</row>
    <row r="232" spans="2:84" x14ac:dyDescent="0.25">
      <c r="B232" t="str">
        <f>IF(Q232="ja",XPlan_raw[[#This Row],[EKA_kode2]],"")</f>
        <v>T540049102</v>
      </c>
      <c r="C232" t="str">
        <f>XPlan_raw[[#This Row],[eka_langtnavn]]</f>
        <v>Introduktion til C++</v>
      </c>
      <c r="D232" t="str">
        <f>IF(XPlan_raw[[#This Row],[Interne-kode]]&lt;&gt;"(tom)",XPlan_raw[[#This Row],[Interne-kode]],"")</f>
        <v>RB2-ICP</v>
      </c>
      <c r="E2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2" t="str">
        <f>IF(XPlan_raw[[#This Row],[Campus]]&lt;&gt;"(tom)",XPlan_raw[[#This Row],[Campus]],"")</f>
        <v>Odense</v>
      </c>
      <c r="H232" t="str">
        <f>IF(OR(XPlan_raw[[#This Row],[Prøveform]]="(tom)",XPlan_raw[[#This Row],[Prøveform]]=""),"",XPlan_raw[[#This Row],[Prøveform]])</f>
        <v>Written examination on premises</v>
      </c>
      <c r="I232" t="str">
        <f>IF(XPlan_raw[[#This Row],[Eksaminator_samlet]]&lt;&gt;"",XPlan_raw[[#This Row],[Eksaminator_samlet]],"")</f>
        <v xml:space="preserve">Ole Dolriis </v>
      </c>
      <c r="J232" t="str">
        <f>IF(OR(XPlan_raw[[#This Row],[Censur]]="(tom)",XPlan_raw[[#This Row],[Censur]]=""),"",XPlan_raw[[#This Row],[Censur]])</f>
        <v>Second examiner: Internal</v>
      </c>
      <c r="K2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32" s="4" t="str">
        <f>IF(XPlan_raw[[#This Row],[Bemærk]]&lt;&gt;"",XPlan_raw[[#This Row],[Bemærk]],"")</f>
        <v/>
      </c>
      <c r="M232" s="4" t="str">
        <f>IF(XPlan_raw[[#This Row],[Prøveform]]="Skriftlig prøve",XPlan_raw[[#This Row],[DATO: Start eksamen]]+21,"")</f>
        <v/>
      </c>
      <c r="N2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(BSc),(tom),(tom),,(tom),(tom),Bachelor i Robotteknologi (BSc),(tom),(tom),(tom),(tom),(tom),(tom),(tom),(tom),(tom),(tom),(tom),(tom),(tom),(tom),(tom),(tom),(tom),(tom),,,,,,,,,,,,,,,</v>
      </c>
      <c r="Q232" s="27" t="s">
        <v>515</v>
      </c>
      <c r="R232" s="49" t="s">
        <v>1754</v>
      </c>
      <c r="S232" s="46" t="s">
        <v>1755</v>
      </c>
      <c r="T232" s="25" t="s">
        <v>1756</v>
      </c>
      <c r="U232" s="46" t="s">
        <v>156</v>
      </c>
      <c r="V232" s="25" t="s">
        <v>157</v>
      </c>
      <c r="W232" s="50">
        <v>45821</v>
      </c>
      <c r="X232" s="51"/>
      <c r="Y232" s="41" t="s">
        <v>630</v>
      </c>
      <c r="Z232" s="49" t="s">
        <v>1757</v>
      </c>
      <c r="AA232" s="25" t="s">
        <v>791</v>
      </c>
      <c r="AB232" s="46" t="s">
        <v>160</v>
      </c>
      <c r="AC232" s="42">
        <v>45896</v>
      </c>
      <c r="AD232" s="52"/>
      <c r="AE232" s="26"/>
      <c r="AF232" t="s">
        <v>18</v>
      </c>
      <c r="AH232" s="46" t="s">
        <v>157</v>
      </c>
      <c r="AI232" s="25" t="s">
        <v>157</v>
      </c>
      <c r="AJ232" s="46" t="s">
        <v>157</v>
      </c>
      <c r="AK232" s="25" t="s">
        <v>157</v>
      </c>
      <c r="AL232" s="46" t="s">
        <v>157</v>
      </c>
      <c r="AM232" s="25" t="s">
        <v>157</v>
      </c>
      <c r="AN232" s="46" t="s">
        <v>157</v>
      </c>
      <c r="AO232" s="25" t="s">
        <v>157</v>
      </c>
      <c r="AP232" s="25" t="s">
        <v>157</v>
      </c>
      <c r="AQ232" s="25" t="s">
        <v>157</v>
      </c>
      <c r="AR232" s="25" t="s">
        <v>157</v>
      </c>
      <c r="AS232" s="25" t="s">
        <v>55</v>
      </c>
      <c r="AT232" s="25" t="s">
        <v>157</v>
      </c>
      <c r="AU232" s="25" t="s">
        <v>157</v>
      </c>
      <c r="AV232" s="25"/>
      <c r="AW232" s="25" t="s">
        <v>157</v>
      </c>
      <c r="AX232" s="25" t="s">
        <v>157</v>
      </c>
      <c r="AY232" s="25" t="s">
        <v>61</v>
      </c>
      <c r="AZ232" s="25" t="s">
        <v>157</v>
      </c>
      <c r="BA232" s="25" t="s">
        <v>157</v>
      </c>
      <c r="BB232" s="25" t="s">
        <v>157</v>
      </c>
      <c r="BC232" s="25" t="s">
        <v>157</v>
      </c>
      <c r="BD232" s="25" t="s">
        <v>157</v>
      </c>
      <c r="BE232" s="25" t="s">
        <v>157</v>
      </c>
      <c r="BF232" s="25" t="s">
        <v>157</v>
      </c>
      <c r="BG232" s="25" t="s">
        <v>157</v>
      </c>
      <c r="BH232" s="25" t="s">
        <v>157</v>
      </c>
      <c r="BI232" s="25" t="s">
        <v>157</v>
      </c>
      <c r="BJ232" s="25" t="s">
        <v>157</v>
      </c>
      <c r="BK232" s="25" t="s">
        <v>157</v>
      </c>
      <c r="BL232" s="25" t="s">
        <v>157</v>
      </c>
      <c r="BM232" s="25" t="s">
        <v>157</v>
      </c>
      <c r="BN232" s="25" t="s">
        <v>157</v>
      </c>
      <c r="BO232" s="25" t="s">
        <v>157</v>
      </c>
      <c r="BP232" s="25" t="s">
        <v>157</v>
      </c>
      <c r="BQ232" s="25" t="s">
        <v>157</v>
      </c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</row>
    <row r="233" spans="2:84" x14ac:dyDescent="0.25">
      <c r="B233" t="str">
        <f>IF(Q233="ja",XPlan_raw[[#This Row],[EKA_kode2]],"")</f>
        <v>T580028102</v>
      </c>
      <c r="C233" t="str">
        <f>XPlan_raw[[#This Row],[eka_langtnavn]]</f>
        <v>Klinisk praksis og videnskabsteori</v>
      </c>
      <c r="D233" t="str">
        <f>IF(XPlan_raw[[#This Row],[Interne-kode]]&lt;&gt;"(tom)",XPlan_raw[[#This Row],[Interne-kode]],"")</f>
        <v>VB-KPV6</v>
      </c>
      <c r="E2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3" t="str">
        <f>IF(XPlan_raw[[#This Row],[Campus]]&lt;&gt;"(tom)",XPlan_raw[[#This Row],[Campus]],"")</f>
        <v>Odense</v>
      </c>
      <c r="H233" t="str">
        <f>IF(OR(XPlan_raw[[#This Row],[Prøveform]]="(tom)",XPlan_raw[[#This Row],[Prøveform]]=""),"",XPlan_raw[[#This Row],[Prøveform]])</f>
        <v>Written examination</v>
      </c>
      <c r="I233" t="str">
        <f>IF(XPlan_raw[[#This Row],[Eksaminator_samlet]]&lt;&gt;"",XPlan_raw[[#This Row],[Eksaminator_samlet]],"")</f>
        <v>Charlotte Nielsen</v>
      </c>
      <c r="J233" t="str">
        <f>IF(OR(XPlan_raw[[#This Row],[Censur]]="(tom)",XPlan_raw[[#This Row],[Censur]]=""),"",XPlan_raw[[#This Row],[Censur]])</f>
        <v>Second examiner: None</v>
      </c>
      <c r="K2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3" s="4" t="str">
        <f>IF(XPlan_raw[[#This Row],[Bemærk]]&lt;&gt;"",XPlan_raw[[#This Row],[Bemærk]],"")</f>
        <v/>
      </c>
      <c r="M233" s="4" t="str">
        <f>IF(XPlan_raw[[#This Row],[Prøveform]]="Skriftlig prøve",XPlan_raw[[#This Row],[DATO: Start eksamen]]+21,"")</f>
        <v/>
      </c>
      <c r="N2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33" s="27" t="s">
        <v>515</v>
      </c>
      <c r="R233" s="49" t="s">
        <v>1937</v>
      </c>
      <c r="S233" s="46" t="s">
        <v>1938</v>
      </c>
      <c r="T233" s="25" t="s">
        <v>1939</v>
      </c>
      <c r="U233" s="46" t="s">
        <v>208</v>
      </c>
      <c r="V233" s="25" t="s">
        <v>157</v>
      </c>
      <c r="W233" s="50">
        <v>45821</v>
      </c>
      <c r="X233" s="51"/>
      <c r="Y233" s="41" t="s">
        <v>630</v>
      </c>
      <c r="Z233" s="49" t="s">
        <v>1940</v>
      </c>
      <c r="AA233" s="25" t="s">
        <v>159</v>
      </c>
      <c r="AB233" s="46" t="s">
        <v>167</v>
      </c>
      <c r="AC233" s="42">
        <v>45884</v>
      </c>
      <c r="AD233" s="52"/>
      <c r="AE233" s="26"/>
      <c r="AF233" t="s">
        <v>18</v>
      </c>
      <c r="AH233" s="46" t="s">
        <v>157</v>
      </c>
      <c r="AI233" s="25" t="s">
        <v>157</v>
      </c>
      <c r="AJ233" s="46" t="s">
        <v>157</v>
      </c>
      <c r="AK233" s="25" t="s">
        <v>157</v>
      </c>
      <c r="AL233" s="46" t="s">
        <v>157</v>
      </c>
      <c r="AM233" s="25" t="s">
        <v>157</v>
      </c>
      <c r="AN233" s="46" t="s">
        <v>157</v>
      </c>
      <c r="AO233" s="25" t="s">
        <v>157</v>
      </c>
      <c r="AP233" s="25" t="s">
        <v>157</v>
      </c>
      <c r="AQ233" s="25" t="s">
        <v>157</v>
      </c>
      <c r="AR233" s="25" t="s">
        <v>157</v>
      </c>
      <c r="AS233" s="25" t="s">
        <v>157</v>
      </c>
      <c r="AT233" s="25" t="s">
        <v>157</v>
      </c>
      <c r="AU233" s="25" t="s">
        <v>157</v>
      </c>
      <c r="AV233" s="25"/>
      <c r="AW233" s="25" t="s">
        <v>157</v>
      </c>
      <c r="AX233" s="25" t="s">
        <v>157</v>
      </c>
      <c r="AY233" s="25" t="s">
        <v>157</v>
      </c>
      <c r="AZ233" s="25" t="s">
        <v>157</v>
      </c>
      <c r="BA233" s="25" t="s">
        <v>63</v>
      </c>
      <c r="BB233" s="25" t="s">
        <v>157</v>
      </c>
      <c r="BC233" s="25" t="s">
        <v>157</v>
      </c>
      <c r="BD233" s="25" t="s">
        <v>157</v>
      </c>
      <c r="BE233" s="25" t="s">
        <v>157</v>
      </c>
      <c r="BF233" s="25" t="s">
        <v>157</v>
      </c>
      <c r="BG233" s="25" t="s">
        <v>157</v>
      </c>
      <c r="BH233" s="25" t="s">
        <v>157</v>
      </c>
      <c r="BI233" s="25" t="s">
        <v>157</v>
      </c>
      <c r="BJ233" s="25" t="s">
        <v>157</v>
      </c>
      <c r="BK233" s="25" t="s">
        <v>157</v>
      </c>
      <c r="BL233" s="25" t="s">
        <v>157</v>
      </c>
      <c r="BM233" s="25" t="s">
        <v>157</v>
      </c>
      <c r="BN233" s="25" t="s">
        <v>157</v>
      </c>
      <c r="BO233" s="25" t="s">
        <v>157</v>
      </c>
      <c r="BP233" s="25" t="s">
        <v>157</v>
      </c>
      <c r="BQ233" s="25" t="s">
        <v>157</v>
      </c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</row>
    <row r="234" spans="2:84" x14ac:dyDescent="0.25">
      <c r="B234" t="str">
        <f>IF(Q234="ja",XPlan_raw[[#This Row],[EKA_kode2]],"")</f>
        <v>T030061102</v>
      </c>
      <c r="C234" t="str">
        <f>XPlan_raw[[#This Row],[eka_langtnavn]]</f>
        <v>Mechanical Academic Immersion</v>
      </c>
      <c r="D234" t="str">
        <f>IF(XPlan_raw[[#This Row],[Interne-kode]]&lt;&gt;"(tom)",XPlan_raw[[#This Row],[Interne-kode]],"")</f>
        <v>M-FSAIP</v>
      </c>
      <c r="E2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4" t="str">
        <f>IF(XPlan_raw[[#This Row],[Campus]]&lt;&gt;"(tom)",XPlan_raw[[#This Row],[Campus]],"")</f>
        <v>Odense</v>
      </c>
      <c r="H234" t="str">
        <f>IF(OR(XPlan_raw[[#This Row],[Prøveform]]="(tom)",XPlan_raw[[#This Row],[Prøveform]]=""),"",XPlan_raw[[#This Row],[Prøveform]])</f>
        <v>Oral examination</v>
      </c>
      <c r="I234" t="str">
        <f>IF(XPlan_raw[[#This Row],[Eksaminator_samlet]]&lt;&gt;"",XPlan_raw[[#This Row],[Eksaminator_samlet]],"")</f>
        <v>Sine Leergaard Wiggers</v>
      </c>
      <c r="J234" t="str">
        <f>IF(OR(XPlan_raw[[#This Row],[Censur]]="(tom)",XPlan_raw[[#This Row],[Censur]]=""),"",XPlan_raw[[#This Row],[Censur]])</f>
        <v>Second examiner: Internal</v>
      </c>
      <c r="K2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4" s="4" t="str">
        <f>IF(XPlan_raw[[#This Row],[Bemærk]]&lt;&gt;"",XPlan_raw[[#This Row],[Bemærk]],"")</f>
        <v/>
      </c>
      <c r="M234" s="4" t="str">
        <f>IF(XPlan_raw[[#This Row],[Prøveform]]="Skriftlig prøve",XPlan_raw[[#This Row],[DATO: Start eksamen]]+21,"")</f>
        <v/>
      </c>
      <c r="N2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4" s="27" t="s">
        <v>515</v>
      </c>
      <c r="R234" s="49" t="s">
        <v>651</v>
      </c>
      <c r="S234" s="46" t="s">
        <v>652</v>
      </c>
      <c r="T234" s="25" t="s">
        <v>653</v>
      </c>
      <c r="U234" s="46" t="s">
        <v>208</v>
      </c>
      <c r="V234" s="25" t="s">
        <v>157</v>
      </c>
      <c r="W234" s="50">
        <v>45821</v>
      </c>
      <c r="X234" s="51"/>
      <c r="Y234" s="41" t="s">
        <v>631</v>
      </c>
      <c r="Z234" s="49" t="s">
        <v>654</v>
      </c>
      <c r="AA234" s="25" t="s">
        <v>186</v>
      </c>
      <c r="AB234" s="46" t="s">
        <v>160</v>
      </c>
      <c r="AC234" s="42">
        <v>45884</v>
      </c>
      <c r="AD234" s="52"/>
      <c r="AE234" s="26"/>
      <c r="AF234" t="s">
        <v>18</v>
      </c>
      <c r="AH234" s="46" t="s">
        <v>157</v>
      </c>
      <c r="AI234" s="25" t="s">
        <v>157</v>
      </c>
      <c r="AJ234" s="46" t="s">
        <v>157</v>
      </c>
      <c r="AK234" s="25" t="s">
        <v>157</v>
      </c>
      <c r="AL234" s="46" t="s">
        <v>157</v>
      </c>
      <c r="AM234" s="25" t="s">
        <v>157</v>
      </c>
      <c r="AN234" s="46" t="s">
        <v>157</v>
      </c>
      <c r="AO234" s="25" t="s">
        <v>157</v>
      </c>
      <c r="AP234" s="25" t="s">
        <v>157</v>
      </c>
      <c r="AQ234" s="25" t="s">
        <v>157</v>
      </c>
      <c r="AR234" s="25" t="s">
        <v>157</v>
      </c>
      <c r="AS234" s="25" t="s">
        <v>157</v>
      </c>
      <c r="AT234" s="25" t="s">
        <v>157</v>
      </c>
      <c r="AU234" s="25" t="s">
        <v>157</v>
      </c>
      <c r="AV234" s="25"/>
      <c r="AW234" s="25" t="s">
        <v>157</v>
      </c>
      <c r="AX234" s="25" t="s">
        <v>157</v>
      </c>
      <c r="AY234" s="25" t="s">
        <v>157</v>
      </c>
      <c r="AZ234" s="25" t="s">
        <v>157</v>
      </c>
      <c r="BA234" s="25" t="s">
        <v>157</v>
      </c>
      <c r="BB234" s="25" t="s">
        <v>157</v>
      </c>
      <c r="BC234" s="25" t="s">
        <v>157</v>
      </c>
      <c r="BD234" s="25" t="s">
        <v>157</v>
      </c>
      <c r="BE234" s="25" t="s">
        <v>157</v>
      </c>
      <c r="BF234" s="25" t="s">
        <v>157</v>
      </c>
      <c r="BG234" s="25" t="s">
        <v>157</v>
      </c>
      <c r="BH234" s="25" t="s">
        <v>157</v>
      </c>
      <c r="BI234" s="25" t="s">
        <v>157</v>
      </c>
      <c r="BJ234" s="25" t="s">
        <v>157</v>
      </c>
      <c r="BK234" s="25" t="s">
        <v>157</v>
      </c>
      <c r="BL234" s="25" t="s">
        <v>157</v>
      </c>
      <c r="BM234" s="25" t="s">
        <v>157</v>
      </c>
      <c r="BN234" s="25" t="s">
        <v>157</v>
      </c>
      <c r="BO234" s="25" t="s">
        <v>157</v>
      </c>
      <c r="BP234" s="25" t="s">
        <v>157</v>
      </c>
      <c r="BQ234" s="25" t="s">
        <v>34</v>
      </c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</row>
    <row r="235" spans="2:84" x14ac:dyDescent="0.25">
      <c r="B235" t="str">
        <f>IF(Q235="ja",XPlan_raw[[#This Row],[EKA_kode2]],"")</f>
        <v>T550022102</v>
      </c>
      <c r="C235" t="str">
        <f>XPlan_raw[[#This Row],[eka_langtnavn]]</f>
        <v xml:space="preserve">Mechanical engineering for robotics </v>
      </c>
      <c r="D235" t="str">
        <f>IF(XPlan_raw[[#This Row],[Interne-kode]]&lt;&gt;"(tom)",XPlan_raw[[#This Row],[Interne-kode]],"")</f>
        <v>RMMECH</v>
      </c>
      <c r="E2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5" t="str">
        <f>IF(XPlan_raw[[#This Row],[Campus]]&lt;&gt;"(tom)",XPlan_raw[[#This Row],[Campus]],"")</f>
        <v>Odense</v>
      </c>
      <c r="H235" t="str">
        <f>IF(OR(XPlan_raw[[#This Row],[Prøveform]]="(tom)",XPlan_raw[[#This Row],[Prøveform]]=""),"",XPlan_raw[[#This Row],[Prøveform]])</f>
        <v>Compulsory assignment</v>
      </c>
      <c r="I235" t="str">
        <f>IF(XPlan_raw[[#This Row],[Eksaminator_samlet]]&lt;&gt;"",XPlan_raw[[#This Row],[Eksaminator_samlet]],"")</f>
        <v>Aljaz Kramberger, Mads Høi Rasmussen</v>
      </c>
      <c r="J235" t="str">
        <f>IF(OR(XPlan_raw[[#This Row],[Censur]]="(tom)",XPlan_raw[[#This Row],[Censur]]=""),"",XPlan_raw[[#This Row],[Censur]])</f>
        <v>Second examiner: None</v>
      </c>
      <c r="K2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35" s="4" t="str">
        <f>IF(XPlan_raw[[#This Row],[Bemærk]]&lt;&gt;"",XPlan_raw[[#This Row],[Bemærk]],"")</f>
        <v/>
      </c>
      <c r="M235" s="4" t="str">
        <f>IF(XPlan_raw[[#This Row],[Prøveform]]="Skriftlig prøve",XPlan_raw[[#This Row],[DATO: Start eksamen]]+21,"")</f>
        <v/>
      </c>
      <c r="N2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(tom),(tom),(tom),(tom),(tom),(tom),(tom),(tom),(tom),(tom),(tom),(tom),(tom),(tom),,(tom),(tom),(tom),(tom),(tom),(tom),(tom),Kandidat i Electronics (MSc),(tom),(tom),(tom),(tom),(tom),Kandidat i Robotteknologi (MSc),(tom),(tom),(tom),Kandidat i Product Development and Innovation (MSc),(tom),(tom),Exchange students,,,,,,,,,,,,,,,</v>
      </c>
      <c r="Q235" s="27" t="s">
        <v>515</v>
      </c>
      <c r="R235" s="49" t="s">
        <v>1795</v>
      </c>
      <c r="S235" s="46" t="s">
        <v>1796</v>
      </c>
      <c r="T235" s="25" t="s">
        <v>1797</v>
      </c>
      <c r="U235" s="46" t="s">
        <v>156</v>
      </c>
      <c r="V235" s="25" t="s">
        <v>157</v>
      </c>
      <c r="W235" s="50">
        <v>45821</v>
      </c>
      <c r="X235" s="51"/>
      <c r="Y235" s="41" t="s">
        <v>630</v>
      </c>
      <c r="Z235" s="49" t="s">
        <v>1798</v>
      </c>
      <c r="AA235" s="25" t="s">
        <v>420</v>
      </c>
      <c r="AB235" s="46" t="s">
        <v>167</v>
      </c>
      <c r="AC235" s="42">
        <v>45898</v>
      </c>
      <c r="AD235" s="52"/>
      <c r="AE235" s="26"/>
      <c r="AF235" t="s">
        <v>18</v>
      </c>
      <c r="AH235" s="46" t="s">
        <v>157</v>
      </c>
      <c r="AI235" s="25" t="s">
        <v>157</v>
      </c>
      <c r="AJ235" s="46" t="s">
        <v>157</v>
      </c>
      <c r="AK235" s="25" t="s">
        <v>157</v>
      </c>
      <c r="AL235" s="46" t="s">
        <v>157</v>
      </c>
      <c r="AM235" s="25" t="s">
        <v>157</v>
      </c>
      <c r="AN235" s="46" t="s">
        <v>157</v>
      </c>
      <c r="AO235" s="25" t="s">
        <v>157</v>
      </c>
      <c r="AP235" s="25" t="s">
        <v>157</v>
      </c>
      <c r="AQ235" s="25" t="s">
        <v>157</v>
      </c>
      <c r="AR235" s="25" t="s">
        <v>157</v>
      </c>
      <c r="AS235" s="25" t="s">
        <v>157</v>
      </c>
      <c r="AT235" s="25" t="s">
        <v>157</v>
      </c>
      <c r="AU235" s="25" t="s">
        <v>157</v>
      </c>
      <c r="AV235" s="25"/>
      <c r="AW235" s="25" t="s">
        <v>157</v>
      </c>
      <c r="AX235" s="25" t="s">
        <v>157</v>
      </c>
      <c r="AY235" s="25" t="s">
        <v>157</v>
      </c>
      <c r="AZ235" s="25" t="s">
        <v>157</v>
      </c>
      <c r="BA235" s="25" t="s">
        <v>157</v>
      </c>
      <c r="BB235" s="25" t="s">
        <v>157</v>
      </c>
      <c r="BC235" s="25" t="s">
        <v>157</v>
      </c>
      <c r="BD235" s="25" t="s">
        <v>66</v>
      </c>
      <c r="BE235" s="25" t="s">
        <v>157</v>
      </c>
      <c r="BF235" s="25" t="s">
        <v>157</v>
      </c>
      <c r="BG235" s="25" t="s">
        <v>157</v>
      </c>
      <c r="BH235" s="25" t="s">
        <v>157</v>
      </c>
      <c r="BI235" s="25" t="s">
        <v>157</v>
      </c>
      <c r="BJ235" s="25" t="s">
        <v>72</v>
      </c>
      <c r="BK235" s="25" t="s">
        <v>157</v>
      </c>
      <c r="BL235" s="25" t="s">
        <v>157</v>
      </c>
      <c r="BM235" s="25" t="s">
        <v>157</v>
      </c>
      <c r="BN235" s="25" t="s">
        <v>76</v>
      </c>
      <c r="BO235" s="25" t="s">
        <v>157</v>
      </c>
      <c r="BP235" s="25" t="s">
        <v>157</v>
      </c>
      <c r="BQ235" s="25" t="s">
        <v>34</v>
      </c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</row>
    <row r="236" spans="2:84" x14ac:dyDescent="0.25">
      <c r="B236" t="str">
        <f>IF(Q236="ja",XPlan_raw[[#This Row],[EKA_kode2]],"")</f>
        <v>T390014102</v>
      </c>
      <c r="C236" t="str">
        <f>XPlan_raw[[#This Row],[eka_langtnavn]]</f>
        <v>Project in Electronics</v>
      </c>
      <c r="D236" t="str">
        <f>IF(XPlan_raw[[#This Row],[Interne-kode]]&lt;&gt;"(tom)",XPlan_raw[[#This Row],[Interne-kode]],"")</f>
        <v>EB-PR30</v>
      </c>
      <c r="E2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6" t="str">
        <f>IF(XPlan_raw[[#This Row],[Campus]]&lt;&gt;"(tom)",XPlan_raw[[#This Row],[Campus]],"")</f>
        <v>Odense</v>
      </c>
      <c r="H236" t="str">
        <f>IF(OR(XPlan_raw[[#This Row],[Prøveform]]="(tom)",XPlan_raw[[#This Row],[Prøveform]]=""),"",XPlan_raw[[#This Row],[Prøveform]])</f>
        <v>Project report with oral defence</v>
      </c>
      <c r="I236" t="str">
        <f>IF(XPlan_raw[[#This Row],[Eksaminator_samlet]]&lt;&gt;"",XPlan_raw[[#This Row],[Eksaminator_samlet]],"")</f>
        <v>Ali Sahafi</v>
      </c>
      <c r="J236" t="str">
        <f>IF(OR(XPlan_raw[[#This Row],[Censur]]="(tom)",XPlan_raw[[#This Row],[Censur]]=""),"",XPlan_raw[[#This Row],[Censur]])</f>
        <v/>
      </c>
      <c r="K2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6" s="4" t="str">
        <f>IF(XPlan_raw[[#This Row],[Bemærk]]&lt;&gt;"",XPlan_raw[[#This Row],[Bemærk]],"")</f>
        <v/>
      </c>
      <c r="M236" s="4" t="str">
        <f>IF(XPlan_raw[[#This Row],[Prøveform]]="Skriftlig prøve",XPlan_raw[[#This Row],[DATO: Start eksamen]]+21,"")</f>
        <v/>
      </c>
      <c r="N2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6" s="27" t="s">
        <v>515</v>
      </c>
      <c r="R236" s="26" t="s">
        <v>1453</v>
      </c>
      <c r="S236" s="25" t="s">
        <v>1454</v>
      </c>
      <c r="T236" s="25" t="s">
        <v>1455</v>
      </c>
      <c r="U236" s="25" t="s">
        <v>208</v>
      </c>
      <c r="V236" s="25" t="s">
        <v>157</v>
      </c>
      <c r="W236" s="42">
        <v>45821</v>
      </c>
      <c r="X236" s="51"/>
      <c r="Y236" s="41" t="s">
        <v>631</v>
      </c>
      <c r="Z236" s="26" t="s">
        <v>1452</v>
      </c>
      <c r="AA236" s="25" t="s">
        <v>441</v>
      </c>
      <c r="AB236" s="25"/>
      <c r="AC236" s="42">
        <v>45883</v>
      </c>
      <c r="AD236" s="51"/>
      <c r="AE236" s="26"/>
      <c r="AF236" t="s">
        <v>18</v>
      </c>
      <c r="AH236" s="46" t="s">
        <v>157</v>
      </c>
      <c r="AI236" s="25" t="s">
        <v>157</v>
      </c>
      <c r="AJ236" s="46" t="s">
        <v>157</v>
      </c>
      <c r="AK236" s="25" t="s">
        <v>157</v>
      </c>
      <c r="AL236" s="46" t="s">
        <v>157</v>
      </c>
      <c r="AM236" s="25" t="s">
        <v>157</v>
      </c>
      <c r="AN236" s="46" t="s">
        <v>157</v>
      </c>
      <c r="AO236" s="25" t="s">
        <v>157</v>
      </c>
      <c r="AP236" s="25" t="s">
        <v>157</v>
      </c>
      <c r="AQ236" s="25" t="s">
        <v>157</v>
      </c>
      <c r="AR236" s="25" t="s">
        <v>157</v>
      </c>
      <c r="AS236" s="25" t="s">
        <v>157</v>
      </c>
      <c r="AT236" s="25" t="s">
        <v>157</v>
      </c>
      <c r="AU236" s="25" t="s">
        <v>157</v>
      </c>
      <c r="AV236" s="25"/>
      <c r="AW236" s="25" t="s">
        <v>157</v>
      </c>
      <c r="AX236" s="25" t="s">
        <v>157</v>
      </c>
      <c r="AY236" s="25" t="s">
        <v>157</v>
      </c>
      <c r="AZ236" s="25" t="s">
        <v>157</v>
      </c>
      <c r="BA236" s="25" t="s">
        <v>157</v>
      </c>
      <c r="BB236" s="25" t="s">
        <v>157</v>
      </c>
      <c r="BC236" s="25" t="s">
        <v>157</v>
      </c>
      <c r="BD236" s="25" t="s">
        <v>157</v>
      </c>
      <c r="BE236" s="25" t="s">
        <v>157</v>
      </c>
      <c r="BF236" s="25" t="s">
        <v>157</v>
      </c>
      <c r="BG236" s="25" t="s">
        <v>157</v>
      </c>
      <c r="BH236" s="25" t="s">
        <v>157</v>
      </c>
      <c r="BI236" s="25" t="s">
        <v>157</v>
      </c>
      <c r="BJ236" s="25" t="s">
        <v>157</v>
      </c>
      <c r="BK236" s="25" t="s">
        <v>157</v>
      </c>
      <c r="BL236" s="25" t="s">
        <v>157</v>
      </c>
      <c r="BM236" s="25" t="s">
        <v>157</v>
      </c>
      <c r="BN236" s="25" t="s">
        <v>157</v>
      </c>
      <c r="BO236" s="25" t="s">
        <v>157</v>
      </c>
      <c r="BP236" s="25" t="s">
        <v>157</v>
      </c>
      <c r="BQ236" s="25" t="s">
        <v>34</v>
      </c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</row>
    <row r="237" spans="2:84" x14ac:dyDescent="0.25">
      <c r="B237" t="str">
        <f>IF(Q237="ja",XPlan_raw[[#This Row],[EKA_kode2]],"")</f>
        <v>T000036102</v>
      </c>
      <c r="C237" t="str">
        <f>XPlan_raw[[#This Row],[eka_langtnavn]]</f>
        <v>Projekt i analyse af stålkonst</v>
      </c>
      <c r="D237" t="str">
        <f>IF(XPlan_raw[[#This Row],[Interne-kode]]&lt;&gt;"(tom)",XPlan_raw[[#This Row],[Interne-kode]],"")</f>
        <v>XP-STL2</v>
      </c>
      <c r="E2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7" t="str">
        <f>IF(XPlan_raw[[#This Row],[Campus]]&lt;&gt;"(tom)",XPlan_raw[[#This Row],[Campus]],"")</f>
        <v>Odense</v>
      </c>
      <c r="H237" t="str">
        <f>IF(OR(XPlan_raw[[#This Row],[Prøveform]]="(tom)",XPlan_raw[[#This Row],[Prøveform]]=""),"",XPlan_raw[[#This Row],[Prøveform]])</f>
        <v>Oral examination</v>
      </c>
      <c r="I237" t="str">
        <f>IF(XPlan_raw[[#This Row],[Eksaminator_samlet]]&lt;&gt;"",XPlan_raw[[#This Row],[Eksaminator_samlet]],"")</f>
        <v>Janni Alrum Jørgensen</v>
      </c>
      <c r="J237" t="str">
        <f>IF(OR(XPlan_raw[[#This Row],[Censur]]="(tom)",XPlan_raw[[#This Row],[Censur]]=""),"",XPlan_raw[[#This Row],[Censur]])</f>
        <v>Second examiner: Internal</v>
      </c>
      <c r="K2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7" s="4" t="str">
        <f>IF(XPlan_raw[[#This Row],[Bemærk]]&lt;&gt;"",XPlan_raw[[#This Row],[Bemærk]],"")</f>
        <v/>
      </c>
      <c r="M237" s="4" t="str">
        <f>IF(XPlan_raw[[#This Row],[Prøveform]]="Skriftlig prøve",XPlan_raw[[#This Row],[DATO: Start eksamen]]+21,"")</f>
        <v/>
      </c>
      <c r="N2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7" s="27" t="s">
        <v>515</v>
      </c>
      <c r="R237" s="49" t="s">
        <v>647</v>
      </c>
      <c r="S237" s="46" t="s">
        <v>648</v>
      </c>
      <c r="T237" s="25" t="s">
        <v>649</v>
      </c>
      <c r="U237" s="46" t="s">
        <v>203</v>
      </c>
      <c r="V237" s="25" t="s">
        <v>157</v>
      </c>
      <c r="W237" s="50">
        <v>45821</v>
      </c>
      <c r="X237" s="51"/>
      <c r="Y237" s="41" t="s">
        <v>631</v>
      </c>
      <c r="Z237" s="49" t="s">
        <v>650</v>
      </c>
      <c r="AA237" s="25" t="s">
        <v>186</v>
      </c>
      <c r="AB237" s="46" t="s">
        <v>160</v>
      </c>
      <c r="AC237" s="42">
        <v>45883</v>
      </c>
      <c r="AD237" s="52"/>
      <c r="AE237" s="26"/>
      <c r="AF237" t="s">
        <v>18</v>
      </c>
      <c r="AH237" s="46" t="s">
        <v>157</v>
      </c>
      <c r="AI237" s="25" t="s">
        <v>157</v>
      </c>
      <c r="AJ237" s="46" t="s">
        <v>157</v>
      </c>
      <c r="AK237" s="25" t="s">
        <v>157</v>
      </c>
      <c r="AL237" s="46" t="s">
        <v>157</v>
      </c>
      <c r="AM237" s="25" t="s">
        <v>157</v>
      </c>
      <c r="AN237" s="46" t="s">
        <v>157</v>
      </c>
      <c r="AO237" s="25" t="s">
        <v>157</v>
      </c>
      <c r="AP237" s="25" t="s">
        <v>157</v>
      </c>
      <c r="AQ237" s="25" t="s">
        <v>157</v>
      </c>
      <c r="AR237" s="25" t="s">
        <v>157</v>
      </c>
      <c r="AS237" s="25" t="s">
        <v>157</v>
      </c>
      <c r="AT237" s="25" t="s">
        <v>157</v>
      </c>
      <c r="AU237" s="25" t="s">
        <v>157</v>
      </c>
      <c r="AV237" s="25"/>
      <c r="AW237" s="25" t="s">
        <v>157</v>
      </c>
      <c r="AX237" s="25" t="s">
        <v>157</v>
      </c>
      <c r="AY237" s="25" t="s">
        <v>157</v>
      </c>
      <c r="AZ237" s="25" t="s">
        <v>157</v>
      </c>
      <c r="BA237" s="25" t="s">
        <v>157</v>
      </c>
      <c r="BB237" s="25" t="s">
        <v>157</v>
      </c>
      <c r="BC237" s="25" t="s">
        <v>157</v>
      </c>
      <c r="BD237" s="25" t="s">
        <v>157</v>
      </c>
      <c r="BE237" s="25" t="s">
        <v>157</v>
      </c>
      <c r="BF237" s="25" t="s">
        <v>157</v>
      </c>
      <c r="BG237" s="25" t="s">
        <v>157</v>
      </c>
      <c r="BH237" s="25" t="s">
        <v>157</v>
      </c>
      <c r="BI237" s="25" t="s">
        <v>157</v>
      </c>
      <c r="BJ237" s="25" t="s">
        <v>157</v>
      </c>
      <c r="BK237" s="25" t="s">
        <v>157</v>
      </c>
      <c r="BL237" s="25" t="s">
        <v>157</v>
      </c>
      <c r="BM237" s="25" t="s">
        <v>157</v>
      </c>
      <c r="BN237" s="25" t="s">
        <v>157</v>
      </c>
      <c r="BO237" s="25" t="s">
        <v>157</v>
      </c>
      <c r="BP237" s="25" t="s">
        <v>157</v>
      </c>
      <c r="BQ237" s="25" t="s">
        <v>34</v>
      </c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</row>
    <row r="238" spans="2:84" x14ac:dyDescent="0.25">
      <c r="B238" t="str">
        <f>IF(Q238="ja",XPlan_raw[[#This Row],[EKA_kode2]],"")</f>
        <v>T030057102</v>
      </c>
      <c r="C238" t="str">
        <f>XPlan_raw[[#This Row],[eka_langtnavn]]</f>
        <v>Projekttema 2: Mekanisk konstruktion (skriftlig stedprøve)</v>
      </c>
      <c r="D238" t="str">
        <f>IF(XPlan_raw[[#This Row],[Interne-kode]]&lt;&gt;"(tom)",XPlan_raw[[#This Row],[Interne-kode]],"")</f>
        <v>M-PTE2</v>
      </c>
      <c r="E2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8" t="str">
        <f>IF(XPlan_raw[[#This Row],[Campus]]&lt;&gt;"(tom)",XPlan_raw[[#This Row],[Campus]],"")</f>
        <v>Odense</v>
      </c>
      <c r="H238" t="str">
        <f>IF(OR(XPlan_raw[[#This Row],[Prøveform]]="(tom)",XPlan_raw[[#This Row],[Prøveform]]=""),"",XPlan_raw[[#This Row],[Prøveform]])</f>
        <v>Written examination on premises</v>
      </c>
      <c r="I238" t="str">
        <f>IF(XPlan_raw[[#This Row],[Eksaminator_samlet]]&lt;&gt;"",XPlan_raw[[#This Row],[Eksaminator_samlet]],"")</f>
        <v>Jan Pedersen</v>
      </c>
      <c r="J238" t="str">
        <f>IF(OR(XPlan_raw[[#This Row],[Censur]]="(tom)",XPlan_raw[[#This Row],[Censur]]=""),"",XPlan_raw[[#This Row],[Censur]])</f>
        <v>Second examiner: External</v>
      </c>
      <c r="K2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8" s="4" t="str">
        <f>IF(XPlan_raw[[#This Row],[Bemærk]]&lt;&gt;"",XPlan_raw[[#This Row],[Bemærk]],"")</f>
        <v/>
      </c>
      <c r="M238" s="4" t="str">
        <f>IF(XPlan_raw[[#This Row],[Prøveform]]="Skriftlig prøve",XPlan_raw[[#This Row],[DATO: Start eksamen]]+21,"")</f>
        <v/>
      </c>
      <c r="N2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38" s="27" t="s">
        <v>515</v>
      </c>
      <c r="R238" s="49" t="s">
        <v>2087</v>
      </c>
      <c r="S238" s="46" t="s">
        <v>916</v>
      </c>
      <c r="T238" s="25" t="s">
        <v>917</v>
      </c>
      <c r="U238" s="46" t="s">
        <v>156</v>
      </c>
      <c r="V238" s="25" t="s">
        <v>157</v>
      </c>
      <c r="W238" s="50">
        <v>45821</v>
      </c>
      <c r="X238" s="51"/>
      <c r="Y238" s="41" t="s">
        <v>630</v>
      </c>
      <c r="Z238" s="49" t="s">
        <v>918</v>
      </c>
      <c r="AA238" s="25" t="s">
        <v>791</v>
      </c>
      <c r="AB238" s="46" t="s">
        <v>187</v>
      </c>
      <c r="AC238" s="42">
        <v>45887</v>
      </c>
      <c r="AD238" s="52"/>
      <c r="AE238" s="26"/>
      <c r="AF238" t="s">
        <v>18</v>
      </c>
      <c r="AH238" s="46" t="s">
        <v>157</v>
      </c>
      <c r="AI238" s="25" t="s">
        <v>157</v>
      </c>
      <c r="AJ238" s="46" t="s">
        <v>157</v>
      </c>
      <c r="AK238" s="25" t="s">
        <v>157</v>
      </c>
      <c r="AL238" s="46" t="s">
        <v>157</v>
      </c>
      <c r="AM238" s="25" t="s">
        <v>157</v>
      </c>
      <c r="AN238" s="46" t="s">
        <v>50</v>
      </c>
      <c r="AO238" s="25" t="s">
        <v>157</v>
      </c>
      <c r="AP238" s="25" t="s">
        <v>157</v>
      </c>
      <c r="AQ238" s="25" t="s">
        <v>157</v>
      </c>
      <c r="AR238" s="25" t="s">
        <v>157</v>
      </c>
      <c r="AS238" s="25" t="s">
        <v>157</v>
      </c>
      <c r="AT238" s="25" t="s">
        <v>157</v>
      </c>
      <c r="AU238" s="25" t="s">
        <v>157</v>
      </c>
      <c r="AV238" s="25"/>
      <c r="AW238" s="25" t="s">
        <v>157</v>
      </c>
      <c r="AX238" s="25" t="s">
        <v>157</v>
      </c>
      <c r="AY238" s="25" t="s">
        <v>157</v>
      </c>
      <c r="AZ238" s="25" t="s">
        <v>157</v>
      </c>
      <c r="BA238" s="25" t="s">
        <v>157</v>
      </c>
      <c r="BB238" s="25" t="s">
        <v>157</v>
      </c>
      <c r="BC238" s="25" t="s">
        <v>157</v>
      </c>
      <c r="BD238" s="25" t="s">
        <v>157</v>
      </c>
      <c r="BE238" s="25" t="s">
        <v>157</v>
      </c>
      <c r="BF238" s="25" t="s">
        <v>157</v>
      </c>
      <c r="BG238" s="25" t="s">
        <v>157</v>
      </c>
      <c r="BH238" s="25" t="s">
        <v>157</v>
      </c>
      <c r="BI238" s="25" t="s">
        <v>157</v>
      </c>
      <c r="BJ238" s="25" t="s">
        <v>157</v>
      </c>
      <c r="BK238" s="25" t="s">
        <v>157</v>
      </c>
      <c r="BL238" s="25" t="s">
        <v>157</v>
      </c>
      <c r="BM238" s="25" t="s">
        <v>157</v>
      </c>
      <c r="BN238" s="25" t="s">
        <v>157</v>
      </c>
      <c r="BO238" s="25" t="s">
        <v>157</v>
      </c>
      <c r="BP238" s="25" t="s">
        <v>157</v>
      </c>
      <c r="BQ238" s="25" t="s">
        <v>157</v>
      </c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</row>
    <row r="239" spans="2:84" x14ac:dyDescent="0.25">
      <c r="B239" t="str">
        <f>IF(Q239="ja",XPlan_raw[[#This Row],[EKA_kode2]],"")</f>
        <v>T160013102</v>
      </c>
      <c r="C239" t="str">
        <f>XPlan_raw[[#This Row],[eka_langtnavn]]</f>
        <v>Projekttema 2: Mekanisk konstruktion (skriftlig stedprøve)</v>
      </c>
      <c r="D239" t="str">
        <f>IF(XPlan_raw[[#This Row],[Interne-kode]]&lt;&gt;"(tom)",XPlan_raw[[#This Row],[Interne-kode]],"")</f>
        <v>MB-PTE2</v>
      </c>
      <c r="E2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9" t="str">
        <f>IF(XPlan_raw[[#This Row],[Campus]]&lt;&gt;"(tom)",XPlan_raw[[#This Row],[Campus]],"")</f>
        <v>Odense</v>
      </c>
      <c r="H239" t="str">
        <f>IF(OR(XPlan_raw[[#This Row],[Prøveform]]="(tom)",XPlan_raw[[#This Row],[Prøveform]]=""),"",XPlan_raw[[#This Row],[Prøveform]])</f>
        <v>Written examination on premises</v>
      </c>
      <c r="I239" t="str">
        <f>IF(XPlan_raw[[#This Row],[Eksaminator_samlet]]&lt;&gt;"",XPlan_raw[[#This Row],[Eksaminator_samlet]],"")</f>
        <v>Jan Pedersen</v>
      </c>
      <c r="J239" t="str">
        <f>IF(OR(XPlan_raw[[#This Row],[Censur]]="(tom)",XPlan_raw[[#This Row],[Censur]]=""),"",XPlan_raw[[#This Row],[Censur]])</f>
        <v>Second examiner: External</v>
      </c>
      <c r="K2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9" s="4" t="str">
        <f>IF(XPlan_raw[[#This Row],[Bemærk]]&lt;&gt;"",XPlan_raw[[#This Row],[Bemærk]],"")</f>
        <v/>
      </c>
      <c r="M239" s="4" t="str">
        <f>IF(XPlan_raw[[#This Row],[Prøveform]]="Skriftlig prøve",XPlan_raw[[#This Row],[DATO: Start eksamen]]+21,"")</f>
        <v/>
      </c>
      <c r="N2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39" s="27" t="s">
        <v>515</v>
      </c>
      <c r="R239" s="49" t="s">
        <v>2088</v>
      </c>
      <c r="S239" s="46" t="s">
        <v>916</v>
      </c>
      <c r="T239" s="25" t="s">
        <v>1310</v>
      </c>
      <c r="U239" s="46" t="s">
        <v>156</v>
      </c>
      <c r="V239" s="25" t="s">
        <v>157</v>
      </c>
      <c r="W239" s="50">
        <v>45821</v>
      </c>
      <c r="X239" s="51"/>
      <c r="Y239" s="41" t="s">
        <v>630</v>
      </c>
      <c r="Z239" s="49" t="s">
        <v>918</v>
      </c>
      <c r="AA239" s="25" t="s">
        <v>791</v>
      </c>
      <c r="AB239" s="46" t="s">
        <v>187</v>
      </c>
      <c r="AC239" s="42">
        <v>45887</v>
      </c>
      <c r="AD239" s="52"/>
      <c r="AE239" s="26"/>
      <c r="AF239" t="s">
        <v>18</v>
      </c>
      <c r="AH239" s="46" t="s">
        <v>157</v>
      </c>
      <c r="AI239" s="25" t="s">
        <v>157</v>
      </c>
      <c r="AJ239" s="46" t="s">
        <v>157</v>
      </c>
      <c r="AK239" s="25" t="s">
        <v>157</v>
      </c>
      <c r="AL239" s="46" t="s">
        <v>157</v>
      </c>
      <c r="AM239" s="25" t="s">
        <v>157</v>
      </c>
      <c r="AN239" s="46" t="s">
        <v>157</v>
      </c>
      <c r="AO239" s="25" t="s">
        <v>157</v>
      </c>
      <c r="AP239" s="25" t="s">
        <v>157</v>
      </c>
      <c r="AQ239" s="25" t="s">
        <v>157</v>
      </c>
      <c r="AR239" s="25" t="s">
        <v>157</v>
      </c>
      <c r="AS239" s="25" t="s">
        <v>157</v>
      </c>
      <c r="AT239" s="25" t="s">
        <v>157</v>
      </c>
      <c r="AU239" s="25" t="s">
        <v>157</v>
      </c>
      <c r="AV239" s="25"/>
      <c r="AW239" s="25" t="s">
        <v>59</v>
      </c>
      <c r="AX239" s="25" t="s">
        <v>157</v>
      </c>
      <c r="AY239" s="25" t="s">
        <v>157</v>
      </c>
      <c r="AZ239" s="25" t="s">
        <v>157</v>
      </c>
      <c r="BA239" s="25" t="s">
        <v>157</v>
      </c>
      <c r="BB239" s="25" t="s">
        <v>157</v>
      </c>
      <c r="BC239" s="25" t="s">
        <v>157</v>
      </c>
      <c r="BD239" s="25" t="s">
        <v>157</v>
      </c>
      <c r="BE239" s="25" t="s">
        <v>157</v>
      </c>
      <c r="BF239" s="25" t="s">
        <v>157</v>
      </c>
      <c r="BG239" s="25" t="s">
        <v>157</v>
      </c>
      <c r="BH239" s="25" t="s">
        <v>157</v>
      </c>
      <c r="BI239" s="25" t="s">
        <v>157</v>
      </c>
      <c r="BJ239" s="25" t="s">
        <v>157</v>
      </c>
      <c r="BK239" s="25" t="s">
        <v>157</v>
      </c>
      <c r="BL239" s="25" t="s">
        <v>157</v>
      </c>
      <c r="BM239" s="25" t="s">
        <v>157</v>
      </c>
      <c r="BN239" s="25" t="s">
        <v>157</v>
      </c>
      <c r="BO239" s="25" t="s">
        <v>157</v>
      </c>
      <c r="BP239" s="25" t="s">
        <v>157</v>
      </c>
      <c r="BQ239" s="25" t="s">
        <v>157</v>
      </c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</row>
    <row r="240" spans="2:84" x14ac:dyDescent="0.25">
      <c r="B240" t="str">
        <f>IF(Q240="ja",XPlan_raw[[#This Row],[EKA_kode2]],"")</f>
        <v>T000026102</v>
      </c>
      <c r="C240" t="str">
        <f>XPlan_raw[[#This Row],[eka_langtnavn]]</f>
        <v>Theory and analysis of steel structures</v>
      </c>
      <c r="D240" t="str">
        <f>IF(XPlan_raw[[#This Row],[Interne-kode]]&lt;&gt;"(tom)",XPlan_raw[[#This Row],[Interne-kode]],"")</f>
        <v>B-STL2</v>
      </c>
      <c r="E2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40" t="str">
        <f>IF(XPlan_raw[[#This Row],[Campus]]&lt;&gt;"(tom)",XPlan_raw[[#This Row],[Campus]],"")</f>
        <v>Odense</v>
      </c>
      <c r="H240" t="str">
        <f>IF(OR(XPlan_raw[[#This Row],[Prøveform]]="(tom)",XPlan_raw[[#This Row],[Prøveform]]=""),"",XPlan_raw[[#This Row],[Prøveform]])</f>
        <v>Oral examination</v>
      </c>
      <c r="I240" t="str">
        <f>IF(XPlan_raw[[#This Row],[Eksaminator_samlet]]&lt;&gt;"",XPlan_raw[[#This Row],[Eksaminator_samlet]],"")</f>
        <v>Janni Alrum Jørgensen</v>
      </c>
      <c r="J240" t="str">
        <f>IF(OR(XPlan_raw[[#This Row],[Censur]]="(tom)",XPlan_raw[[#This Row],[Censur]]=""),"",XPlan_raw[[#This Row],[Censur]])</f>
        <v>Second examiner: Internal</v>
      </c>
      <c r="K2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40" s="4" t="str">
        <f>IF(XPlan_raw[[#This Row],[Bemærk]]&lt;&gt;"",XPlan_raw[[#This Row],[Bemærk]],"")</f>
        <v/>
      </c>
      <c r="M240" s="4" t="str">
        <f>IF(XPlan_raw[[#This Row],[Prøveform]]="Skriftlig prøve",XPlan_raw[[#This Row],[DATO: Start eksamen]]+21,"")</f>
        <v/>
      </c>
      <c r="N2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(BEng),(tom),(tom),(tom),(tom),(tom),(tom),(tom),(tom),(tom),(tom),(tom),(tom),(tom),,(tom),(tom),(tom),(tom),(tom),(tom),(tom),(tom),(tom),(tom),(tom),(tom),(tom),(tom),(tom),(tom),(tom),(tom),(tom),(tom),Exchange students,,,,,,,,,,,,,,,</v>
      </c>
      <c r="Q240" s="27" t="s">
        <v>515</v>
      </c>
      <c r="R240" s="26" t="s">
        <v>854</v>
      </c>
      <c r="S240" s="25" t="s">
        <v>855</v>
      </c>
      <c r="T240" s="25" t="s">
        <v>856</v>
      </c>
      <c r="U240" s="25" t="s">
        <v>203</v>
      </c>
      <c r="V240" s="25" t="s">
        <v>157</v>
      </c>
      <c r="W240" s="42">
        <v>45821</v>
      </c>
      <c r="X240" s="51"/>
      <c r="Y240" s="41" t="s">
        <v>631</v>
      </c>
      <c r="Z240" s="26" t="s">
        <v>650</v>
      </c>
      <c r="AA240" s="25" t="s">
        <v>186</v>
      </c>
      <c r="AB240" s="25" t="s">
        <v>160</v>
      </c>
      <c r="AC240" s="42">
        <v>45883</v>
      </c>
      <c r="AD240" s="51"/>
      <c r="AE240" s="26"/>
      <c r="AF240" t="s">
        <v>18</v>
      </c>
      <c r="AH240" s="46" t="s">
        <v>44</v>
      </c>
      <c r="AI240" s="25" t="s">
        <v>157</v>
      </c>
      <c r="AJ240" s="46" t="s">
        <v>157</v>
      </c>
      <c r="AK240" s="25" t="s">
        <v>157</v>
      </c>
      <c r="AL240" s="46" t="s">
        <v>157</v>
      </c>
      <c r="AM240" s="25" t="s">
        <v>157</v>
      </c>
      <c r="AN240" s="46" t="s">
        <v>157</v>
      </c>
      <c r="AO240" s="25" t="s">
        <v>157</v>
      </c>
      <c r="AP240" s="25" t="s">
        <v>157</v>
      </c>
      <c r="AQ240" s="25" t="s">
        <v>157</v>
      </c>
      <c r="AR240" s="25" t="s">
        <v>157</v>
      </c>
      <c r="AS240" s="25" t="s">
        <v>157</v>
      </c>
      <c r="AT240" s="25" t="s">
        <v>157</v>
      </c>
      <c r="AU240" s="25" t="s">
        <v>157</v>
      </c>
      <c r="AV240" s="25"/>
      <c r="AW240" s="25" t="s">
        <v>157</v>
      </c>
      <c r="AX240" s="25" t="s">
        <v>157</v>
      </c>
      <c r="AY240" s="25" t="s">
        <v>157</v>
      </c>
      <c r="AZ240" s="25" t="s">
        <v>157</v>
      </c>
      <c r="BA240" s="25" t="s">
        <v>157</v>
      </c>
      <c r="BB240" s="25" t="s">
        <v>157</v>
      </c>
      <c r="BC240" s="25" t="s">
        <v>157</v>
      </c>
      <c r="BD240" s="25" t="s">
        <v>157</v>
      </c>
      <c r="BE240" s="25" t="s">
        <v>157</v>
      </c>
      <c r="BF240" s="25" t="s">
        <v>157</v>
      </c>
      <c r="BG240" s="25" t="s">
        <v>157</v>
      </c>
      <c r="BH240" s="25" t="s">
        <v>157</v>
      </c>
      <c r="BI240" s="25" t="s">
        <v>157</v>
      </c>
      <c r="BJ240" s="25" t="s">
        <v>157</v>
      </c>
      <c r="BK240" s="25" t="s">
        <v>157</v>
      </c>
      <c r="BL240" s="25" t="s">
        <v>157</v>
      </c>
      <c r="BM240" s="25" t="s">
        <v>157</v>
      </c>
      <c r="BN240" s="25" t="s">
        <v>157</v>
      </c>
      <c r="BO240" s="25" t="s">
        <v>157</v>
      </c>
      <c r="BP240" s="25" t="s">
        <v>157</v>
      </c>
      <c r="BQ240" s="25" t="s">
        <v>34</v>
      </c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</row>
    <row r="241" spans="2:84" x14ac:dyDescent="0.25">
      <c r="B241" t="str">
        <f>IF(Q241="ja",XPlan_raw[[#This Row],[EKA_kode2]],"")</f>
        <v>T050043102</v>
      </c>
      <c r="C241" t="str">
        <f>XPlan_raw[[#This Row],[eka_langtnavn]]</f>
        <v>3D-print og robotter</v>
      </c>
      <c r="D241" t="str">
        <f>IF(XPlan_raw[[#This Row],[Interne-kode]]&lt;&gt;"(tom)",XPlan_raw[[#This Row],[Interne-kode]],"")</f>
        <v>P-3DP</v>
      </c>
      <c r="E2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41" t="str">
        <f>IF(XPlan_raw[[#This Row],[Campus]]&lt;&gt;"(tom)",XPlan_raw[[#This Row],[Campus]],"")</f>
        <v>Odense</v>
      </c>
      <c r="H241" t="str">
        <f>IF(OR(XPlan_raw[[#This Row],[Prøveform]]="(tom)",XPlan_raw[[#This Row],[Prøveform]]=""),"",XPlan_raw[[#This Row],[Prøveform]])</f>
        <v>Oral examination</v>
      </c>
      <c r="I241" t="str">
        <f>IF(XPlan_raw[[#This Row],[Eksaminator_samlet]]&lt;&gt;"",XPlan_raw[[#This Row],[Eksaminator_samlet]],"")</f>
        <v>Henrik Blichfeldt</v>
      </c>
      <c r="J241" t="str">
        <f>IF(OR(XPlan_raw[[#This Row],[Censur]]="(tom)",XPlan_raw[[#This Row],[Censur]]=""),"",XPlan_raw[[#This Row],[Censur]])</f>
        <v>Second examiner: Internal</v>
      </c>
      <c r="K2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41" s="4" t="str">
        <f>IF(XPlan_raw[[#This Row],[Bemærk]]&lt;&gt;"",XPlan_raw[[#This Row],[Bemærk]],"")</f>
        <v/>
      </c>
      <c r="M241" s="4" t="str">
        <f>IF(XPlan_raw[[#This Row],[Prøveform]]="Skriftlig prøve",XPlan_raw[[#This Row],[DATO: Start eksamen]]+21,"")</f>
        <v/>
      </c>
      <c r="N2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41" s="27" t="s">
        <v>515</v>
      </c>
      <c r="R241" s="49" t="s">
        <v>952</v>
      </c>
      <c r="S241" s="46" t="s">
        <v>953</v>
      </c>
      <c r="T241" s="25" t="s">
        <v>954</v>
      </c>
      <c r="U241" s="46" t="s">
        <v>156</v>
      </c>
      <c r="V241" s="25" t="s">
        <v>157</v>
      </c>
      <c r="W241" s="50">
        <v>45824</v>
      </c>
      <c r="X241" s="51">
        <v>45826</v>
      </c>
      <c r="Y241" s="41" t="s">
        <v>630</v>
      </c>
      <c r="Z241" s="49" t="s">
        <v>955</v>
      </c>
      <c r="AA241" s="25" t="s">
        <v>186</v>
      </c>
      <c r="AB241" s="46" t="s">
        <v>160</v>
      </c>
      <c r="AC241" s="42">
        <v>45889</v>
      </c>
      <c r="AD241" s="52"/>
      <c r="AE241" s="26"/>
      <c r="AF241" t="s">
        <v>18</v>
      </c>
      <c r="AH241" s="46" t="s">
        <v>157</v>
      </c>
      <c r="AI241" s="25" t="s">
        <v>157</v>
      </c>
      <c r="AJ241" s="46" t="s">
        <v>157</v>
      </c>
      <c r="AK241" s="25" t="s">
        <v>157</v>
      </c>
      <c r="AL241" s="46" t="s">
        <v>157</v>
      </c>
      <c r="AM241" s="25" t="s">
        <v>157</v>
      </c>
      <c r="AN241" s="46" t="s">
        <v>157</v>
      </c>
      <c r="AO241" s="25" t="s">
        <v>51</v>
      </c>
      <c r="AP241" s="25" t="s">
        <v>157</v>
      </c>
      <c r="AQ241" s="25" t="s">
        <v>157</v>
      </c>
      <c r="AR241" s="25" t="s">
        <v>157</v>
      </c>
      <c r="AS241" s="25" t="s">
        <v>157</v>
      </c>
      <c r="AT241" s="25" t="s">
        <v>157</v>
      </c>
      <c r="AU241" s="25" t="s">
        <v>157</v>
      </c>
      <c r="AV241" s="25"/>
      <c r="AW241" s="25" t="s">
        <v>157</v>
      </c>
      <c r="AX241" s="25" t="s">
        <v>157</v>
      </c>
      <c r="AY241" s="25" t="s">
        <v>157</v>
      </c>
      <c r="AZ241" s="25" t="s">
        <v>157</v>
      </c>
      <c r="BA241" s="25" t="s">
        <v>157</v>
      </c>
      <c r="BB241" s="25" t="s">
        <v>157</v>
      </c>
      <c r="BC241" s="25" t="s">
        <v>157</v>
      </c>
      <c r="BD241" s="25" t="s">
        <v>157</v>
      </c>
      <c r="BE241" s="25" t="s">
        <v>157</v>
      </c>
      <c r="BF241" s="25" t="s">
        <v>157</v>
      </c>
      <c r="BG241" s="25" t="s">
        <v>157</v>
      </c>
      <c r="BH241" s="25" t="s">
        <v>157</v>
      </c>
      <c r="BI241" s="25" t="s">
        <v>157</v>
      </c>
      <c r="BJ241" s="25" t="s">
        <v>157</v>
      </c>
      <c r="BK241" s="25" t="s">
        <v>157</v>
      </c>
      <c r="BL241" s="25" t="s">
        <v>157</v>
      </c>
      <c r="BM241" s="25" t="s">
        <v>157</v>
      </c>
      <c r="BN241" s="25" t="s">
        <v>157</v>
      </c>
      <c r="BO241" s="25" t="s">
        <v>157</v>
      </c>
      <c r="BP241" s="25" t="s">
        <v>157</v>
      </c>
      <c r="BQ241" s="25" t="s">
        <v>157</v>
      </c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</row>
    <row r="242" spans="2:84" x14ac:dyDescent="0.25">
      <c r="B242" t="str">
        <f>IF(Q242="ja",XPlan_raw[[#This Row],[EKA_kode2]],"")</f>
        <v>T550051102</v>
      </c>
      <c r="C242" t="str">
        <f>XPlan_raw[[#This Row],[eka_langtnavn]]</f>
        <v>Advanced Computer Vision</v>
      </c>
      <c r="D242" t="str">
        <f>IF(XPlan_raw[[#This Row],[Interne-kode]]&lt;&gt;"(tom)",XPlan_raw[[#This Row],[Interne-kode]],"")</f>
        <v>RMACV2</v>
      </c>
      <c r="E2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42" t="str">
        <f>IF(XPlan_raw[[#This Row],[Campus]]&lt;&gt;"(tom)",XPlan_raw[[#This Row],[Campus]],"")</f>
        <v>Odense</v>
      </c>
      <c r="H242" t="str">
        <f>IF(OR(XPlan_raw[[#This Row],[Prøveform]]="(tom)",XPlan_raw[[#This Row],[Prøveform]]=""),"",XPlan_raw[[#This Row],[Prøveform]])</f>
        <v>Oral examination</v>
      </c>
      <c r="I242" t="str">
        <f>IF(XPlan_raw[[#This Row],[Eksaminator_samlet]]&lt;&gt;"",XPlan_raw[[#This Row],[Eksaminator_samlet]],"")</f>
        <v>Frederik Hagelskjær, Jakob Wilm</v>
      </c>
      <c r="J242" t="str">
        <f>IF(OR(XPlan_raw[[#This Row],[Censur]]="(tom)",XPlan_raw[[#This Row],[Censur]]=""),"",XPlan_raw[[#This Row],[Censur]])</f>
        <v>Second examiner: Internal</v>
      </c>
      <c r="K2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2" s="4" t="str">
        <f>IF(XPlan_raw[[#This Row],[Bemærk]]&lt;&gt;"",XPlan_raw[[#This Row],[Bemærk]],"")</f>
        <v/>
      </c>
      <c r="M242" s="4" t="str">
        <f>IF(XPlan_raw[[#This Row],[Prøveform]]="Skriftlig prøve",XPlan_raw[[#This Row],[DATO: Start eksamen]]+21,"")</f>
        <v/>
      </c>
      <c r="N2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42" s="27" t="s">
        <v>515</v>
      </c>
      <c r="R242" s="49" t="s">
        <v>1810</v>
      </c>
      <c r="S242" s="46" t="s">
        <v>1811</v>
      </c>
      <c r="T242" s="25" t="s">
        <v>1812</v>
      </c>
      <c r="U242" s="46" t="s">
        <v>156</v>
      </c>
      <c r="V242" s="25" t="s">
        <v>157</v>
      </c>
      <c r="W242" s="50">
        <v>45824</v>
      </c>
      <c r="X242" s="51">
        <v>45825</v>
      </c>
      <c r="Y242" s="41" t="s">
        <v>630</v>
      </c>
      <c r="Z242" s="49" t="s">
        <v>1813</v>
      </c>
      <c r="AA242" s="25" t="s">
        <v>186</v>
      </c>
      <c r="AB242" s="46" t="s">
        <v>160</v>
      </c>
      <c r="AC242" s="42">
        <v>45894</v>
      </c>
      <c r="AD242" s="52"/>
      <c r="AE242" s="26"/>
      <c r="AF242" t="s">
        <v>18</v>
      </c>
      <c r="AH242" s="46" t="s">
        <v>157</v>
      </c>
      <c r="AI242" s="25" t="s">
        <v>157</v>
      </c>
      <c r="AJ242" s="46" t="s">
        <v>157</v>
      </c>
      <c r="AK242" s="25" t="s">
        <v>157</v>
      </c>
      <c r="AL242" s="46" t="s">
        <v>157</v>
      </c>
      <c r="AM242" s="25" t="s">
        <v>157</v>
      </c>
      <c r="AN242" s="46" t="s">
        <v>157</v>
      </c>
      <c r="AO242" s="25" t="s">
        <v>157</v>
      </c>
      <c r="AP242" s="25" t="s">
        <v>157</v>
      </c>
      <c r="AQ242" s="25" t="s">
        <v>157</v>
      </c>
      <c r="AR242" s="25" t="s">
        <v>157</v>
      </c>
      <c r="AS242" s="25" t="s">
        <v>157</v>
      </c>
      <c r="AT242" s="25" t="s">
        <v>157</v>
      </c>
      <c r="AU242" s="25" t="s">
        <v>157</v>
      </c>
      <c r="AV242" s="25"/>
      <c r="AW242" s="25" t="s">
        <v>157</v>
      </c>
      <c r="AX242" s="25" t="s">
        <v>157</v>
      </c>
      <c r="AY242" s="25" t="s">
        <v>157</v>
      </c>
      <c r="AZ242" s="25" t="s">
        <v>157</v>
      </c>
      <c r="BA242" s="25" t="s">
        <v>157</v>
      </c>
      <c r="BB242" s="25" t="s">
        <v>157</v>
      </c>
      <c r="BC242" s="25" t="s">
        <v>157</v>
      </c>
      <c r="BD242" s="25" t="s">
        <v>157</v>
      </c>
      <c r="BE242" s="25" t="s">
        <v>157</v>
      </c>
      <c r="BF242" s="25" t="s">
        <v>157</v>
      </c>
      <c r="BG242" s="25" t="s">
        <v>157</v>
      </c>
      <c r="BH242" s="25" t="s">
        <v>157</v>
      </c>
      <c r="BI242" s="25" t="s">
        <v>157</v>
      </c>
      <c r="BJ242" s="25" t="s">
        <v>72</v>
      </c>
      <c r="BK242" s="25" t="s">
        <v>157</v>
      </c>
      <c r="BL242" s="25" t="s">
        <v>157</v>
      </c>
      <c r="BM242" s="25" t="s">
        <v>157</v>
      </c>
      <c r="BN242" s="25" t="s">
        <v>157</v>
      </c>
      <c r="BO242" s="25" t="s">
        <v>157</v>
      </c>
      <c r="BP242" s="25" t="s">
        <v>157</v>
      </c>
      <c r="BQ242" s="25" t="s">
        <v>34</v>
      </c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</row>
    <row r="243" spans="2:84" x14ac:dyDescent="0.25">
      <c r="B243" t="str">
        <f>IF(Q243="ja",XPlan_raw[[#This Row],[EKA_kode2]],"")</f>
        <v>T000029102</v>
      </c>
      <c r="C243" t="str">
        <f>XPlan_raw[[#This Row],[eka_langtnavn]]</f>
        <v>Afgangsprojekt</v>
      </c>
      <c r="D243" t="str">
        <f>IF(XPlan_raw[[#This Row],[Interne-kode]]&lt;&gt;"(tom)",XPlan_raw[[#This Row],[Interne-kode]],"")</f>
        <v>PRO-7B</v>
      </c>
      <c r="E2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3" t="str">
        <f>IF(XPlan_raw[[#This Row],[Campus]]&lt;&gt;"(tom)",XPlan_raw[[#This Row],[Campus]],"")</f>
        <v>Odense</v>
      </c>
      <c r="H243" t="str">
        <f>IF(OR(XPlan_raw[[#This Row],[Prøveform]]="(tom)",XPlan_raw[[#This Row],[Prøveform]]=""),"",XPlan_raw[[#This Row],[Prøveform]])</f>
        <v>Final project with oral defence</v>
      </c>
      <c r="I243" t="str">
        <f>IF(XPlan_raw[[#This Row],[Eksaminator_samlet]]&lt;&gt;"",XPlan_raw[[#This Row],[Eksaminator_samlet]],"")</f>
        <v>Thomas Asmus Pedersen, Gry Green Linell</v>
      </c>
      <c r="J243" t="str">
        <f>IF(OR(XPlan_raw[[#This Row],[Censur]]="(tom)",XPlan_raw[[#This Row],[Censur]]=""),"",XPlan_raw[[#This Row],[Censur]])</f>
        <v>Second examiner: External</v>
      </c>
      <c r="K2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3" s="4" t="str">
        <f>IF(XPlan_raw[[#This Row],[Bemærk]]&lt;&gt;"",XPlan_raw[[#This Row],[Bemærk]],"")</f>
        <v/>
      </c>
      <c r="M243" s="4" t="str">
        <f>IF(XPlan_raw[[#This Row],[Prøveform]]="Skriftlig prøve",XPlan_raw[[#This Row],[DATO: Start eksamen]]+21,"")</f>
        <v/>
      </c>
      <c r="N2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43" s="27" t="s">
        <v>515</v>
      </c>
      <c r="R243" s="26" t="s">
        <v>861</v>
      </c>
      <c r="S243" s="25" t="s">
        <v>862</v>
      </c>
      <c r="T243" s="25" t="s">
        <v>863</v>
      </c>
      <c r="U243" s="25" t="s">
        <v>262</v>
      </c>
      <c r="V243" s="25" t="s">
        <v>157</v>
      </c>
      <c r="W243" s="42">
        <v>45824</v>
      </c>
      <c r="X243" s="51">
        <v>45833</v>
      </c>
      <c r="Y243" s="41" t="s">
        <v>630</v>
      </c>
      <c r="Z243" s="26" t="s">
        <v>864</v>
      </c>
      <c r="AA243" s="25" t="s">
        <v>338</v>
      </c>
      <c r="AB243" s="25" t="s">
        <v>187</v>
      </c>
      <c r="AC243" s="42" t="s">
        <v>157</v>
      </c>
      <c r="AD243" s="51"/>
      <c r="AE243" s="26" t="s">
        <v>161</v>
      </c>
      <c r="AF243" t="s">
        <v>18</v>
      </c>
      <c r="AH243" s="25" t="s">
        <v>44</v>
      </c>
      <c r="AI243" s="25" t="s">
        <v>157</v>
      </c>
      <c r="AJ243" s="25" t="s">
        <v>157</v>
      </c>
      <c r="AK243" s="25" t="s">
        <v>157</v>
      </c>
      <c r="AL243" s="25" t="s">
        <v>157</v>
      </c>
      <c r="AM243" s="25" t="s">
        <v>157</v>
      </c>
      <c r="AN243" s="25" t="s">
        <v>157</v>
      </c>
      <c r="AO243" s="25" t="s">
        <v>157</v>
      </c>
      <c r="AP243" s="25" t="s">
        <v>157</v>
      </c>
      <c r="AQ243" s="25" t="s">
        <v>157</v>
      </c>
      <c r="AR243" s="25" t="s">
        <v>157</v>
      </c>
      <c r="AS243" s="25" t="s">
        <v>157</v>
      </c>
      <c r="AT243" s="25" t="s">
        <v>157</v>
      </c>
      <c r="AU243" s="25" t="s">
        <v>157</v>
      </c>
      <c r="AV243" s="25"/>
      <c r="AW243" s="25" t="s">
        <v>157</v>
      </c>
      <c r="AX243" s="25" t="s">
        <v>157</v>
      </c>
      <c r="AY243" s="25" t="s">
        <v>157</v>
      </c>
      <c r="AZ243" s="25" t="s">
        <v>157</v>
      </c>
      <c r="BA243" s="25" t="s">
        <v>157</v>
      </c>
      <c r="BB243" s="25" t="s">
        <v>157</v>
      </c>
      <c r="BC243" s="25" t="s">
        <v>157</v>
      </c>
      <c r="BD243" s="25" t="s">
        <v>157</v>
      </c>
      <c r="BE243" s="25" t="s">
        <v>157</v>
      </c>
      <c r="BF243" s="25" t="s">
        <v>157</v>
      </c>
      <c r="BG243" s="25" t="s">
        <v>157</v>
      </c>
      <c r="BH243" s="25" t="s">
        <v>157</v>
      </c>
      <c r="BI243" s="25" t="s">
        <v>157</v>
      </c>
      <c r="BJ243" s="25" t="s">
        <v>157</v>
      </c>
      <c r="BK243" s="25" t="s">
        <v>157</v>
      </c>
      <c r="BL243" s="25" t="s">
        <v>157</v>
      </c>
      <c r="BM243" s="25" t="s">
        <v>157</v>
      </c>
      <c r="BN243" s="25" t="s">
        <v>157</v>
      </c>
      <c r="BO243" s="25" t="s">
        <v>157</v>
      </c>
      <c r="BP243" s="25" t="s">
        <v>157</v>
      </c>
      <c r="BQ243" s="25" t="s">
        <v>157</v>
      </c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</row>
    <row r="244" spans="2:84" x14ac:dyDescent="0.25">
      <c r="B244" t="str">
        <f>IF(Q244="ja",XPlan_raw[[#This Row],[EKA_kode2]],"")</f>
        <v>T030019102</v>
      </c>
      <c r="C244" t="str">
        <f>XPlan_raw[[#This Row],[eka_langtnavn]]</f>
        <v>Afgangsprojekt</v>
      </c>
      <c r="D244" t="str">
        <f>IF(XPlan_raw[[#This Row],[Interne-kode]]&lt;&gt;"(tom)",XPlan_raw[[#This Row],[Interne-kode]],"")</f>
        <v>M-PRO7</v>
      </c>
      <c r="E2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16-06-2025 - 24-06-2025</v>
      </c>
      <c r="G244" t="str">
        <f>IF(XPlan_raw[[#This Row],[Campus]]&lt;&gt;"(tom)",XPlan_raw[[#This Row],[Campus]],"")</f>
        <v>Odense</v>
      </c>
      <c r="H244" t="str">
        <f>IF(OR(XPlan_raw[[#This Row],[Prøveform]]="(tom)",XPlan_raw[[#This Row],[Prøveform]]=""),"",XPlan_raw[[#This Row],[Prøveform]])</f>
        <v>Final project with oral defence</v>
      </c>
      <c r="I244" t="str">
        <f>IF(XPlan_raw[[#This Row],[Eksaminator_samlet]]&lt;&gt;"",XPlan_raw[[#This Row],[Eksaminator_samlet]],"")</f>
        <v>Niels Dyring</v>
      </c>
      <c r="J244" t="str">
        <f>IF(OR(XPlan_raw[[#This Row],[Censur]]="(tom)",XPlan_raw[[#This Row],[Censur]]=""),"",XPlan_raw[[#This Row],[Censur]])</f>
        <v>Second examiner: External</v>
      </c>
      <c r="K2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4" s="4" t="str">
        <f>IF(XPlan_raw[[#This Row],[Bemærk]]&lt;&gt;"",XPlan_raw[[#This Row],[Bemærk]],"")</f>
        <v/>
      </c>
      <c r="M244" s="4" t="str">
        <f>IF(XPlan_raw[[#This Row],[Prøveform]]="Skriftlig prøve",XPlan_raw[[#This Row],[DATO: Start eksamen]]+21,"")</f>
        <v/>
      </c>
      <c r="N2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44" s="27" t="s">
        <v>515</v>
      </c>
      <c r="R244" s="26" t="s">
        <v>901</v>
      </c>
      <c r="S244" s="25" t="s">
        <v>862</v>
      </c>
      <c r="T244" s="25" t="s">
        <v>902</v>
      </c>
      <c r="U244" s="25" t="s">
        <v>262</v>
      </c>
      <c r="V244" s="25" t="s">
        <v>157</v>
      </c>
      <c r="W244" s="42">
        <v>45824</v>
      </c>
      <c r="X244" s="51">
        <v>45832</v>
      </c>
      <c r="Y244" s="41" t="s">
        <v>630</v>
      </c>
      <c r="Z244" s="26" t="s">
        <v>903</v>
      </c>
      <c r="AA244" s="25" t="s">
        <v>338</v>
      </c>
      <c r="AB244" s="25" t="s">
        <v>187</v>
      </c>
      <c r="AC244" s="42" t="s">
        <v>157</v>
      </c>
      <c r="AD244" s="51"/>
      <c r="AE244" s="26" t="s">
        <v>161</v>
      </c>
      <c r="AF244" t="s">
        <v>18</v>
      </c>
      <c r="AH244" s="46" t="s">
        <v>157</v>
      </c>
      <c r="AI244" s="25" t="s">
        <v>157</v>
      </c>
      <c r="AJ244" s="46" t="s">
        <v>157</v>
      </c>
      <c r="AK244" s="25" t="s">
        <v>157</v>
      </c>
      <c r="AL244" s="46" t="s">
        <v>157</v>
      </c>
      <c r="AM244" s="25" t="s">
        <v>157</v>
      </c>
      <c r="AN244" s="46" t="s">
        <v>50</v>
      </c>
      <c r="AO244" s="25" t="s">
        <v>157</v>
      </c>
      <c r="AP244" s="25" t="s">
        <v>157</v>
      </c>
      <c r="AQ244" s="25" t="s">
        <v>157</v>
      </c>
      <c r="AR244" s="25" t="s">
        <v>157</v>
      </c>
      <c r="AS244" s="25" t="s">
        <v>157</v>
      </c>
      <c r="AT244" s="25" t="s">
        <v>157</v>
      </c>
      <c r="AU244" s="25" t="s">
        <v>157</v>
      </c>
      <c r="AV244" s="25"/>
      <c r="AW244" s="25" t="s">
        <v>157</v>
      </c>
      <c r="AX244" s="25" t="s">
        <v>157</v>
      </c>
      <c r="AY244" s="25" t="s">
        <v>157</v>
      </c>
      <c r="AZ244" s="25" t="s">
        <v>157</v>
      </c>
      <c r="BA244" s="25" t="s">
        <v>157</v>
      </c>
      <c r="BB244" s="25" t="s">
        <v>157</v>
      </c>
      <c r="BC244" s="25" t="s">
        <v>157</v>
      </c>
      <c r="BD244" s="25" t="s">
        <v>157</v>
      </c>
      <c r="BE244" s="25" t="s">
        <v>157</v>
      </c>
      <c r="BF244" s="25" t="s">
        <v>157</v>
      </c>
      <c r="BG244" s="25" t="s">
        <v>157</v>
      </c>
      <c r="BH244" s="25" t="s">
        <v>157</v>
      </c>
      <c r="BI244" s="25" t="s">
        <v>157</v>
      </c>
      <c r="BJ244" s="25" t="s">
        <v>157</v>
      </c>
      <c r="BK244" s="25" t="s">
        <v>157</v>
      </c>
      <c r="BL244" s="25" t="s">
        <v>157</v>
      </c>
      <c r="BM244" s="25" t="s">
        <v>157</v>
      </c>
      <c r="BN244" s="25" t="s">
        <v>157</v>
      </c>
      <c r="BO244" s="25" t="s">
        <v>157</v>
      </c>
      <c r="BP244" s="25" t="s">
        <v>157</v>
      </c>
      <c r="BQ244" s="25" t="s">
        <v>157</v>
      </c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</row>
    <row r="245" spans="2:84" x14ac:dyDescent="0.25">
      <c r="B245" t="str">
        <f>IF(Q245="ja",XPlan_raw[[#This Row],[EKA_kode2]],"")</f>
        <v>T400024102</v>
      </c>
      <c r="C245" t="str">
        <f>XPlan_raw[[#This Row],[eka_langtnavn]]</f>
        <v>Afgangsprojekt</v>
      </c>
      <c r="D245" t="str">
        <f>IF(XPlan_raw[[#This Row],[Interne-kode]]&lt;&gt;"(tom)",XPlan_raw[[#This Row],[Interne-kode]],"")</f>
        <v>EE-AFP</v>
      </c>
      <c r="E2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5" t="str">
        <f>IF(XPlan_raw[[#This Row],[Campus]]&lt;&gt;"(tom)",XPlan_raw[[#This Row],[Campus]],"")</f>
        <v>Odense</v>
      </c>
      <c r="H245" t="str">
        <f>IF(OR(XPlan_raw[[#This Row],[Prøveform]]="(tom)",XPlan_raw[[#This Row],[Prøveform]]=""),"",XPlan_raw[[#This Row],[Prøveform]])</f>
        <v>Final project with oral defence</v>
      </c>
      <c r="I245" t="str">
        <f>IF(XPlan_raw[[#This Row],[Eksaminator_samlet]]&lt;&gt;"",XPlan_raw[[#This Row],[Eksaminator_samlet]],"")</f>
        <v>John Erik Hansen </v>
      </c>
      <c r="J245" t="str">
        <f>IF(OR(XPlan_raw[[#This Row],[Censur]]="(tom)",XPlan_raw[[#This Row],[Censur]]=""),"",XPlan_raw[[#This Row],[Censur]])</f>
        <v>Second examiner: External</v>
      </c>
      <c r="K2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5" s="4" t="str">
        <f>IF(XPlan_raw[[#This Row],[Bemærk]]&lt;&gt;"",XPlan_raw[[#This Row],[Bemærk]],"")</f>
        <v/>
      </c>
      <c r="M245" s="4" t="str">
        <f>IF(XPlan_raw[[#This Row],[Prøveform]]="Skriftlig prøve",XPlan_raw[[#This Row],[DATO: Start eksamen]]+21,"")</f>
        <v/>
      </c>
      <c r="N2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245" s="27" t="s">
        <v>515</v>
      </c>
      <c r="R245" s="26" t="s">
        <v>1462</v>
      </c>
      <c r="S245" s="25" t="s">
        <v>862</v>
      </c>
      <c r="T245" s="25" t="s">
        <v>1463</v>
      </c>
      <c r="U245" s="25" t="s">
        <v>262</v>
      </c>
      <c r="V245" s="25" t="s">
        <v>157</v>
      </c>
      <c r="W245" s="42">
        <v>45824</v>
      </c>
      <c r="X245" s="51">
        <v>45833</v>
      </c>
      <c r="Y245" s="41" t="s">
        <v>630</v>
      </c>
      <c r="Z245" s="26" t="s">
        <v>1464</v>
      </c>
      <c r="AA245" s="25" t="s">
        <v>338</v>
      </c>
      <c r="AB245" s="25" t="s">
        <v>187</v>
      </c>
      <c r="AC245" s="42" t="s">
        <v>157</v>
      </c>
      <c r="AD245" s="51"/>
      <c r="AE245" s="26" t="s">
        <v>161</v>
      </c>
      <c r="AF245" t="s">
        <v>18</v>
      </c>
      <c r="AH245" s="46" t="s">
        <v>157</v>
      </c>
      <c r="AI245" s="25" t="s">
        <v>45</v>
      </c>
      <c r="AJ245" s="46" t="s">
        <v>157</v>
      </c>
      <c r="AK245" s="25" t="s">
        <v>157</v>
      </c>
      <c r="AL245" s="46" t="s">
        <v>157</v>
      </c>
      <c r="AM245" s="25" t="s">
        <v>157</v>
      </c>
      <c r="AN245" s="46" t="s">
        <v>157</v>
      </c>
      <c r="AO245" s="25" t="s">
        <v>157</v>
      </c>
      <c r="AP245" s="25" t="s">
        <v>157</v>
      </c>
      <c r="AQ245" s="25" t="s">
        <v>157</v>
      </c>
      <c r="AR245" s="25" t="s">
        <v>157</v>
      </c>
      <c r="AS245" s="25" t="s">
        <v>157</v>
      </c>
      <c r="AT245" s="25" t="s">
        <v>157</v>
      </c>
      <c r="AU245" s="25" t="s">
        <v>157</v>
      </c>
      <c r="AV245" s="25"/>
      <c r="AW245" s="25" t="s">
        <v>157</v>
      </c>
      <c r="AX245" s="25" t="s">
        <v>157</v>
      </c>
      <c r="AY245" s="25" t="s">
        <v>157</v>
      </c>
      <c r="AZ245" s="25" t="s">
        <v>157</v>
      </c>
      <c r="BA245" s="25" t="s">
        <v>157</v>
      </c>
      <c r="BB245" s="25" t="s">
        <v>157</v>
      </c>
      <c r="BC245" s="25" t="s">
        <v>157</v>
      </c>
      <c r="BD245" s="25" t="s">
        <v>157</v>
      </c>
      <c r="BE245" s="25" t="s">
        <v>157</v>
      </c>
      <c r="BF245" s="25" t="s">
        <v>157</v>
      </c>
      <c r="BG245" s="25" t="s">
        <v>157</v>
      </c>
      <c r="BH245" s="25" t="s">
        <v>157</v>
      </c>
      <c r="BI245" s="25" t="s">
        <v>157</v>
      </c>
      <c r="BJ245" s="25" t="s">
        <v>157</v>
      </c>
      <c r="BK245" s="25" t="s">
        <v>157</v>
      </c>
      <c r="BL245" s="25" t="s">
        <v>157</v>
      </c>
      <c r="BM245" s="25" t="s">
        <v>157</v>
      </c>
      <c r="BN245" s="25" t="s">
        <v>157</v>
      </c>
      <c r="BO245" s="25" t="s">
        <v>157</v>
      </c>
      <c r="BP245" s="25" t="s">
        <v>157</v>
      </c>
      <c r="BQ245" s="25" t="s">
        <v>157</v>
      </c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</row>
    <row r="246" spans="2:84" x14ac:dyDescent="0.25">
      <c r="B246" t="str">
        <f>IF(Q246="ja",XPlan_raw[[#This Row],[EKA_kode2]],"")</f>
        <v>T420014102</v>
      </c>
      <c r="C246" t="str">
        <f>XPlan_raw[[#This Row],[eka_langtnavn]]</f>
        <v>Afgangsprojekt</v>
      </c>
      <c r="D246" t="str">
        <f>IF(XPlan_raw[[#This Row],[Interne-kode]]&lt;&gt;"(tom)",XPlan_raw[[#This Row],[Interne-kode]],"")</f>
        <v>E-AFP</v>
      </c>
      <c r="E2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6" t="str">
        <f>IF(XPlan_raw[[#This Row],[Campus]]&lt;&gt;"(tom)",XPlan_raw[[#This Row],[Campus]],"")</f>
        <v>Odense</v>
      </c>
      <c r="H246" t="str">
        <f>IF(OR(XPlan_raw[[#This Row],[Prøveform]]="(tom)",XPlan_raw[[#This Row],[Prøveform]]=""),"",XPlan_raw[[#This Row],[Prøveform]])</f>
        <v>Final project with oral defence</v>
      </c>
      <c r="I246" t="str">
        <f>IF(XPlan_raw[[#This Row],[Eksaminator_samlet]]&lt;&gt;"",XPlan_raw[[#This Row],[Eksaminator_samlet]],"")</f>
        <v>Tim McRae</v>
      </c>
      <c r="J246" t="str">
        <f>IF(OR(XPlan_raw[[#This Row],[Censur]]="(tom)",XPlan_raw[[#This Row],[Censur]]=""),"",XPlan_raw[[#This Row],[Censur]])</f>
        <v>Second examiner: External</v>
      </c>
      <c r="K2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6" s="4" t="str">
        <f>IF(XPlan_raw[[#This Row],[Bemærk]]&lt;&gt;"",XPlan_raw[[#This Row],[Bemærk]],"")</f>
        <v/>
      </c>
      <c r="M246" s="4" t="str">
        <f>IF(XPlan_raw[[#This Row],[Prøveform]]="Skriftlig prøve",XPlan_raw[[#This Row],[DATO: Start eksamen]]+21,"")</f>
        <v/>
      </c>
      <c r="N2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46" s="27" t="s">
        <v>515</v>
      </c>
      <c r="R246" s="26" t="s">
        <v>1472</v>
      </c>
      <c r="S246" s="25" t="s">
        <v>862</v>
      </c>
      <c r="T246" s="25" t="s">
        <v>1473</v>
      </c>
      <c r="U246" s="25" t="s">
        <v>262</v>
      </c>
      <c r="V246" s="25" t="s">
        <v>157</v>
      </c>
      <c r="W246" s="42">
        <v>45824</v>
      </c>
      <c r="X246" s="51">
        <v>45833</v>
      </c>
      <c r="Y246" s="41" t="s">
        <v>630</v>
      </c>
      <c r="Z246" s="26" t="s">
        <v>1448</v>
      </c>
      <c r="AA246" s="25" t="s">
        <v>338</v>
      </c>
      <c r="AB246" s="25" t="s">
        <v>187</v>
      </c>
      <c r="AC246" s="42" t="s">
        <v>157</v>
      </c>
      <c r="AD246" s="51"/>
      <c r="AE246" s="26" t="s">
        <v>161</v>
      </c>
      <c r="AF246" t="s">
        <v>18</v>
      </c>
      <c r="AH246" s="46" t="s">
        <v>157</v>
      </c>
      <c r="AI246" s="25" t="s">
        <v>157</v>
      </c>
      <c r="AJ246" s="46" t="s">
        <v>46</v>
      </c>
      <c r="AK246" s="25" t="s">
        <v>157</v>
      </c>
      <c r="AL246" s="46" t="s">
        <v>157</v>
      </c>
      <c r="AM246" s="25" t="s">
        <v>157</v>
      </c>
      <c r="AN246" s="46" t="s">
        <v>157</v>
      </c>
      <c r="AO246" s="25" t="s">
        <v>157</v>
      </c>
      <c r="AP246" s="25" t="s">
        <v>157</v>
      </c>
      <c r="AQ246" s="25" t="s">
        <v>157</v>
      </c>
      <c r="AR246" s="25" t="s">
        <v>157</v>
      </c>
      <c r="AS246" s="25" t="s">
        <v>157</v>
      </c>
      <c r="AT246" s="25" t="s">
        <v>157</v>
      </c>
      <c r="AU246" s="25" t="s">
        <v>157</v>
      </c>
      <c r="AV246" s="25"/>
      <c r="AW246" s="25" t="s">
        <v>157</v>
      </c>
      <c r="AX246" s="25" t="s">
        <v>157</v>
      </c>
      <c r="AY246" s="25" t="s">
        <v>157</v>
      </c>
      <c r="AZ246" s="25" t="s">
        <v>157</v>
      </c>
      <c r="BA246" s="25" t="s">
        <v>157</v>
      </c>
      <c r="BB246" s="25" t="s">
        <v>157</v>
      </c>
      <c r="BC246" s="25" t="s">
        <v>157</v>
      </c>
      <c r="BD246" s="25" t="s">
        <v>157</v>
      </c>
      <c r="BE246" s="25" t="s">
        <v>157</v>
      </c>
      <c r="BF246" s="25" t="s">
        <v>157</v>
      </c>
      <c r="BG246" s="25" t="s">
        <v>157</v>
      </c>
      <c r="BH246" s="25" t="s">
        <v>157</v>
      </c>
      <c r="BI246" s="25" t="s">
        <v>157</v>
      </c>
      <c r="BJ246" s="25" t="s">
        <v>157</v>
      </c>
      <c r="BK246" s="25" t="s">
        <v>157</v>
      </c>
      <c r="BL246" s="25" t="s">
        <v>157</v>
      </c>
      <c r="BM246" s="25" t="s">
        <v>157</v>
      </c>
      <c r="BN246" s="25" t="s">
        <v>157</v>
      </c>
      <c r="BO246" s="25" t="s">
        <v>157</v>
      </c>
      <c r="BP246" s="25" t="s">
        <v>157</v>
      </c>
      <c r="BQ246" s="25" t="s">
        <v>157</v>
      </c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</row>
    <row r="247" spans="2:84" x14ac:dyDescent="0.25">
      <c r="B247" t="str">
        <f>IF(Q247="ja",XPlan_raw[[#This Row],[EKA_kode2]],"")</f>
        <v>T200013102</v>
      </c>
      <c r="C247" t="str">
        <f>XPlan_raw[[#This Row],[eka_langtnavn]]</f>
        <v xml:space="preserve">Afgangsprojekt </v>
      </c>
      <c r="D247" t="str">
        <f>IF(XPlan_raw[[#This Row],[Interne-kode]]&lt;&gt;"(tom)",XPlan_raw[[#This Row],[Interne-kode]],"")</f>
        <v>K-PRO7</v>
      </c>
      <c r="E2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47" t="str">
        <f>IF(XPlan_raw[[#This Row],[Campus]]&lt;&gt;"(tom)",XPlan_raw[[#This Row],[Campus]],"")</f>
        <v>Odense</v>
      </c>
      <c r="H247" t="str">
        <f>IF(OR(XPlan_raw[[#This Row],[Prøveform]]="(tom)",XPlan_raw[[#This Row],[Prøveform]]=""),"",XPlan_raw[[#This Row],[Prøveform]])</f>
        <v>Final project with oral defence</v>
      </c>
      <c r="I247" t="str">
        <f>IF(XPlan_raw[[#This Row],[Eksaminator_samlet]]&lt;&gt;"",XPlan_raw[[#This Row],[Eksaminator_samlet]],"")</f>
        <v>Muhammad Tahir Ashraf, Lars Yde - Ekstern</v>
      </c>
      <c r="J247" t="str">
        <f>IF(OR(XPlan_raw[[#This Row],[Censur]]="(tom)",XPlan_raw[[#This Row],[Censur]]=""),"",XPlan_raw[[#This Row],[Censur]])</f>
        <v>Second examiner: External</v>
      </c>
      <c r="K2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7" s="4" t="str">
        <f>IF(XPlan_raw[[#This Row],[Bemærk]]&lt;&gt;"",XPlan_raw[[#This Row],[Bemærk]],"")</f>
        <v/>
      </c>
      <c r="M247" s="4" t="str">
        <f>IF(XPlan_raw[[#This Row],[Prøveform]]="Skriftlig prøve",XPlan_raw[[#This Row],[DATO: Start eksamen]]+21,"")</f>
        <v/>
      </c>
      <c r="N2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47" s="27" t="s">
        <v>515</v>
      </c>
      <c r="R247" s="49" t="s">
        <v>1341</v>
      </c>
      <c r="S247" s="46" t="s">
        <v>1342</v>
      </c>
      <c r="T247" s="25" t="s">
        <v>1343</v>
      </c>
      <c r="U247" s="46" t="s">
        <v>262</v>
      </c>
      <c r="V247" s="25" t="s">
        <v>157</v>
      </c>
      <c r="W247" s="50">
        <v>45824</v>
      </c>
      <c r="X247" s="51">
        <v>45827</v>
      </c>
      <c r="Y247" s="41" t="s">
        <v>630</v>
      </c>
      <c r="Z247" s="49" t="s">
        <v>1344</v>
      </c>
      <c r="AA247" s="25" t="s">
        <v>338</v>
      </c>
      <c r="AB247" s="46" t="s">
        <v>187</v>
      </c>
      <c r="AC247" s="42" t="s">
        <v>157</v>
      </c>
      <c r="AD247" s="52"/>
      <c r="AE247" s="26"/>
      <c r="AF247" t="s">
        <v>18</v>
      </c>
      <c r="AH247" s="46" t="s">
        <v>157</v>
      </c>
      <c r="AI247" s="25" t="s">
        <v>157</v>
      </c>
      <c r="AJ247" s="46" t="s">
        <v>157</v>
      </c>
      <c r="AK247" s="25" t="s">
        <v>157</v>
      </c>
      <c r="AL247" s="46" t="s">
        <v>157</v>
      </c>
      <c r="AM247" s="25" t="s">
        <v>49</v>
      </c>
      <c r="AN247" s="46" t="s">
        <v>157</v>
      </c>
      <c r="AO247" s="25" t="s">
        <v>157</v>
      </c>
      <c r="AP247" s="25" t="s">
        <v>157</v>
      </c>
      <c r="AQ247" s="25" t="s">
        <v>157</v>
      </c>
      <c r="AR247" s="25" t="s">
        <v>157</v>
      </c>
      <c r="AS247" s="25" t="s">
        <v>157</v>
      </c>
      <c r="AT247" s="25" t="s">
        <v>157</v>
      </c>
      <c r="AU247" s="25" t="s">
        <v>157</v>
      </c>
      <c r="AV247" s="25"/>
      <c r="AW247" s="25" t="s">
        <v>157</v>
      </c>
      <c r="AX247" s="25" t="s">
        <v>157</v>
      </c>
      <c r="AY247" s="25" t="s">
        <v>157</v>
      </c>
      <c r="AZ247" s="25" t="s">
        <v>157</v>
      </c>
      <c r="BA247" s="25" t="s">
        <v>157</v>
      </c>
      <c r="BB247" s="25" t="s">
        <v>157</v>
      </c>
      <c r="BC247" s="25" t="s">
        <v>157</v>
      </c>
      <c r="BD247" s="25" t="s">
        <v>157</v>
      </c>
      <c r="BE247" s="25" t="s">
        <v>157</v>
      </c>
      <c r="BF247" s="25" t="s">
        <v>157</v>
      </c>
      <c r="BG247" s="25" t="s">
        <v>157</v>
      </c>
      <c r="BH247" s="25" t="s">
        <v>157</v>
      </c>
      <c r="BI247" s="25" t="s">
        <v>157</v>
      </c>
      <c r="BJ247" s="25" t="s">
        <v>157</v>
      </c>
      <c r="BK247" s="25" t="s">
        <v>157</v>
      </c>
      <c r="BL247" s="25" t="s">
        <v>157</v>
      </c>
      <c r="BM247" s="25" t="s">
        <v>157</v>
      </c>
      <c r="BN247" s="25" t="s">
        <v>157</v>
      </c>
      <c r="BO247" s="25" t="s">
        <v>157</v>
      </c>
      <c r="BP247" s="25" t="s">
        <v>157</v>
      </c>
      <c r="BQ247" s="25" t="s">
        <v>157</v>
      </c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</row>
    <row r="248" spans="2:84" x14ac:dyDescent="0.25">
      <c r="B248" t="str">
        <f>IF(Q248="ja",XPlan_raw[[#This Row],[EKA_kode2]],"")</f>
        <v>T140026102</v>
      </c>
      <c r="C248" t="str">
        <f>XPlan_raw[[#This Row],[eka_langtnavn]]</f>
        <v>Bachelorprojekt</v>
      </c>
      <c r="D248" t="str">
        <f>IF(XPlan_raw[[#This Row],[Interne-kode]]&lt;&gt;"(tom)",XPlan_raw[[#This Row],[Interne-kode]],"")</f>
        <v>14-PRO</v>
      </c>
      <c r="E2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16-06-2025 - 30-06-2025</v>
      </c>
      <c r="G248" t="str">
        <f>IF(XPlan_raw[[#This Row],[Campus]]&lt;&gt;"(tom)",XPlan_raw[[#This Row],[Campus]],"")</f>
        <v>Odense</v>
      </c>
      <c r="H248" t="str">
        <f>IF(OR(XPlan_raw[[#This Row],[Prøveform]]="(tom)",XPlan_raw[[#This Row],[Prøveform]]=""),"",XPlan_raw[[#This Row],[Prøveform]])</f>
        <v>Bachelor project with oral defence</v>
      </c>
      <c r="I248" t="str">
        <f>IF(XPlan_raw[[#This Row],[Eksaminator_samlet]]&lt;&gt;"",XPlan_raw[[#This Row],[Eksaminator_samlet]],"")</f>
        <v>Nebojsa Jakica, Henrik Brøner Jørgensen, Roberto Naboni</v>
      </c>
      <c r="J248" t="str">
        <f>IF(OR(XPlan_raw[[#This Row],[Censur]]="(tom)",XPlan_raw[[#This Row],[Censur]]=""),"",XPlan_raw[[#This Row],[Censur]])</f>
        <v>Second examiner: External</v>
      </c>
      <c r="K2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8" s="4" t="str">
        <f>IF(XPlan_raw[[#This Row],[Bemærk]]&lt;&gt;"",XPlan_raw[[#This Row],[Bemærk]],"")</f>
        <v/>
      </c>
      <c r="M248" s="4" t="str">
        <f>IF(XPlan_raw[[#This Row],[Prøveform]]="Skriftlig prøve",XPlan_raw[[#This Row],[DATO: Start eksamen]]+21,"")</f>
        <v/>
      </c>
      <c r="N2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248" s="27" t="s">
        <v>515</v>
      </c>
      <c r="R248" s="26" t="s">
        <v>1204</v>
      </c>
      <c r="S248" s="25" t="s">
        <v>1205</v>
      </c>
      <c r="T248" s="25" t="s">
        <v>1206</v>
      </c>
      <c r="U248" s="25" t="s">
        <v>208</v>
      </c>
      <c r="V248" s="25" t="s">
        <v>157</v>
      </c>
      <c r="W248" s="42">
        <v>45824</v>
      </c>
      <c r="X248" s="51">
        <v>45838</v>
      </c>
      <c r="Y248" s="41" t="s">
        <v>630</v>
      </c>
      <c r="Z248" s="26" t="s">
        <v>1207</v>
      </c>
      <c r="AA248" s="25" t="s">
        <v>333</v>
      </c>
      <c r="AB248" s="25" t="s">
        <v>187</v>
      </c>
      <c r="AC248" s="42" t="s">
        <v>157</v>
      </c>
      <c r="AD248" s="51"/>
      <c r="AE248" s="26" t="s">
        <v>161</v>
      </c>
      <c r="AF248" t="s">
        <v>18</v>
      </c>
      <c r="AH248" s="46" t="s">
        <v>157</v>
      </c>
      <c r="AI248" s="25" t="s">
        <v>157</v>
      </c>
      <c r="AJ248" s="46" t="s">
        <v>157</v>
      </c>
      <c r="AK248" s="25" t="s">
        <v>157</v>
      </c>
      <c r="AL248" s="46" t="s">
        <v>157</v>
      </c>
      <c r="AM248" s="25" t="s">
        <v>157</v>
      </c>
      <c r="AN248" s="46" t="s">
        <v>157</v>
      </c>
      <c r="AO248" s="25" t="s">
        <v>157</v>
      </c>
      <c r="AP248" s="25" t="s">
        <v>157</v>
      </c>
      <c r="AQ248" s="25" t="s">
        <v>157</v>
      </c>
      <c r="AR248" s="25" t="s">
        <v>54</v>
      </c>
      <c r="AS248" s="25" t="s">
        <v>157</v>
      </c>
      <c r="AT248" s="25" t="s">
        <v>157</v>
      </c>
      <c r="AU248" s="25" t="s">
        <v>157</v>
      </c>
      <c r="AV248" s="25"/>
      <c r="AW248" s="25" t="s">
        <v>157</v>
      </c>
      <c r="AX248" s="25" t="s">
        <v>157</v>
      </c>
      <c r="AY248" s="25" t="s">
        <v>157</v>
      </c>
      <c r="AZ248" s="25" t="s">
        <v>157</v>
      </c>
      <c r="BA248" s="25" t="s">
        <v>157</v>
      </c>
      <c r="BB248" s="25" t="s">
        <v>157</v>
      </c>
      <c r="BC248" s="25" t="s">
        <v>157</v>
      </c>
      <c r="BD248" s="25" t="s">
        <v>157</v>
      </c>
      <c r="BE248" s="25" t="s">
        <v>157</v>
      </c>
      <c r="BF248" s="25" t="s">
        <v>157</v>
      </c>
      <c r="BG248" s="25" t="s">
        <v>157</v>
      </c>
      <c r="BH248" s="25" t="s">
        <v>157</v>
      </c>
      <c r="BI248" s="25" t="s">
        <v>157</v>
      </c>
      <c r="BJ248" s="25" t="s">
        <v>157</v>
      </c>
      <c r="BK248" s="25" t="s">
        <v>157</v>
      </c>
      <c r="BL248" s="25" t="s">
        <v>157</v>
      </c>
      <c r="BM248" s="25" t="s">
        <v>157</v>
      </c>
      <c r="BN248" s="25" t="s">
        <v>157</v>
      </c>
      <c r="BO248" s="25" t="s">
        <v>157</v>
      </c>
      <c r="BP248" s="25" t="s">
        <v>157</v>
      </c>
      <c r="BQ248" s="25" t="s">
        <v>157</v>
      </c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</row>
    <row r="249" spans="2:84" x14ac:dyDescent="0.25">
      <c r="B249" t="str">
        <f>IF(Q249="ja",XPlan_raw[[#This Row],[EKA_kode2]],"")</f>
        <v>T560015102</v>
      </c>
      <c r="C249" t="str">
        <f>XPlan_raw[[#This Row],[eka_langtnavn]]</f>
        <v>Bachelorprojekt</v>
      </c>
      <c r="D249" t="str">
        <f>IF(XPlan_raw[[#This Row],[Interne-kode]]&lt;&gt;"(tom)",XPlan_raw[[#This Row],[Interne-kode]],"")</f>
        <v>OB-BAP6</v>
      </c>
      <c r="E2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49" t="str">
        <f>IF(XPlan_raw[[#This Row],[Campus]]&lt;&gt;"(tom)",XPlan_raw[[#This Row],[Campus]],"")</f>
        <v>Odense</v>
      </c>
      <c r="H249" t="str">
        <f>IF(OR(XPlan_raw[[#This Row],[Prøveform]]="(tom)",XPlan_raw[[#This Row],[Prøveform]]=""),"",XPlan_raw[[#This Row],[Prøveform]])</f>
        <v>Bachelor project with oral defence</v>
      </c>
      <c r="I249" t="str">
        <f>IF(XPlan_raw[[#This Row],[Eksaminator_samlet]]&lt;&gt;"",XPlan_raw[[#This Row],[Eksaminator_samlet]],"")</f>
        <v/>
      </c>
      <c r="J249" t="str">
        <f>IF(OR(XPlan_raw[[#This Row],[Censur]]="(tom)",XPlan_raw[[#This Row],[Censur]]=""),"",XPlan_raw[[#This Row],[Censur]])</f>
        <v>Second examiner: External</v>
      </c>
      <c r="K2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9" s="4" t="str">
        <f>IF(XPlan_raw[[#This Row],[Bemærk]]&lt;&gt;"",XPlan_raw[[#This Row],[Bemærk]],"")</f>
        <v/>
      </c>
      <c r="M249" s="4" t="str">
        <f>IF(XPlan_raw[[#This Row],[Prøveform]]="Skriftlig prøve",XPlan_raw[[#This Row],[DATO: Start eksamen]]+21,"")</f>
        <v/>
      </c>
      <c r="N2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49" s="27" t="s">
        <v>515</v>
      </c>
      <c r="R249" s="49" t="s">
        <v>1846</v>
      </c>
      <c r="S249" s="46" t="s">
        <v>1205</v>
      </c>
      <c r="T249" s="25" t="s">
        <v>1847</v>
      </c>
      <c r="U249" s="46" t="s">
        <v>208</v>
      </c>
      <c r="V249" s="25" t="s">
        <v>157</v>
      </c>
      <c r="W249" s="50">
        <v>45824</v>
      </c>
      <c r="X249" s="51">
        <v>45835</v>
      </c>
      <c r="Y249" s="41" t="s">
        <v>630</v>
      </c>
      <c r="Z249" s="49"/>
      <c r="AA249" s="25" t="s">
        <v>333</v>
      </c>
      <c r="AB249" s="46" t="s">
        <v>187</v>
      </c>
      <c r="AC249" s="42">
        <v>45894</v>
      </c>
      <c r="AD249" s="52"/>
      <c r="AE249" s="26" t="s">
        <v>161</v>
      </c>
      <c r="AF249" t="s">
        <v>18</v>
      </c>
      <c r="AH249" s="46" t="s">
        <v>157</v>
      </c>
      <c r="AI249" s="25" t="s">
        <v>157</v>
      </c>
      <c r="AJ249" s="46" t="s">
        <v>157</v>
      </c>
      <c r="AK249" s="25" t="s">
        <v>157</v>
      </c>
      <c r="AL249" s="46" t="s">
        <v>157</v>
      </c>
      <c r="AM249" s="25" t="s">
        <v>157</v>
      </c>
      <c r="AN249" s="46" t="s">
        <v>157</v>
      </c>
      <c r="AO249" s="25" t="s">
        <v>157</v>
      </c>
      <c r="AP249" s="25" t="s">
        <v>157</v>
      </c>
      <c r="AQ249" s="25" t="s">
        <v>157</v>
      </c>
      <c r="AR249" s="25" t="s">
        <v>157</v>
      </c>
      <c r="AS249" s="25" t="s">
        <v>157</v>
      </c>
      <c r="AT249" s="25" t="s">
        <v>157</v>
      </c>
      <c r="AU249" s="25" t="s">
        <v>157</v>
      </c>
      <c r="AV249" s="25"/>
      <c r="AW249" s="25" t="s">
        <v>157</v>
      </c>
      <c r="AX249" s="25" t="s">
        <v>157</v>
      </c>
      <c r="AY249" s="25" t="s">
        <v>157</v>
      </c>
      <c r="AZ249" s="25" t="s">
        <v>62</v>
      </c>
      <c r="BA249" s="25" t="s">
        <v>157</v>
      </c>
      <c r="BB249" s="25" t="s">
        <v>157</v>
      </c>
      <c r="BC249" s="25" t="s">
        <v>157</v>
      </c>
      <c r="BD249" s="25" t="s">
        <v>157</v>
      </c>
      <c r="BE249" s="25" t="s">
        <v>157</v>
      </c>
      <c r="BF249" s="25" t="s">
        <v>157</v>
      </c>
      <c r="BG249" s="25" t="s">
        <v>157</v>
      </c>
      <c r="BH249" s="25" t="s">
        <v>157</v>
      </c>
      <c r="BI249" s="25" t="s">
        <v>157</v>
      </c>
      <c r="BJ249" s="25" t="s">
        <v>157</v>
      </c>
      <c r="BK249" s="25" t="s">
        <v>157</v>
      </c>
      <c r="BL249" s="25" t="s">
        <v>157</v>
      </c>
      <c r="BM249" s="25" t="s">
        <v>157</v>
      </c>
      <c r="BN249" s="25" t="s">
        <v>157</v>
      </c>
      <c r="BO249" s="25" t="s">
        <v>157</v>
      </c>
      <c r="BP249" s="25" t="s">
        <v>157</v>
      </c>
      <c r="BQ249" s="25" t="s">
        <v>157</v>
      </c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</row>
    <row r="250" spans="2:84" x14ac:dyDescent="0.25">
      <c r="B250" t="str">
        <f>IF(Q250="ja",XPlan_raw[[#This Row],[EKA_kode2]],"")</f>
        <v>T580025102</v>
      </c>
      <c r="C250" t="str">
        <f>XPlan_raw[[#This Row],[eka_langtnavn]]</f>
        <v>Bevægelse - KIN &amp; MEK (2 af 3)</v>
      </c>
      <c r="D250" t="str">
        <f>IF(XPlan_raw[[#This Row],[Interne-kode]]&lt;&gt;"(tom)",XPlan_raw[[#This Row],[Interne-kode]],"")</f>
        <v>VB-BEV2</v>
      </c>
      <c r="E2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0" t="str">
        <f>IF(XPlan_raw[[#This Row],[Campus]]&lt;&gt;"(tom)",XPlan_raw[[#This Row],[Campus]],"")</f>
        <v>Odense</v>
      </c>
      <c r="H250" t="str">
        <f>IF(OR(XPlan_raw[[#This Row],[Prøveform]]="(tom)",XPlan_raw[[#This Row],[Prøveform]]=""),"",XPlan_raw[[#This Row],[Prøveform]])</f>
        <v>Oral examination</v>
      </c>
      <c r="I250" t="str">
        <f>IF(XPlan_raw[[#This Row],[Eksaminator_samlet]]&lt;&gt;"",XPlan_raw[[#This Row],[Eksaminator_samlet]],"")</f>
        <v>Christian Hammerich, Thiusius Rajeeth Savarimuthu</v>
      </c>
      <c r="J250" t="str">
        <f>IF(OR(XPlan_raw[[#This Row],[Censur]]="(tom)",XPlan_raw[[#This Row],[Censur]]=""),"",XPlan_raw[[#This Row],[Censur]])</f>
        <v>Second examiner: Internal</v>
      </c>
      <c r="K2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0" s="4" t="str">
        <f>IF(XPlan_raw[[#This Row],[Bemærk]]&lt;&gt;"",XPlan_raw[[#This Row],[Bemærk]],"")</f>
        <v/>
      </c>
      <c r="M250" s="4" t="str">
        <f>IF(XPlan_raw[[#This Row],[Prøveform]]="Skriftlig prøve",XPlan_raw[[#This Row],[DATO: Start eksamen]]+21,"")</f>
        <v/>
      </c>
      <c r="N2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50" s="27" t="s">
        <v>515</v>
      </c>
      <c r="R250" s="49" t="s">
        <v>2086</v>
      </c>
      <c r="S250" s="46" t="s">
        <v>1933</v>
      </c>
      <c r="T250" s="25" t="s">
        <v>1931</v>
      </c>
      <c r="U250" s="46" t="s">
        <v>156</v>
      </c>
      <c r="V250" s="25" t="s">
        <v>157</v>
      </c>
      <c r="W250" s="50">
        <v>45824</v>
      </c>
      <c r="X250" s="51">
        <v>45826</v>
      </c>
      <c r="Y250" s="41" t="s">
        <v>630</v>
      </c>
      <c r="Z250" s="49" t="s">
        <v>1934</v>
      </c>
      <c r="AA250" s="25" t="s">
        <v>186</v>
      </c>
      <c r="AB250" s="46" t="s">
        <v>160</v>
      </c>
      <c r="AC250" s="42">
        <v>45889</v>
      </c>
      <c r="AD250" s="52"/>
      <c r="AE250" s="26"/>
      <c r="AF250" t="s">
        <v>18</v>
      </c>
      <c r="AH250" s="46" t="s">
        <v>157</v>
      </c>
      <c r="AI250" s="25" t="s">
        <v>157</v>
      </c>
      <c r="AJ250" s="46" t="s">
        <v>157</v>
      </c>
      <c r="AK250" s="25" t="s">
        <v>157</v>
      </c>
      <c r="AL250" s="46" t="s">
        <v>157</v>
      </c>
      <c r="AM250" s="25" t="s">
        <v>157</v>
      </c>
      <c r="AN250" s="46" t="s">
        <v>157</v>
      </c>
      <c r="AO250" s="25" t="s">
        <v>157</v>
      </c>
      <c r="AP250" s="25" t="s">
        <v>157</v>
      </c>
      <c r="AQ250" s="25" t="s">
        <v>157</v>
      </c>
      <c r="AR250" s="25" t="s">
        <v>157</v>
      </c>
      <c r="AS250" s="25" t="s">
        <v>157</v>
      </c>
      <c r="AT250" s="25" t="s">
        <v>157</v>
      </c>
      <c r="AU250" s="25" t="s">
        <v>157</v>
      </c>
      <c r="AV250" s="25"/>
      <c r="AW250" s="25" t="s">
        <v>157</v>
      </c>
      <c r="AX250" s="25" t="s">
        <v>157</v>
      </c>
      <c r="AY250" s="25" t="s">
        <v>157</v>
      </c>
      <c r="AZ250" s="25" t="s">
        <v>157</v>
      </c>
      <c r="BA250" s="25" t="s">
        <v>63</v>
      </c>
      <c r="BB250" s="25" t="s">
        <v>157</v>
      </c>
      <c r="BC250" s="25" t="s">
        <v>157</v>
      </c>
      <c r="BD250" s="25" t="s">
        <v>157</v>
      </c>
      <c r="BE250" s="25" t="s">
        <v>157</v>
      </c>
      <c r="BF250" s="25" t="s">
        <v>157</v>
      </c>
      <c r="BG250" s="25" t="s">
        <v>157</v>
      </c>
      <c r="BH250" s="25" t="s">
        <v>157</v>
      </c>
      <c r="BI250" s="25" t="s">
        <v>157</v>
      </c>
      <c r="BJ250" s="25" t="s">
        <v>157</v>
      </c>
      <c r="BK250" s="25" t="s">
        <v>157</v>
      </c>
      <c r="BL250" s="25" t="s">
        <v>157</v>
      </c>
      <c r="BM250" s="25" t="s">
        <v>157</v>
      </c>
      <c r="BN250" s="25" t="s">
        <v>157</v>
      </c>
      <c r="BO250" s="25" t="s">
        <v>157</v>
      </c>
      <c r="BP250" s="25" t="s">
        <v>157</v>
      </c>
      <c r="BQ250" s="25" t="s">
        <v>157</v>
      </c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</row>
    <row r="251" spans="2:84" x14ac:dyDescent="0.25">
      <c r="B251" t="str">
        <f>IF(Q251="ja",XPlan_raw[[#This Row],[EKA_kode2]],"")</f>
        <v>T590009102</v>
      </c>
      <c r="C251" t="str">
        <f>XPlan_raw[[#This Row],[eka_langtnavn]]</f>
        <v xml:space="preserve">Biostatistics </v>
      </c>
      <c r="D251" t="str">
        <f>IF(XPlan_raw[[#This Row],[Interne-kode]]&lt;&gt;"(tom)",XPlan_raw[[#This Row],[Interne-kode]],"")</f>
        <v>VK-BST</v>
      </c>
      <c r="E2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51" t="str">
        <f>IF(XPlan_raw[[#This Row],[Campus]]&lt;&gt;"(tom)",XPlan_raw[[#This Row],[Campus]],"")</f>
        <v>Odense</v>
      </c>
      <c r="H251" t="str">
        <f>IF(OR(XPlan_raw[[#This Row],[Prøveform]]="(tom)",XPlan_raw[[#This Row],[Prøveform]]=""),"",XPlan_raw[[#This Row],[Prøveform]])</f>
        <v>Oral examination</v>
      </c>
      <c r="I251" t="str">
        <f>IF(XPlan_raw[[#This Row],[Eksaminator_samlet]]&lt;&gt;"",XPlan_raw[[#This Row],[Eksaminator_samlet]],"")</f>
        <v>Steen Harsted</v>
      </c>
      <c r="J251" t="str">
        <f>IF(OR(XPlan_raw[[#This Row],[Censur]]="(tom)",XPlan_raw[[#This Row],[Censur]]=""),"",XPlan_raw[[#This Row],[Censur]])</f>
        <v>Second examiner: Internal</v>
      </c>
      <c r="K2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1" s="4" t="str">
        <f>IF(XPlan_raw[[#This Row],[Bemærk]]&lt;&gt;"",XPlan_raw[[#This Row],[Bemærk]],"")</f>
        <v/>
      </c>
      <c r="M251" s="4" t="str">
        <f>IF(XPlan_raw[[#This Row],[Prøveform]]="Skriftlig prøve",XPlan_raw[[#This Row],[DATO: Start eksamen]]+21,"")</f>
        <v/>
      </c>
      <c r="N2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1" s="27" t="s">
        <v>515</v>
      </c>
      <c r="R251" s="49" t="s">
        <v>1954</v>
      </c>
      <c r="S251" s="46" t="s">
        <v>1955</v>
      </c>
      <c r="T251" s="25" t="s">
        <v>1956</v>
      </c>
      <c r="U251" s="46" t="s">
        <v>156</v>
      </c>
      <c r="V251" s="25" t="s">
        <v>157</v>
      </c>
      <c r="W251" s="50">
        <v>45824</v>
      </c>
      <c r="X251" s="51"/>
      <c r="Y251" s="41" t="s">
        <v>630</v>
      </c>
      <c r="Z251" s="49" t="s">
        <v>1911</v>
      </c>
      <c r="AA251" s="25" t="s">
        <v>186</v>
      </c>
      <c r="AB251" s="46" t="s">
        <v>160</v>
      </c>
      <c r="AC251" s="42">
        <v>45894</v>
      </c>
      <c r="AD251" s="52"/>
      <c r="AE251" s="26"/>
      <c r="AF251" t="s">
        <v>18</v>
      </c>
      <c r="AH251" s="46" t="s">
        <v>157</v>
      </c>
      <c r="AI251" s="25" t="s">
        <v>157</v>
      </c>
      <c r="AJ251" s="46" t="s">
        <v>157</v>
      </c>
      <c r="AK251" s="25" t="s">
        <v>157</v>
      </c>
      <c r="AL251" s="46" t="s">
        <v>157</v>
      </c>
      <c r="AM251" s="25" t="s">
        <v>157</v>
      </c>
      <c r="AN251" s="46" t="s">
        <v>157</v>
      </c>
      <c r="AO251" s="25" t="s">
        <v>157</v>
      </c>
      <c r="AP251" s="25" t="s">
        <v>157</v>
      </c>
      <c r="AQ251" s="25" t="s">
        <v>157</v>
      </c>
      <c r="AR251" s="25" t="s">
        <v>157</v>
      </c>
      <c r="AS251" s="25" t="s">
        <v>157</v>
      </c>
      <c r="AT251" s="25" t="s">
        <v>157</v>
      </c>
      <c r="AU251" s="25" t="s">
        <v>157</v>
      </c>
      <c r="AV251" s="25"/>
      <c r="AW251" s="25" t="s">
        <v>157</v>
      </c>
      <c r="AX251" s="25" t="s">
        <v>157</v>
      </c>
      <c r="AY251" s="25" t="s">
        <v>157</v>
      </c>
      <c r="AZ251" s="25" t="s">
        <v>157</v>
      </c>
      <c r="BA251" s="25" t="s">
        <v>157</v>
      </c>
      <c r="BB251" s="25" t="s">
        <v>157</v>
      </c>
      <c r="BC251" s="25" t="s">
        <v>157</v>
      </c>
      <c r="BD251" s="25" t="s">
        <v>157</v>
      </c>
      <c r="BE251" s="25" t="s">
        <v>157</v>
      </c>
      <c r="BF251" s="25" t="s">
        <v>157</v>
      </c>
      <c r="BG251" s="25" t="s">
        <v>157</v>
      </c>
      <c r="BH251" s="25" t="s">
        <v>157</v>
      </c>
      <c r="BI251" s="25" t="s">
        <v>157</v>
      </c>
      <c r="BJ251" s="25" t="s">
        <v>157</v>
      </c>
      <c r="BK251" s="25" t="s">
        <v>157</v>
      </c>
      <c r="BL251" s="25" t="s">
        <v>74</v>
      </c>
      <c r="BM251" s="25" t="s">
        <v>157</v>
      </c>
      <c r="BN251" s="25" t="s">
        <v>157</v>
      </c>
      <c r="BO251" s="25" t="s">
        <v>157</v>
      </c>
      <c r="BP251" s="25" t="s">
        <v>157</v>
      </c>
      <c r="BQ251" s="25" t="s">
        <v>157</v>
      </c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</row>
    <row r="252" spans="2:84" x14ac:dyDescent="0.25">
      <c r="B252" t="str">
        <f>IF(Q252="ja",XPlan_raw[[#This Row],[EKA_kode2]],"")</f>
        <v>T090047102</v>
      </c>
      <c r="C252" t="str">
        <f>XPlan_raw[[#This Row],[eka_langtnavn]]</f>
        <v>Digitalization in Operations Management</v>
      </c>
      <c r="D252" t="str">
        <f>IF(XPlan_raw[[#This Row],[Interne-kode]]&lt;&gt;"(tom)",XPlan_raw[[#This Row],[Interne-kode]],"")</f>
        <v>OM-DOM</v>
      </c>
      <c r="E2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2" t="str">
        <f>IF(XPlan_raw[[#This Row],[Campus]]&lt;&gt;"(tom)",XPlan_raw[[#This Row],[Campus]],"")</f>
        <v>Odense</v>
      </c>
      <c r="H252" t="str">
        <f>IF(OR(XPlan_raw[[#This Row],[Prøveform]]="(tom)",XPlan_raw[[#This Row],[Prøveform]]=""),"",XPlan_raw[[#This Row],[Prøveform]])</f>
        <v>Oral examination</v>
      </c>
      <c r="I252" t="str">
        <f>IF(XPlan_raw[[#This Row],[Eksaminator_samlet]]&lt;&gt;"",XPlan_raw[[#This Row],[Eksaminator_samlet]],"")</f>
        <v>Mads Bruun Larsen</v>
      </c>
      <c r="J252" t="str">
        <f>IF(OR(XPlan_raw[[#This Row],[Censur]]="(tom)",XPlan_raw[[#This Row],[Censur]]=""),"",XPlan_raw[[#This Row],[Censur]])</f>
        <v>Second examiner: Internal</v>
      </c>
      <c r="K2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2" s="4" t="str">
        <f>IF(XPlan_raw[[#This Row],[Bemærk]]&lt;&gt;"",XPlan_raw[[#This Row],[Bemærk]],"")</f>
        <v/>
      </c>
      <c r="M252" s="4" t="str">
        <f>IF(XPlan_raw[[#This Row],[Prøveform]]="Skriftlig prøve",XPlan_raw[[#This Row],[DATO: Start eksamen]]+21,"")</f>
        <v/>
      </c>
      <c r="N2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252" s="27" t="s">
        <v>515</v>
      </c>
      <c r="R252" s="49" t="s">
        <v>1085</v>
      </c>
      <c r="S252" s="46" t="s">
        <v>1086</v>
      </c>
      <c r="T252" s="25" t="s">
        <v>1087</v>
      </c>
      <c r="U252" s="46" t="s">
        <v>165</v>
      </c>
      <c r="V252" s="25" t="s">
        <v>157</v>
      </c>
      <c r="W252" s="50">
        <v>45824</v>
      </c>
      <c r="X252" s="51">
        <v>45826</v>
      </c>
      <c r="Y252" s="41" t="s">
        <v>630</v>
      </c>
      <c r="Z252" s="49" t="s">
        <v>935</v>
      </c>
      <c r="AA252" s="25" t="s">
        <v>186</v>
      </c>
      <c r="AB252" s="46" t="s">
        <v>160</v>
      </c>
      <c r="AC252" s="42">
        <v>45889</v>
      </c>
      <c r="AD252" s="52"/>
      <c r="AE252" s="26"/>
      <c r="AF252" t="s">
        <v>18</v>
      </c>
      <c r="AH252" s="46" t="s">
        <v>157</v>
      </c>
      <c r="AI252" s="25" t="s">
        <v>157</v>
      </c>
      <c r="AJ252" s="46" t="s">
        <v>157</v>
      </c>
      <c r="AK252" s="25" t="s">
        <v>157</v>
      </c>
      <c r="AL252" s="46" t="s">
        <v>157</v>
      </c>
      <c r="AM252" s="25" t="s">
        <v>157</v>
      </c>
      <c r="AN252" s="46" t="s">
        <v>157</v>
      </c>
      <c r="AO252" s="25" t="s">
        <v>157</v>
      </c>
      <c r="AP252" s="25" t="s">
        <v>157</v>
      </c>
      <c r="AQ252" s="25" t="s">
        <v>157</v>
      </c>
      <c r="AR252" s="25" t="s">
        <v>157</v>
      </c>
      <c r="AS252" s="25" t="s">
        <v>157</v>
      </c>
      <c r="AT252" s="25" t="s">
        <v>157</v>
      </c>
      <c r="AU252" s="25" t="s">
        <v>157</v>
      </c>
      <c r="AV252" s="25"/>
      <c r="AW252" s="25" t="s">
        <v>157</v>
      </c>
      <c r="AX252" s="25" t="s">
        <v>157</v>
      </c>
      <c r="AY252" s="25" t="s">
        <v>157</v>
      </c>
      <c r="AZ252" s="25" t="s">
        <v>157</v>
      </c>
      <c r="BA252" s="25" t="s">
        <v>157</v>
      </c>
      <c r="BB252" s="25" t="s">
        <v>157</v>
      </c>
      <c r="BC252" s="25" t="s">
        <v>157</v>
      </c>
      <c r="BD252" s="25" t="s">
        <v>157</v>
      </c>
      <c r="BE252" s="25" t="s">
        <v>157</v>
      </c>
      <c r="BF252" s="25" t="s">
        <v>157</v>
      </c>
      <c r="BG252" s="25" t="s">
        <v>157</v>
      </c>
      <c r="BH252" s="25" t="s">
        <v>157</v>
      </c>
      <c r="BI252" s="25" t="s">
        <v>157</v>
      </c>
      <c r="BJ252" s="25" t="s">
        <v>157</v>
      </c>
      <c r="BK252" s="25" t="s">
        <v>157</v>
      </c>
      <c r="BL252" s="25" t="s">
        <v>157</v>
      </c>
      <c r="BM252" s="25" t="s">
        <v>75</v>
      </c>
      <c r="BN252" s="25" t="s">
        <v>157</v>
      </c>
      <c r="BO252" s="25" t="s">
        <v>157</v>
      </c>
      <c r="BP252" s="25" t="s">
        <v>157</v>
      </c>
      <c r="BQ252" s="25" t="s">
        <v>157</v>
      </c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</row>
    <row r="253" spans="2:84" x14ac:dyDescent="0.25">
      <c r="B253" t="str">
        <f>IF(Q253="ja",XPlan_raw[[#This Row],[EKA_kode2]],"")</f>
        <v>T090018102</v>
      </c>
      <c r="C253" t="str">
        <f>XPlan_raw[[#This Row],[eka_langtnavn]]</f>
        <v xml:space="preserve">From Innovation to Operations - Organisation Processes and Management </v>
      </c>
      <c r="D253" t="str">
        <f>IF(XPlan_raw[[#This Row],[Interne-kode]]&lt;&gt;"(tom)",XPlan_raw[[#This Row],[Interne-kode]],"")</f>
        <v>OM-IO</v>
      </c>
      <c r="E2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3" t="str">
        <f>IF(XPlan_raw[[#This Row],[Campus]]&lt;&gt;"(tom)",XPlan_raw[[#This Row],[Campus]],"")</f>
        <v>Odense</v>
      </c>
      <c r="H253" t="str">
        <f>IF(OR(XPlan_raw[[#This Row],[Prøveform]]="(tom)",XPlan_raw[[#This Row],[Prøveform]]=""),"",XPlan_raw[[#This Row],[Prøveform]])</f>
        <v>Oral examination</v>
      </c>
      <c r="I253" t="str">
        <f>IF(XPlan_raw[[#This Row],[Eksaminator_samlet]]&lt;&gt;"",XPlan_raw[[#This Row],[Eksaminator_samlet]],"")</f>
        <v>Martin Kalthaus, Rune Baier Lindholm Nielsen</v>
      </c>
      <c r="J253" t="str">
        <f>IF(OR(XPlan_raw[[#This Row],[Censur]]="(tom)",XPlan_raw[[#This Row],[Censur]]=""),"",XPlan_raw[[#This Row],[Censur]])</f>
        <v>Second examiner: Internal</v>
      </c>
      <c r="K2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3" s="4" t="str">
        <f>IF(XPlan_raw[[#This Row],[Bemærk]]&lt;&gt;"",XPlan_raw[[#This Row],[Bemærk]],"")</f>
        <v/>
      </c>
      <c r="M253" s="4" t="str">
        <f>IF(XPlan_raw[[#This Row],[Prøveform]]="Skriftlig prøve",XPlan_raw[[#This Row],[DATO: Start eksamen]]+21,"")</f>
        <v/>
      </c>
      <c r="N2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(MSc),Kandidat i Operations Management (MSc),(tom),(tom),(tom),Exchange students,,,,,,,,,,,,,,,</v>
      </c>
      <c r="Q253" s="27" t="s">
        <v>515</v>
      </c>
      <c r="R253" s="49" t="s">
        <v>1062</v>
      </c>
      <c r="S253" s="46" t="s">
        <v>1063</v>
      </c>
      <c r="T253" s="25" t="s">
        <v>1064</v>
      </c>
      <c r="U253" s="46" t="s">
        <v>156</v>
      </c>
      <c r="V253" s="25" t="s">
        <v>410</v>
      </c>
      <c r="W253" s="50">
        <v>45824</v>
      </c>
      <c r="X253" s="51">
        <v>45826</v>
      </c>
      <c r="Y253" s="41" t="s">
        <v>631</v>
      </c>
      <c r="Z253" s="49" t="s">
        <v>1065</v>
      </c>
      <c r="AA253" s="25" t="s">
        <v>186</v>
      </c>
      <c r="AB253" s="46" t="s">
        <v>160</v>
      </c>
      <c r="AC253" s="42">
        <v>45889</v>
      </c>
      <c r="AD253" s="52"/>
      <c r="AE253" s="26"/>
      <c r="AF253" t="s">
        <v>18</v>
      </c>
      <c r="AH253" s="46" t="s">
        <v>157</v>
      </c>
      <c r="AI253" s="25" t="s">
        <v>157</v>
      </c>
      <c r="AJ253" s="46" t="s">
        <v>157</v>
      </c>
      <c r="AK253" s="25" t="s">
        <v>157</v>
      </c>
      <c r="AL253" s="46" t="s">
        <v>157</v>
      </c>
      <c r="AM253" s="25" t="s">
        <v>157</v>
      </c>
      <c r="AN253" s="46" t="s">
        <v>157</v>
      </c>
      <c r="AO253" s="25" t="s">
        <v>157</v>
      </c>
      <c r="AP253" s="25" t="s">
        <v>157</v>
      </c>
      <c r="AQ253" s="25" t="s">
        <v>157</v>
      </c>
      <c r="AR253" s="25" t="s">
        <v>157</v>
      </c>
      <c r="AS253" s="25" t="s">
        <v>157</v>
      </c>
      <c r="AT253" s="25" t="s">
        <v>157</v>
      </c>
      <c r="AU253" s="25" t="s">
        <v>157</v>
      </c>
      <c r="AV253" s="25"/>
      <c r="AW253" s="25" t="s">
        <v>157</v>
      </c>
      <c r="AX253" s="25" t="s">
        <v>157</v>
      </c>
      <c r="AY253" s="25" t="s">
        <v>157</v>
      </c>
      <c r="AZ253" s="25" t="s">
        <v>157</v>
      </c>
      <c r="BA253" s="25" t="s">
        <v>157</v>
      </c>
      <c r="BB253" s="25" t="s">
        <v>157</v>
      </c>
      <c r="BC253" s="25" t="s">
        <v>157</v>
      </c>
      <c r="BD253" s="25" t="s">
        <v>157</v>
      </c>
      <c r="BE253" s="25" t="s">
        <v>157</v>
      </c>
      <c r="BF253" s="25" t="s">
        <v>157</v>
      </c>
      <c r="BG253" s="25" t="s">
        <v>157</v>
      </c>
      <c r="BH253" s="25" t="s">
        <v>157</v>
      </c>
      <c r="BI253" s="25" t="s">
        <v>157</v>
      </c>
      <c r="BJ253" s="25" t="s">
        <v>157</v>
      </c>
      <c r="BK253" s="25" t="s">
        <v>157</v>
      </c>
      <c r="BL253" s="25" t="s">
        <v>74</v>
      </c>
      <c r="BM253" s="25" t="s">
        <v>75</v>
      </c>
      <c r="BN253" s="25" t="s">
        <v>157</v>
      </c>
      <c r="BO253" s="25" t="s">
        <v>157</v>
      </c>
      <c r="BP253" s="25" t="s">
        <v>157</v>
      </c>
      <c r="BQ253" s="25" t="s">
        <v>34</v>
      </c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</row>
    <row r="254" spans="2:84" x14ac:dyDescent="0.25">
      <c r="B254" t="str">
        <f>IF(Q254="ja",XPlan_raw[[#This Row],[EKA_kode2]],"")</f>
        <v>T560027102</v>
      </c>
      <c r="C254" t="str">
        <f>XPlan_raw[[#This Row],[eka_langtnavn]]</f>
        <v>Hardware og robotteknologi 1</v>
      </c>
      <c r="D254" t="str">
        <f>IF(XPlan_raw[[#This Row],[Interne-kode]]&lt;&gt;"(tom)",XPlan_raw[[#This Row],[Interne-kode]],"")</f>
        <v>OB-HW1</v>
      </c>
      <c r="E2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4" t="str">
        <f>IF(XPlan_raw[[#This Row],[Campus]]&lt;&gt;"(tom)",XPlan_raw[[#This Row],[Campus]],"")</f>
        <v>Odense</v>
      </c>
      <c r="H254" t="str">
        <f>IF(OR(XPlan_raw[[#This Row],[Prøveform]]="(tom)",XPlan_raw[[#This Row],[Prøveform]]=""),"",XPlan_raw[[#This Row],[Prøveform]])</f>
        <v>Oral examination</v>
      </c>
      <c r="I254" t="str">
        <f>IF(XPlan_raw[[#This Row],[Eksaminator_samlet]]&lt;&gt;"",XPlan_raw[[#This Row],[Eksaminator_samlet]],"")</f>
        <v>Michelle Victoria Weber Larsen</v>
      </c>
      <c r="J254" t="str">
        <f>IF(OR(XPlan_raw[[#This Row],[Censur]]="(tom)",XPlan_raw[[#This Row],[Censur]]=""),"",XPlan_raw[[#This Row],[Censur]])</f>
        <v>Second examiner: Internal</v>
      </c>
      <c r="K2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4" s="4" t="str">
        <f>IF(XPlan_raw[[#This Row],[Bemærk]]&lt;&gt;"",XPlan_raw[[#This Row],[Bemærk]],"")</f>
        <v/>
      </c>
      <c r="M254" s="4" t="str">
        <f>IF(XPlan_raw[[#This Row],[Prøveform]]="Skriftlig prøve",XPlan_raw[[#This Row],[DATO: Start eksamen]]+21,"")</f>
        <v/>
      </c>
      <c r="N2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54" s="27" t="s">
        <v>515</v>
      </c>
      <c r="R254" s="49" t="s">
        <v>1848</v>
      </c>
      <c r="S254" s="46" t="s">
        <v>1849</v>
      </c>
      <c r="T254" s="25" t="s">
        <v>1850</v>
      </c>
      <c r="U254" s="46" t="s">
        <v>203</v>
      </c>
      <c r="V254" s="25" t="s">
        <v>157</v>
      </c>
      <c r="W254" s="50">
        <v>45824</v>
      </c>
      <c r="X254" s="51">
        <v>45826</v>
      </c>
      <c r="Y254" s="41" t="s">
        <v>630</v>
      </c>
      <c r="Z254" s="49" t="s">
        <v>1851</v>
      </c>
      <c r="AA254" s="25" t="s">
        <v>186</v>
      </c>
      <c r="AB254" s="46" t="s">
        <v>160</v>
      </c>
      <c r="AC254" s="42">
        <v>45894</v>
      </c>
      <c r="AD254" s="52"/>
      <c r="AE254" s="26"/>
      <c r="AF254" t="s">
        <v>18</v>
      </c>
      <c r="AH254" s="46" t="s">
        <v>157</v>
      </c>
      <c r="AI254" s="25" t="s">
        <v>157</v>
      </c>
      <c r="AJ254" s="46" t="s">
        <v>157</v>
      </c>
      <c r="AK254" s="25" t="s">
        <v>157</v>
      </c>
      <c r="AL254" s="46" t="s">
        <v>157</v>
      </c>
      <c r="AM254" s="25" t="s">
        <v>157</v>
      </c>
      <c r="AN254" s="46" t="s">
        <v>157</v>
      </c>
      <c r="AO254" s="25" t="s">
        <v>157</v>
      </c>
      <c r="AP254" s="25" t="s">
        <v>157</v>
      </c>
      <c r="AQ254" s="25" t="s">
        <v>157</v>
      </c>
      <c r="AR254" s="25" t="s">
        <v>157</v>
      </c>
      <c r="AS254" s="25" t="s">
        <v>157</v>
      </c>
      <c r="AT254" s="25" t="s">
        <v>157</v>
      </c>
      <c r="AU254" s="25" t="s">
        <v>157</v>
      </c>
      <c r="AV254" s="25"/>
      <c r="AW254" s="25" t="s">
        <v>157</v>
      </c>
      <c r="AX254" s="25" t="s">
        <v>157</v>
      </c>
      <c r="AY254" s="25" t="s">
        <v>157</v>
      </c>
      <c r="AZ254" s="25" t="s">
        <v>62</v>
      </c>
      <c r="BA254" s="25" t="s">
        <v>157</v>
      </c>
      <c r="BB254" s="25" t="s">
        <v>157</v>
      </c>
      <c r="BC254" s="25" t="s">
        <v>157</v>
      </c>
      <c r="BD254" s="25" t="s">
        <v>157</v>
      </c>
      <c r="BE254" s="25" t="s">
        <v>157</v>
      </c>
      <c r="BF254" s="25" t="s">
        <v>157</v>
      </c>
      <c r="BG254" s="25" t="s">
        <v>157</v>
      </c>
      <c r="BH254" s="25" t="s">
        <v>157</v>
      </c>
      <c r="BI254" s="25" t="s">
        <v>157</v>
      </c>
      <c r="BJ254" s="25" t="s">
        <v>157</v>
      </c>
      <c r="BK254" s="25" t="s">
        <v>157</v>
      </c>
      <c r="BL254" s="25" t="s">
        <v>157</v>
      </c>
      <c r="BM254" s="25" t="s">
        <v>157</v>
      </c>
      <c r="BN254" s="25" t="s">
        <v>157</v>
      </c>
      <c r="BO254" s="25" t="s">
        <v>157</v>
      </c>
      <c r="BP254" s="25" t="s">
        <v>157</v>
      </c>
      <c r="BQ254" s="25" t="s">
        <v>157</v>
      </c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</row>
    <row r="255" spans="2:84" x14ac:dyDescent="0.25">
      <c r="B255" t="str">
        <f>IF(Q255="ja",XPlan_raw[[#This Row],[EKA_kode2]],"")</f>
        <v>T590014102</v>
      </c>
      <c r="C255" t="str">
        <f>XPlan_raw[[#This Row],[eka_langtnavn]]</f>
        <v>Kandidatspeciale - 30 ECTS</v>
      </c>
      <c r="D255" t="str">
        <f>IF(XPlan_raw[[#This Row],[Interne-kode]]&lt;&gt;"(tom)",XPlan_raw[[#This Row],[Interne-kode]],"")</f>
        <v>VK-SP30</v>
      </c>
      <c r="E2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5" t="str">
        <f>IF(XPlan_raw[[#This Row],[Campus]]&lt;&gt;"(tom)",XPlan_raw[[#This Row],[Campus]],"")</f>
        <v>Odense</v>
      </c>
      <c r="H255" t="str">
        <f>IF(OR(XPlan_raw[[#This Row],[Prøveform]]="(tom)",XPlan_raw[[#This Row],[Prøveform]]=""),"",XPlan_raw[[#This Row],[Prøveform]])</f>
        <v>Master's thesis with oral defence</v>
      </c>
      <c r="I255" t="str">
        <f>IF(XPlan_raw[[#This Row],[Eksaminator_samlet]]&lt;&gt;"",XPlan_raw[[#This Row],[Eksaminator_samlet]],"")</f>
        <v>Vejleder/Supervisor</v>
      </c>
      <c r="J255" t="str">
        <f>IF(OR(XPlan_raw[[#This Row],[Censur]]="(tom)",XPlan_raw[[#This Row],[Censur]]=""),"",XPlan_raw[[#This Row],[Censur]])</f>
        <v>Second examiner: External</v>
      </c>
      <c r="K2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5" s="4" t="str">
        <f>IF(XPlan_raw[[#This Row],[Bemærk]]&lt;&gt;"",XPlan_raw[[#This Row],[Bemærk]],"")</f>
        <v/>
      </c>
      <c r="M255" s="4" t="str">
        <f>IF(XPlan_raw[[#This Row],[Prøveform]]="Skriftlig prøve",XPlan_raw[[#This Row],[DATO: Start eksamen]]+21,"")</f>
        <v/>
      </c>
      <c r="N2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5" s="27" t="s">
        <v>515</v>
      </c>
      <c r="R255" s="49" t="s">
        <v>1957</v>
      </c>
      <c r="S255" s="46" t="s">
        <v>1901</v>
      </c>
      <c r="T255" s="25" t="s">
        <v>1958</v>
      </c>
      <c r="U255" s="46" t="s">
        <v>203</v>
      </c>
      <c r="V255" s="25" t="s">
        <v>157</v>
      </c>
      <c r="W255" s="50">
        <v>45824</v>
      </c>
      <c r="X255" s="51">
        <v>45833</v>
      </c>
      <c r="Y255" s="41" t="s">
        <v>630</v>
      </c>
      <c r="Z255" s="49" t="s">
        <v>662</v>
      </c>
      <c r="AA255" s="25" t="s">
        <v>322</v>
      </c>
      <c r="AB255" s="46" t="s">
        <v>187</v>
      </c>
      <c r="AC255" s="42" t="s">
        <v>157</v>
      </c>
      <c r="AD255" s="52"/>
      <c r="AE255" s="26" t="s">
        <v>161</v>
      </c>
      <c r="AF255" t="s">
        <v>18</v>
      </c>
      <c r="AH255" s="46" t="s">
        <v>157</v>
      </c>
      <c r="AI255" s="25" t="s">
        <v>157</v>
      </c>
      <c r="AJ255" s="46" t="s">
        <v>157</v>
      </c>
      <c r="AK255" s="25" t="s">
        <v>157</v>
      </c>
      <c r="AL255" s="46" t="s">
        <v>157</v>
      </c>
      <c r="AM255" s="25" t="s">
        <v>157</v>
      </c>
      <c r="AN255" s="46" t="s">
        <v>157</v>
      </c>
      <c r="AO255" s="25" t="s">
        <v>157</v>
      </c>
      <c r="AP255" s="25" t="s">
        <v>157</v>
      </c>
      <c r="AQ255" s="25" t="s">
        <v>157</v>
      </c>
      <c r="AR255" s="25" t="s">
        <v>157</v>
      </c>
      <c r="AS255" s="25" t="s">
        <v>157</v>
      </c>
      <c r="AT255" s="25" t="s">
        <v>157</v>
      </c>
      <c r="AU255" s="25" t="s">
        <v>157</v>
      </c>
      <c r="AV255" s="25"/>
      <c r="AW255" s="25" t="s">
        <v>157</v>
      </c>
      <c r="AX255" s="25" t="s">
        <v>157</v>
      </c>
      <c r="AY255" s="25" t="s">
        <v>157</v>
      </c>
      <c r="AZ255" s="25" t="s">
        <v>157</v>
      </c>
      <c r="BA255" s="25" t="s">
        <v>157</v>
      </c>
      <c r="BB255" s="25" t="s">
        <v>157</v>
      </c>
      <c r="BC255" s="25" t="s">
        <v>157</v>
      </c>
      <c r="BD255" s="25" t="s">
        <v>157</v>
      </c>
      <c r="BE255" s="25" t="s">
        <v>157</v>
      </c>
      <c r="BF255" s="25" t="s">
        <v>157</v>
      </c>
      <c r="BG255" s="25" t="s">
        <v>157</v>
      </c>
      <c r="BH255" s="25" t="s">
        <v>157</v>
      </c>
      <c r="BI255" s="25" t="s">
        <v>157</v>
      </c>
      <c r="BJ255" s="25" t="s">
        <v>157</v>
      </c>
      <c r="BK255" s="25" t="s">
        <v>157</v>
      </c>
      <c r="BL255" s="25" t="s">
        <v>74</v>
      </c>
      <c r="BM255" s="25" t="s">
        <v>157</v>
      </c>
      <c r="BN255" s="25" t="s">
        <v>157</v>
      </c>
      <c r="BO255" s="25" t="s">
        <v>157</v>
      </c>
      <c r="BP255" s="25" t="s">
        <v>157</v>
      </c>
      <c r="BQ255" s="25" t="s">
        <v>157</v>
      </c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</row>
    <row r="256" spans="2:84" x14ac:dyDescent="0.25">
      <c r="B256" t="str">
        <f>IF(Q256="ja",XPlan_raw[[#This Row],[EKA_kode2]],"")</f>
        <v>T590017102</v>
      </c>
      <c r="C256" t="str">
        <f>XPlan_raw[[#This Row],[eka_langtnavn]]</f>
        <v>Kandidatspeciale - 40 ECTS</v>
      </c>
      <c r="D256" t="str">
        <f>IF(XPlan_raw[[#This Row],[Interne-kode]]&lt;&gt;"(tom)",XPlan_raw[[#This Row],[Interne-kode]],"")</f>
        <v>VK-SP40</v>
      </c>
      <c r="E2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6" t="str">
        <f>IF(XPlan_raw[[#This Row],[Campus]]&lt;&gt;"(tom)",XPlan_raw[[#This Row],[Campus]],"")</f>
        <v>Odense</v>
      </c>
      <c r="H256" t="str">
        <f>IF(OR(XPlan_raw[[#This Row],[Prøveform]]="(tom)",XPlan_raw[[#This Row],[Prøveform]]=""),"",XPlan_raw[[#This Row],[Prøveform]])</f>
        <v>Master's thesis with oral defence</v>
      </c>
      <c r="I256" t="str">
        <f>IF(XPlan_raw[[#This Row],[Eksaminator_samlet]]&lt;&gt;"",XPlan_raw[[#This Row],[Eksaminator_samlet]],"")</f>
        <v>Vejleder/Supervisor</v>
      </c>
      <c r="J256" t="str">
        <f>IF(OR(XPlan_raw[[#This Row],[Censur]]="(tom)",XPlan_raw[[#This Row],[Censur]]=""),"",XPlan_raw[[#This Row],[Censur]])</f>
        <v>Second examiner: External</v>
      </c>
      <c r="K2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6" s="4" t="str">
        <f>IF(XPlan_raw[[#This Row],[Bemærk]]&lt;&gt;"",XPlan_raw[[#This Row],[Bemærk]],"")</f>
        <v/>
      </c>
      <c r="M256" s="4" t="str">
        <f>IF(XPlan_raw[[#This Row],[Prøveform]]="Skriftlig prøve",XPlan_raw[[#This Row],[DATO: Start eksamen]]+21,"")</f>
        <v/>
      </c>
      <c r="N2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6" s="27" t="s">
        <v>515</v>
      </c>
      <c r="R256" s="49" t="s">
        <v>717</v>
      </c>
      <c r="S256" s="46" t="s">
        <v>718</v>
      </c>
      <c r="T256" s="25" t="s">
        <v>719</v>
      </c>
      <c r="U256" s="46" t="s">
        <v>2078</v>
      </c>
      <c r="V256" s="25" t="s">
        <v>203</v>
      </c>
      <c r="W256" s="50">
        <v>45824</v>
      </c>
      <c r="X256" s="51">
        <v>45833</v>
      </c>
      <c r="Y256" s="41" t="s">
        <v>157</v>
      </c>
      <c r="Z256" s="49" t="s">
        <v>662</v>
      </c>
      <c r="AA256" s="25" t="s">
        <v>322</v>
      </c>
      <c r="AB256" s="46" t="s">
        <v>187</v>
      </c>
      <c r="AC256" s="42" t="s">
        <v>157</v>
      </c>
      <c r="AD256" s="52"/>
      <c r="AE256" s="26" t="s">
        <v>161</v>
      </c>
      <c r="AF256" t="s">
        <v>18</v>
      </c>
      <c r="AH256" s="46" t="s">
        <v>157</v>
      </c>
      <c r="AI256" s="25" t="s">
        <v>157</v>
      </c>
      <c r="AJ256" s="46" t="s">
        <v>157</v>
      </c>
      <c r="AK256" s="25" t="s">
        <v>157</v>
      </c>
      <c r="AL256" s="46" t="s">
        <v>157</v>
      </c>
      <c r="AM256" s="25" t="s">
        <v>157</v>
      </c>
      <c r="AN256" s="46" t="s">
        <v>157</v>
      </c>
      <c r="AO256" s="25" t="s">
        <v>157</v>
      </c>
      <c r="AP256" s="25" t="s">
        <v>157</v>
      </c>
      <c r="AQ256" s="25" t="s">
        <v>157</v>
      </c>
      <c r="AR256" s="25" t="s">
        <v>157</v>
      </c>
      <c r="AS256" s="25" t="s">
        <v>157</v>
      </c>
      <c r="AT256" s="25" t="s">
        <v>157</v>
      </c>
      <c r="AU256" s="25" t="s">
        <v>157</v>
      </c>
      <c r="AV256" s="25"/>
      <c r="AW256" s="25" t="s">
        <v>157</v>
      </c>
      <c r="AX256" s="25" t="s">
        <v>157</v>
      </c>
      <c r="AY256" s="25" t="s">
        <v>157</v>
      </c>
      <c r="AZ256" s="25" t="s">
        <v>157</v>
      </c>
      <c r="BA256" s="25" t="s">
        <v>157</v>
      </c>
      <c r="BB256" s="25" t="s">
        <v>157</v>
      </c>
      <c r="BC256" s="25" t="s">
        <v>157</v>
      </c>
      <c r="BD256" s="25" t="s">
        <v>157</v>
      </c>
      <c r="BE256" s="25" t="s">
        <v>157</v>
      </c>
      <c r="BF256" s="25" t="s">
        <v>157</v>
      </c>
      <c r="BG256" s="25" t="s">
        <v>157</v>
      </c>
      <c r="BH256" s="25" t="s">
        <v>157</v>
      </c>
      <c r="BI256" s="25" t="s">
        <v>157</v>
      </c>
      <c r="BJ256" s="25" t="s">
        <v>157</v>
      </c>
      <c r="BK256" s="25" t="s">
        <v>157</v>
      </c>
      <c r="BL256" s="25" t="s">
        <v>74</v>
      </c>
      <c r="BM256" s="25" t="s">
        <v>157</v>
      </c>
      <c r="BN256" s="25" t="s">
        <v>157</v>
      </c>
      <c r="BO256" s="25" t="s">
        <v>157</v>
      </c>
      <c r="BP256" s="25" t="s">
        <v>157</v>
      </c>
      <c r="BQ256" s="25" t="s">
        <v>157</v>
      </c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</row>
    <row r="257" spans="2:84" x14ac:dyDescent="0.25">
      <c r="B257" t="str">
        <f>IF(Q257="ja",XPlan_raw[[#This Row],[EKA_kode2]],"")</f>
        <v>T610043102</v>
      </c>
      <c r="C257" t="str">
        <f>XPlan_raw[[#This Row],[eka_langtnavn]]</f>
        <v>Master's Research Thesis - 60 ECTS</v>
      </c>
      <c r="D257" t="str">
        <f>IF(XPlan_raw[[#This Row],[Interne-kode]]&lt;&gt;"(tom)",XPlan_raw[[#This Row],[Interne-kode]],"")</f>
        <v>ETKMT60</v>
      </c>
      <c r="E2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7" t="str">
        <f>IF(XPlan_raw[[#This Row],[Campus]]&lt;&gt;"(tom)",XPlan_raw[[#This Row],[Campus]],"")</f>
        <v>Odense</v>
      </c>
      <c r="H257" t="str">
        <f>IF(OR(XPlan_raw[[#This Row],[Prøveform]]="(tom)",XPlan_raw[[#This Row],[Prøveform]]=""),"",XPlan_raw[[#This Row],[Prøveform]])</f>
        <v>Master's thesis with oral defence</v>
      </c>
      <c r="I257" t="str">
        <f>IF(XPlan_raw[[#This Row],[Eksaminator_samlet]]&lt;&gt;"",XPlan_raw[[#This Row],[Eksaminator_samlet]],"")</f>
        <v>Vejleder/Supervisor</v>
      </c>
      <c r="J257" t="str">
        <f>IF(OR(XPlan_raw[[#This Row],[Censur]]="(tom)",XPlan_raw[[#This Row],[Censur]]=""),"",XPlan_raw[[#This Row],[Censur]])</f>
        <v>Second examiner: External</v>
      </c>
      <c r="K2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7" s="4" t="str">
        <f>IF(XPlan_raw[[#This Row],[Bemærk]]&lt;&gt;"",XPlan_raw[[#This Row],[Bemærk]],"")</f>
        <v/>
      </c>
      <c r="M257" s="4" t="str">
        <f>IF(XPlan_raw[[#This Row],[Prøveform]]="Skriftlig prøve",XPlan_raw[[#This Row],[DATO: Start eksamen]]+21,"")</f>
        <v/>
      </c>
      <c r="N2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7" s="27" t="s">
        <v>515</v>
      </c>
      <c r="R257" s="49" t="s">
        <v>2021</v>
      </c>
      <c r="S257" s="46" t="s">
        <v>2022</v>
      </c>
      <c r="T257" s="25" t="s">
        <v>2023</v>
      </c>
      <c r="U257" s="46" t="s">
        <v>410</v>
      </c>
      <c r="V257" s="25" t="s">
        <v>157</v>
      </c>
      <c r="W257" s="50">
        <v>45824</v>
      </c>
      <c r="X257" s="51">
        <v>45835</v>
      </c>
      <c r="Y257" s="41" t="s">
        <v>630</v>
      </c>
      <c r="Z257" s="49" t="s">
        <v>662</v>
      </c>
      <c r="AA257" s="25" t="s">
        <v>322</v>
      </c>
      <c r="AB257" s="46" t="s">
        <v>187</v>
      </c>
      <c r="AC257" s="42" t="s">
        <v>157</v>
      </c>
      <c r="AD257" s="52"/>
      <c r="AE257" s="26" t="s">
        <v>161</v>
      </c>
      <c r="AF257" t="s">
        <v>18</v>
      </c>
      <c r="AH257" s="46" t="s">
        <v>157</v>
      </c>
      <c r="AI257" s="25" t="s">
        <v>157</v>
      </c>
      <c r="AJ257" s="46" t="s">
        <v>157</v>
      </c>
      <c r="AK257" s="25" t="s">
        <v>157</v>
      </c>
      <c r="AL257" s="46" t="s">
        <v>157</v>
      </c>
      <c r="AM257" s="25" t="s">
        <v>157</v>
      </c>
      <c r="AN257" s="46" t="s">
        <v>157</v>
      </c>
      <c r="AO257" s="25" t="s">
        <v>157</v>
      </c>
      <c r="AP257" s="25" t="s">
        <v>157</v>
      </c>
      <c r="AQ257" s="25" t="s">
        <v>157</v>
      </c>
      <c r="AR257" s="25" t="s">
        <v>157</v>
      </c>
      <c r="AS257" s="25" t="s">
        <v>157</v>
      </c>
      <c r="AT257" s="25" t="s">
        <v>157</v>
      </c>
      <c r="AU257" s="25" t="s">
        <v>157</v>
      </c>
      <c r="AV257" s="25"/>
      <c r="AW257" s="25" t="s">
        <v>157</v>
      </c>
      <c r="AX257" s="25" t="s">
        <v>157</v>
      </c>
      <c r="AY257" s="25" t="s">
        <v>157</v>
      </c>
      <c r="AZ257" s="25" t="s">
        <v>157</v>
      </c>
      <c r="BA257" s="25" t="s">
        <v>157</v>
      </c>
      <c r="BB257" s="25" t="s">
        <v>157</v>
      </c>
      <c r="BC257" s="25" t="s">
        <v>157</v>
      </c>
      <c r="BD257" s="25" t="s">
        <v>157</v>
      </c>
      <c r="BE257" s="25" t="s">
        <v>67</v>
      </c>
      <c r="BF257" s="25" t="s">
        <v>157</v>
      </c>
      <c r="BG257" s="25" t="s">
        <v>157</v>
      </c>
      <c r="BH257" s="25" t="s">
        <v>157</v>
      </c>
      <c r="BI257" s="25" t="s">
        <v>157</v>
      </c>
      <c r="BJ257" s="25" t="s">
        <v>157</v>
      </c>
      <c r="BK257" s="25" t="s">
        <v>157</v>
      </c>
      <c r="BL257" s="25" t="s">
        <v>157</v>
      </c>
      <c r="BM257" s="25" t="s">
        <v>157</v>
      </c>
      <c r="BN257" s="25" t="s">
        <v>157</v>
      </c>
      <c r="BO257" s="25" t="s">
        <v>157</v>
      </c>
      <c r="BP257" s="25" t="s">
        <v>157</v>
      </c>
      <c r="BQ257" s="25" t="s">
        <v>157</v>
      </c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</row>
    <row r="258" spans="2:84" x14ac:dyDescent="0.25">
      <c r="B258" t="str">
        <f>IF(Q258="ja",XPlan_raw[[#This Row],[EKA_kode2]],"")</f>
        <v>T470011102</v>
      </c>
      <c r="C258" t="str">
        <f>XPlan_raw[[#This Row],[eka_langtnavn]]</f>
        <v>Master's Thesis - 30 ECTS</v>
      </c>
      <c r="D258" t="str">
        <f>IF(XPlan_raw[[#This Row],[Interne-kode]]&lt;&gt;"(tom)",XPlan_raw[[#This Row],[Interne-kode]],"")</f>
        <v>TK-MT30</v>
      </c>
      <c r="E2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8" t="str">
        <f>IF(XPlan_raw[[#This Row],[Campus]]&lt;&gt;"(tom)",XPlan_raw[[#This Row],[Campus]],"")</f>
        <v>Odense</v>
      </c>
      <c r="H258" t="str">
        <f>IF(OR(XPlan_raw[[#This Row],[Prøveform]]="(tom)",XPlan_raw[[#This Row],[Prøveform]]=""),"",XPlan_raw[[#This Row],[Prøveform]])</f>
        <v>Master's thesis with oral defence</v>
      </c>
      <c r="I258" t="str">
        <f>IF(XPlan_raw[[#This Row],[Eksaminator_samlet]]&lt;&gt;"",XPlan_raw[[#This Row],[Eksaminator_samlet]],"")</f>
        <v>René Lynge Eriksen, Jakob Kjelstrup-Hansen, Martin A B Hedegaard, Vejleder/Supervisor</v>
      </c>
      <c r="J258" t="str">
        <f>IF(OR(XPlan_raw[[#This Row],[Censur]]="(tom)",XPlan_raw[[#This Row],[Censur]]=""),"",XPlan_raw[[#This Row],[Censur]])</f>
        <v>Second examiner: External</v>
      </c>
      <c r="K2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8" s="4" t="str">
        <f>IF(XPlan_raw[[#This Row],[Bemærk]]&lt;&gt;"",XPlan_raw[[#This Row],[Bemærk]],"")</f>
        <v/>
      </c>
      <c r="M258" s="4" t="str">
        <f>IF(XPlan_raw[[#This Row],[Prøveform]]="Skriftlig prøve",XPlan_raw[[#This Row],[DATO: Start eksamen]]+21,"")</f>
        <v/>
      </c>
      <c r="N2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58" s="27" t="s">
        <v>515</v>
      </c>
      <c r="R258" s="49" t="s">
        <v>1545</v>
      </c>
      <c r="S258" s="46" t="s">
        <v>236</v>
      </c>
      <c r="T258" s="25" t="s">
        <v>1546</v>
      </c>
      <c r="U258" s="46" t="s">
        <v>203</v>
      </c>
      <c r="V258" s="25" t="s">
        <v>157</v>
      </c>
      <c r="W258" s="50">
        <v>45824</v>
      </c>
      <c r="X258" s="51">
        <v>45833</v>
      </c>
      <c r="Y258" s="41" t="s">
        <v>630</v>
      </c>
      <c r="Z258" s="49" t="s">
        <v>1547</v>
      </c>
      <c r="AA258" s="25" t="s">
        <v>322</v>
      </c>
      <c r="AB258" s="46" t="s">
        <v>187</v>
      </c>
      <c r="AC258" s="42" t="s">
        <v>157</v>
      </c>
      <c r="AD258" s="52"/>
      <c r="AE258" s="26" t="s">
        <v>161</v>
      </c>
      <c r="AF258" t="s">
        <v>18</v>
      </c>
      <c r="AH258" s="46" t="s">
        <v>157</v>
      </c>
      <c r="AI258" s="25" t="s">
        <v>157</v>
      </c>
      <c r="AJ258" s="46" t="s">
        <v>157</v>
      </c>
      <c r="AK258" s="25" t="s">
        <v>157</v>
      </c>
      <c r="AL258" s="46" t="s">
        <v>157</v>
      </c>
      <c r="AM258" s="25" t="s">
        <v>157</v>
      </c>
      <c r="AN258" s="46" t="s">
        <v>157</v>
      </c>
      <c r="AO258" s="25" t="s">
        <v>157</v>
      </c>
      <c r="AP258" s="25" t="s">
        <v>157</v>
      </c>
      <c r="AQ258" s="25" t="s">
        <v>157</v>
      </c>
      <c r="AR258" s="25" t="s">
        <v>157</v>
      </c>
      <c r="AS258" s="25" t="s">
        <v>157</v>
      </c>
      <c r="AT258" s="25" t="s">
        <v>157</v>
      </c>
      <c r="AU258" s="25" t="s">
        <v>157</v>
      </c>
      <c r="AV258" s="25"/>
      <c r="AW258" s="25" t="s">
        <v>157</v>
      </c>
      <c r="AX258" s="25" t="s">
        <v>157</v>
      </c>
      <c r="AY258" s="25" t="s">
        <v>157</v>
      </c>
      <c r="AZ258" s="25" t="s">
        <v>157</v>
      </c>
      <c r="BA258" s="25" t="s">
        <v>157</v>
      </c>
      <c r="BB258" s="25" t="s">
        <v>157</v>
      </c>
      <c r="BC258" s="25" t="s">
        <v>157</v>
      </c>
      <c r="BD258" s="25" t="s">
        <v>157</v>
      </c>
      <c r="BE258" s="25" t="s">
        <v>157</v>
      </c>
      <c r="BF258" s="25" t="s">
        <v>68</v>
      </c>
      <c r="BG258" s="25" t="s">
        <v>157</v>
      </c>
      <c r="BH258" s="25" t="s">
        <v>157</v>
      </c>
      <c r="BI258" s="25" t="s">
        <v>157</v>
      </c>
      <c r="BJ258" s="25" t="s">
        <v>157</v>
      </c>
      <c r="BK258" s="25" t="s">
        <v>157</v>
      </c>
      <c r="BL258" s="25" t="s">
        <v>157</v>
      </c>
      <c r="BM258" s="25" t="s">
        <v>157</v>
      </c>
      <c r="BN258" s="25" t="s">
        <v>157</v>
      </c>
      <c r="BO258" s="25" t="s">
        <v>157</v>
      </c>
      <c r="BP258" s="25" t="s">
        <v>157</v>
      </c>
      <c r="BQ258" s="25" t="s">
        <v>157</v>
      </c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</row>
    <row r="259" spans="2:84" x14ac:dyDescent="0.25">
      <c r="B259" t="str">
        <f>IF(Q259="ja",XPlan_raw[[#This Row],[EKA_kode2]],"")</f>
        <v>T610012102</v>
      </c>
      <c r="C259" t="str">
        <f>XPlan_raw[[#This Row],[eka_langtnavn]]</f>
        <v>Master's Thesis - 30 ECTS</v>
      </c>
      <c r="D259" t="str">
        <f>IF(XPlan_raw[[#This Row],[Interne-kode]]&lt;&gt;"(tom)",XPlan_raw[[#This Row],[Interne-kode]],"")</f>
        <v>ETK-S30</v>
      </c>
      <c r="E2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9" t="str">
        <f>IF(XPlan_raw[[#This Row],[Campus]]&lt;&gt;"(tom)",XPlan_raw[[#This Row],[Campus]],"")</f>
        <v>Odense</v>
      </c>
      <c r="H259" t="str">
        <f>IF(OR(XPlan_raw[[#This Row],[Prøveform]]="(tom)",XPlan_raw[[#This Row],[Prøveform]]=""),"",XPlan_raw[[#This Row],[Prøveform]])</f>
        <v>Master's thesis with oral defence</v>
      </c>
      <c r="I259" t="str">
        <f>IF(XPlan_raw[[#This Row],[Eksaminator_samlet]]&lt;&gt;"",XPlan_raw[[#This Row],[Eksaminator_samlet]],"")</f>
        <v>Vejleder/Supervisor</v>
      </c>
      <c r="J259" t="str">
        <f>IF(OR(XPlan_raw[[#This Row],[Censur]]="(tom)",XPlan_raw[[#This Row],[Censur]]=""),"",XPlan_raw[[#This Row],[Censur]])</f>
        <v>Second examiner: External</v>
      </c>
      <c r="K2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9" s="4" t="str">
        <f>IF(XPlan_raw[[#This Row],[Bemærk]]&lt;&gt;"",XPlan_raw[[#This Row],[Bemærk]],"")</f>
        <v/>
      </c>
      <c r="M259" s="4" t="str">
        <f>IF(XPlan_raw[[#This Row],[Prøveform]]="Skriftlig prøve",XPlan_raw[[#This Row],[DATO: Start eksamen]]+21,"")</f>
        <v/>
      </c>
      <c r="N2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9" s="27" t="s">
        <v>515</v>
      </c>
      <c r="R259" s="49" t="s">
        <v>2008</v>
      </c>
      <c r="S259" s="46" t="s">
        <v>236</v>
      </c>
      <c r="T259" s="25" t="s">
        <v>2009</v>
      </c>
      <c r="U259" s="46" t="s">
        <v>203</v>
      </c>
      <c r="V259" s="25" t="s">
        <v>157</v>
      </c>
      <c r="W259" s="50">
        <v>45824</v>
      </c>
      <c r="X259" s="51">
        <v>45835</v>
      </c>
      <c r="Y259" s="41" t="s">
        <v>630</v>
      </c>
      <c r="Z259" s="49" t="s">
        <v>662</v>
      </c>
      <c r="AA259" s="25" t="s">
        <v>322</v>
      </c>
      <c r="AB259" s="46" t="s">
        <v>187</v>
      </c>
      <c r="AC259" s="42" t="s">
        <v>157</v>
      </c>
      <c r="AD259" s="52"/>
      <c r="AE259" s="26" t="s">
        <v>161</v>
      </c>
      <c r="AF259" t="s">
        <v>18</v>
      </c>
      <c r="AH259" s="46" t="s">
        <v>157</v>
      </c>
      <c r="AI259" s="25" t="s">
        <v>157</v>
      </c>
      <c r="AJ259" s="46" t="s">
        <v>157</v>
      </c>
      <c r="AK259" s="25" t="s">
        <v>157</v>
      </c>
      <c r="AL259" s="46" t="s">
        <v>157</v>
      </c>
      <c r="AM259" s="25" t="s">
        <v>157</v>
      </c>
      <c r="AN259" s="46" t="s">
        <v>157</v>
      </c>
      <c r="AO259" s="25" t="s">
        <v>157</v>
      </c>
      <c r="AP259" s="25" t="s">
        <v>157</v>
      </c>
      <c r="AQ259" s="25" t="s">
        <v>157</v>
      </c>
      <c r="AR259" s="25" t="s">
        <v>157</v>
      </c>
      <c r="AS259" s="25" t="s">
        <v>157</v>
      </c>
      <c r="AT259" s="25" t="s">
        <v>157</v>
      </c>
      <c r="AU259" s="25" t="s">
        <v>157</v>
      </c>
      <c r="AV259" s="25"/>
      <c r="AW259" s="25" t="s">
        <v>157</v>
      </c>
      <c r="AX259" s="25" t="s">
        <v>157</v>
      </c>
      <c r="AY259" s="25" t="s">
        <v>157</v>
      </c>
      <c r="AZ259" s="25" t="s">
        <v>157</v>
      </c>
      <c r="BA259" s="25" t="s">
        <v>157</v>
      </c>
      <c r="BB259" s="25" t="s">
        <v>157</v>
      </c>
      <c r="BC259" s="25" t="s">
        <v>157</v>
      </c>
      <c r="BD259" s="25" t="s">
        <v>157</v>
      </c>
      <c r="BE259" s="25" t="s">
        <v>67</v>
      </c>
      <c r="BF259" s="25" t="s">
        <v>157</v>
      </c>
      <c r="BG259" s="25" t="s">
        <v>157</v>
      </c>
      <c r="BH259" s="25" t="s">
        <v>157</v>
      </c>
      <c r="BI259" s="25" t="s">
        <v>157</v>
      </c>
      <c r="BJ259" s="25" t="s">
        <v>157</v>
      </c>
      <c r="BK259" s="25" t="s">
        <v>157</v>
      </c>
      <c r="BL259" s="25" t="s">
        <v>157</v>
      </c>
      <c r="BM259" s="25" t="s">
        <v>157</v>
      </c>
      <c r="BN259" s="25" t="s">
        <v>157</v>
      </c>
      <c r="BO259" s="25" t="s">
        <v>157</v>
      </c>
      <c r="BP259" s="25" t="s">
        <v>157</v>
      </c>
      <c r="BQ259" s="25" t="s">
        <v>157</v>
      </c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</row>
    <row r="260" spans="2:84" x14ac:dyDescent="0.25">
      <c r="B260" t="str">
        <f>IF(Q260="ja",XPlan_raw[[#This Row],[EKA_kode2]],"")</f>
        <v>T470019102</v>
      </c>
      <c r="C260" t="str">
        <f>XPlan_raw[[#This Row],[eka_langtnavn]]</f>
        <v>Master's Thesis - 40 ECTS</v>
      </c>
      <c r="D260" t="str">
        <f>IF(XPlan_raw[[#This Row],[Interne-kode]]&lt;&gt;"(tom)",XPlan_raw[[#This Row],[Interne-kode]],"")</f>
        <v>TK-MT40</v>
      </c>
      <c r="E2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60" t="str">
        <f>IF(XPlan_raw[[#This Row],[Campus]]&lt;&gt;"(tom)",XPlan_raw[[#This Row],[Campus]],"")</f>
        <v>Odense</v>
      </c>
      <c r="H260" t="str">
        <f>IF(OR(XPlan_raw[[#This Row],[Prøveform]]="(tom)",XPlan_raw[[#This Row],[Prøveform]]=""),"",XPlan_raw[[#This Row],[Prøveform]])</f>
        <v>Master's thesis with oral defence</v>
      </c>
      <c r="I260" t="str">
        <f>IF(XPlan_raw[[#This Row],[Eksaminator_samlet]]&lt;&gt;"",XPlan_raw[[#This Row],[Eksaminator_samlet]],"")</f>
        <v>René Lynge Eriksen, Anders Stengaard Sørensen</v>
      </c>
      <c r="J260" t="str">
        <f>IF(OR(XPlan_raw[[#This Row],[Censur]]="(tom)",XPlan_raw[[#This Row],[Censur]]=""),"",XPlan_raw[[#This Row],[Censur]])</f>
        <v>Second examiner: External</v>
      </c>
      <c r="K2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0" s="4" t="str">
        <f>IF(XPlan_raw[[#This Row],[Bemærk]]&lt;&gt;"",XPlan_raw[[#This Row],[Bemærk]],"")</f>
        <v/>
      </c>
      <c r="M260" s="4" t="str">
        <f>IF(XPlan_raw[[#This Row],[Prøveform]]="Skriftlig prøve",XPlan_raw[[#This Row],[DATO: Start eksamen]]+21,"")</f>
        <v/>
      </c>
      <c r="N2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0" s="27" t="s">
        <v>515</v>
      </c>
      <c r="R260" s="49" t="s">
        <v>1556</v>
      </c>
      <c r="S260" s="46" t="s">
        <v>1060</v>
      </c>
      <c r="T260" s="25" t="s">
        <v>1557</v>
      </c>
      <c r="U260" s="25" t="s">
        <v>410</v>
      </c>
      <c r="V260" s="25" t="s">
        <v>203</v>
      </c>
      <c r="W260" s="50">
        <v>45824</v>
      </c>
      <c r="X260" s="51">
        <v>45833</v>
      </c>
      <c r="Y260" s="41" t="s">
        <v>630</v>
      </c>
      <c r="Z260" s="49" t="s">
        <v>1558</v>
      </c>
      <c r="AA260" s="25" t="s">
        <v>322</v>
      </c>
      <c r="AB260" s="46" t="s">
        <v>187</v>
      </c>
      <c r="AC260" s="42" t="s">
        <v>157</v>
      </c>
      <c r="AD260" s="52"/>
      <c r="AE260" s="26" t="s">
        <v>161</v>
      </c>
      <c r="AF260" t="s">
        <v>18</v>
      </c>
      <c r="AH260" s="46" t="s">
        <v>157</v>
      </c>
      <c r="AI260" s="25" t="s">
        <v>157</v>
      </c>
      <c r="AJ260" s="46" t="s">
        <v>157</v>
      </c>
      <c r="AK260" s="25" t="s">
        <v>157</v>
      </c>
      <c r="AL260" s="46" t="s">
        <v>157</v>
      </c>
      <c r="AM260" s="25" t="s">
        <v>157</v>
      </c>
      <c r="AN260" s="46" t="s">
        <v>157</v>
      </c>
      <c r="AO260" s="25" t="s">
        <v>157</v>
      </c>
      <c r="AP260" s="25" t="s">
        <v>157</v>
      </c>
      <c r="AQ260" s="25" t="s">
        <v>157</v>
      </c>
      <c r="AR260" s="25" t="s">
        <v>157</v>
      </c>
      <c r="AS260" s="25" t="s">
        <v>157</v>
      </c>
      <c r="AT260" s="25" t="s">
        <v>157</v>
      </c>
      <c r="AU260" s="25" t="s">
        <v>157</v>
      </c>
      <c r="AV260" s="25"/>
      <c r="AW260" s="25" t="s">
        <v>157</v>
      </c>
      <c r="AX260" s="25" t="s">
        <v>157</v>
      </c>
      <c r="AY260" s="25" t="s">
        <v>157</v>
      </c>
      <c r="AZ260" s="25" t="s">
        <v>157</v>
      </c>
      <c r="BA260" s="25" t="s">
        <v>157</v>
      </c>
      <c r="BB260" s="25" t="s">
        <v>157</v>
      </c>
      <c r="BC260" s="25" t="s">
        <v>157</v>
      </c>
      <c r="BD260" s="25" t="s">
        <v>157</v>
      </c>
      <c r="BE260" s="25" t="s">
        <v>157</v>
      </c>
      <c r="BF260" s="25" t="s">
        <v>68</v>
      </c>
      <c r="BG260" s="25" t="s">
        <v>157</v>
      </c>
      <c r="BH260" s="25" t="s">
        <v>157</v>
      </c>
      <c r="BI260" s="25" t="s">
        <v>157</v>
      </c>
      <c r="BJ260" s="25" t="s">
        <v>157</v>
      </c>
      <c r="BK260" s="25" t="s">
        <v>157</v>
      </c>
      <c r="BL260" s="25" t="s">
        <v>157</v>
      </c>
      <c r="BM260" s="25" t="s">
        <v>157</v>
      </c>
      <c r="BN260" s="25" t="s">
        <v>157</v>
      </c>
      <c r="BO260" s="25" t="s">
        <v>157</v>
      </c>
      <c r="BP260" s="25" t="s">
        <v>157</v>
      </c>
      <c r="BQ260" s="25" t="s">
        <v>157</v>
      </c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</row>
    <row r="261" spans="2:84" x14ac:dyDescent="0.25">
      <c r="B261" t="str">
        <f>IF(Q261="ja",XPlan_raw[[#This Row],[EKA_kode2]],"")</f>
        <v>T610017102</v>
      </c>
      <c r="C261" t="str">
        <f>XPlan_raw[[#This Row],[eka_langtnavn]]</f>
        <v>Master's Thesis - 40 ECTS</v>
      </c>
      <c r="D261" t="str">
        <f>IF(XPlan_raw[[#This Row],[Interne-kode]]&lt;&gt;"(tom)",XPlan_raw[[#This Row],[Interne-kode]],"")</f>
        <v>ETKMT40</v>
      </c>
      <c r="E2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61" t="str">
        <f>IF(XPlan_raw[[#This Row],[Campus]]&lt;&gt;"(tom)",XPlan_raw[[#This Row],[Campus]],"")</f>
        <v>Odense</v>
      </c>
      <c r="H261" t="str">
        <f>IF(OR(XPlan_raw[[#This Row],[Prøveform]]="(tom)",XPlan_raw[[#This Row],[Prøveform]]=""),"",XPlan_raw[[#This Row],[Prøveform]])</f>
        <v>Master's thesis with oral defence</v>
      </c>
      <c r="I261" t="str">
        <f>IF(XPlan_raw[[#This Row],[Eksaminator_samlet]]&lt;&gt;"",XPlan_raw[[#This Row],[Eksaminator_samlet]],"")</f>
        <v>Vejleder/Supervisor</v>
      </c>
      <c r="J261" t="str">
        <f>IF(OR(XPlan_raw[[#This Row],[Censur]]="(tom)",XPlan_raw[[#This Row],[Censur]]=""),"",XPlan_raw[[#This Row],[Censur]])</f>
        <v>Second examiner: External</v>
      </c>
      <c r="K2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1" s="4" t="str">
        <f>IF(XPlan_raw[[#This Row],[Bemærk]]&lt;&gt;"",XPlan_raw[[#This Row],[Bemærk]],"")</f>
        <v/>
      </c>
      <c r="M261" s="4" t="str">
        <f>IF(XPlan_raw[[#This Row],[Prøveform]]="Skriftlig prøve",XPlan_raw[[#This Row],[DATO: Start eksamen]]+21,"")</f>
        <v/>
      </c>
      <c r="N2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61" s="27" t="s">
        <v>515</v>
      </c>
      <c r="R261" s="49" t="s">
        <v>2010</v>
      </c>
      <c r="S261" s="46" t="s">
        <v>1060</v>
      </c>
      <c r="T261" s="25" t="s">
        <v>2011</v>
      </c>
      <c r="U261" s="25" t="s">
        <v>410</v>
      </c>
      <c r="V261" s="25" t="s">
        <v>203</v>
      </c>
      <c r="W261" s="50">
        <v>45824</v>
      </c>
      <c r="X261" s="51">
        <v>45835</v>
      </c>
      <c r="Y261" s="41" t="s">
        <v>630</v>
      </c>
      <c r="Z261" s="49" t="s">
        <v>662</v>
      </c>
      <c r="AA261" s="25" t="s">
        <v>322</v>
      </c>
      <c r="AB261" s="46" t="s">
        <v>187</v>
      </c>
      <c r="AC261" s="42" t="s">
        <v>157</v>
      </c>
      <c r="AD261" s="52"/>
      <c r="AE261" s="26" t="s">
        <v>161</v>
      </c>
      <c r="AF261" t="s">
        <v>18</v>
      </c>
      <c r="AH261" s="46" t="s">
        <v>157</v>
      </c>
      <c r="AI261" s="25" t="s">
        <v>157</v>
      </c>
      <c r="AJ261" s="46" t="s">
        <v>157</v>
      </c>
      <c r="AK261" s="25" t="s">
        <v>157</v>
      </c>
      <c r="AL261" s="46" t="s">
        <v>157</v>
      </c>
      <c r="AM261" s="25" t="s">
        <v>157</v>
      </c>
      <c r="AN261" s="46" t="s">
        <v>157</v>
      </c>
      <c r="AO261" s="25" t="s">
        <v>157</v>
      </c>
      <c r="AP261" s="25" t="s">
        <v>157</v>
      </c>
      <c r="AQ261" s="25" t="s">
        <v>157</v>
      </c>
      <c r="AR261" s="25" t="s">
        <v>157</v>
      </c>
      <c r="AS261" s="25" t="s">
        <v>157</v>
      </c>
      <c r="AT261" s="25" t="s">
        <v>157</v>
      </c>
      <c r="AU261" s="25" t="s">
        <v>157</v>
      </c>
      <c r="AV261" s="25"/>
      <c r="AW261" s="25" t="s">
        <v>157</v>
      </c>
      <c r="AX261" s="25" t="s">
        <v>157</v>
      </c>
      <c r="AY261" s="25" t="s">
        <v>157</v>
      </c>
      <c r="AZ261" s="25" t="s">
        <v>157</v>
      </c>
      <c r="BA261" s="25" t="s">
        <v>157</v>
      </c>
      <c r="BB261" s="25" t="s">
        <v>157</v>
      </c>
      <c r="BC261" s="25" t="s">
        <v>157</v>
      </c>
      <c r="BD261" s="25" t="s">
        <v>157</v>
      </c>
      <c r="BE261" s="25" t="s">
        <v>67</v>
      </c>
      <c r="BF261" s="25" t="s">
        <v>157</v>
      </c>
      <c r="BG261" s="25" t="s">
        <v>157</v>
      </c>
      <c r="BH261" s="25" t="s">
        <v>157</v>
      </c>
      <c r="BI261" s="25" t="s">
        <v>157</v>
      </c>
      <c r="BJ261" s="25" t="s">
        <v>157</v>
      </c>
      <c r="BK261" s="25" t="s">
        <v>157</v>
      </c>
      <c r="BL261" s="25" t="s">
        <v>157</v>
      </c>
      <c r="BM261" s="25" t="s">
        <v>157</v>
      </c>
      <c r="BN261" s="25" t="s">
        <v>157</v>
      </c>
      <c r="BO261" s="25" t="s">
        <v>157</v>
      </c>
      <c r="BP261" s="25" t="s">
        <v>157</v>
      </c>
      <c r="BQ261" s="25" t="s">
        <v>157</v>
      </c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</row>
    <row r="262" spans="2:84" x14ac:dyDescent="0.25">
      <c r="B262" t="str">
        <f>IF(Q262="ja",XPlan_raw[[#This Row],[EKA_kode2]],"")</f>
        <v>T600017102</v>
      </c>
      <c r="C262" t="str">
        <f>XPlan_raw[[#This Row],[eka_langtnavn]]</f>
        <v>Microgrids</v>
      </c>
      <c r="D262" t="str">
        <f>IF(XPlan_raw[[#This Row],[Interne-kode]]&lt;&gt;"(tom)",XPlan_raw[[#This Row],[Interne-kode]],"")</f>
        <v>ET6-MG</v>
      </c>
      <c r="E2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2" t="str">
        <f>IF(XPlan_raw[[#This Row],[Campus]]&lt;&gt;"(tom)",XPlan_raw[[#This Row],[Campus]],"")</f>
        <v>Odense</v>
      </c>
      <c r="H262" t="str">
        <f>IF(OR(XPlan_raw[[#This Row],[Prøveform]]="(tom)",XPlan_raw[[#This Row],[Prøveform]]=""),"",XPlan_raw[[#This Row],[Prøveform]])</f>
        <v>Oral examination</v>
      </c>
      <c r="I262" t="str">
        <f>IF(XPlan_raw[[#This Row],[Eksaminator_samlet]]&lt;&gt;"",XPlan_raw[[#This Row],[Eksaminator_samlet]],"")</f>
        <v>Ruben  Bak Sørensen</v>
      </c>
      <c r="J262" t="str">
        <f>IF(OR(XPlan_raw[[#This Row],[Censur]]="(tom)",XPlan_raw[[#This Row],[Censur]]=""),"",XPlan_raw[[#This Row],[Censur]])</f>
        <v>Second examiner: Internal</v>
      </c>
      <c r="K2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262" s="4" t="str">
        <f>IF(XPlan_raw[[#This Row],[Bemærk]]&lt;&gt;"",XPlan_raw[[#This Row],[Bemærk]],"")</f>
        <v/>
      </c>
      <c r="M262" s="4" t="str">
        <f>IF(XPlan_raw[[#This Row],[Prøveform]]="Skriftlig prøve",XPlan_raw[[#This Row],[DATO: Start eksamen]]+21,"")</f>
        <v/>
      </c>
      <c r="N2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262" s="27" t="s">
        <v>515</v>
      </c>
      <c r="R262" s="49" t="s">
        <v>1985</v>
      </c>
      <c r="S262" s="46" t="s">
        <v>1986</v>
      </c>
      <c r="T262" s="25" t="s">
        <v>1987</v>
      </c>
      <c r="U262" s="46" t="s">
        <v>208</v>
      </c>
      <c r="V262" s="25" t="s">
        <v>157</v>
      </c>
      <c r="W262" s="50">
        <v>45824</v>
      </c>
      <c r="X262" s="51">
        <v>45825</v>
      </c>
      <c r="Y262" s="41" t="s">
        <v>630</v>
      </c>
      <c r="Z262" s="49" t="s">
        <v>1988</v>
      </c>
      <c r="AA262" s="25" t="s">
        <v>186</v>
      </c>
      <c r="AB262" s="46" t="s">
        <v>160</v>
      </c>
      <c r="AC262" s="42">
        <v>45897</v>
      </c>
      <c r="AD262" s="52"/>
      <c r="AE262" s="26"/>
      <c r="AF262" t="s">
        <v>18</v>
      </c>
      <c r="AH262" s="46" t="s">
        <v>157</v>
      </c>
      <c r="AI262" s="25" t="s">
        <v>45</v>
      </c>
      <c r="AJ262" s="46" t="s">
        <v>157</v>
      </c>
      <c r="AK262" s="25" t="s">
        <v>157</v>
      </c>
      <c r="AL262" s="46" t="s">
        <v>157</v>
      </c>
      <c r="AM262" s="25" t="s">
        <v>157</v>
      </c>
      <c r="AN262" s="46" t="s">
        <v>157</v>
      </c>
      <c r="AO262" s="25" t="s">
        <v>157</v>
      </c>
      <c r="AP262" s="25" t="s">
        <v>157</v>
      </c>
      <c r="AQ262" s="25" t="s">
        <v>157</v>
      </c>
      <c r="AR262" s="25" t="s">
        <v>157</v>
      </c>
      <c r="AS262" s="25" t="s">
        <v>157</v>
      </c>
      <c r="AT262" s="25" t="s">
        <v>56</v>
      </c>
      <c r="AU262" s="25" t="s">
        <v>157</v>
      </c>
      <c r="AV262" s="25"/>
      <c r="AW262" s="25" t="s">
        <v>157</v>
      </c>
      <c r="AX262" s="25" t="s">
        <v>157</v>
      </c>
      <c r="AY262" s="25" t="s">
        <v>157</v>
      </c>
      <c r="AZ262" s="25" t="s">
        <v>157</v>
      </c>
      <c r="BA262" s="25" t="s">
        <v>157</v>
      </c>
      <c r="BB262" s="25" t="s">
        <v>157</v>
      </c>
      <c r="BC262" s="25" t="s">
        <v>157</v>
      </c>
      <c r="BD262" s="25" t="s">
        <v>157</v>
      </c>
      <c r="BE262" s="25" t="s">
        <v>157</v>
      </c>
      <c r="BF262" s="25" t="s">
        <v>157</v>
      </c>
      <c r="BG262" s="25" t="s">
        <v>157</v>
      </c>
      <c r="BH262" s="25" t="s">
        <v>157</v>
      </c>
      <c r="BI262" s="25" t="s">
        <v>157</v>
      </c>
      <c r="BJ262" s="25" t="s">
        <v>157</v>
      </c>
      <c r="BK262" s="25" t="s">
        <v>157</v>
      </c>
      <c r="BL262" s="25" t="s">
        <v>157</v>
      </c>
      <c r="BM262" s="25" t="s">
        <v>157</v>
      </c>
      <c r="BN262" s="25" t="s">
        <v>157</v>
      </c>
      <c r="BO262" s="25" t="s">
        <v>157</v>
      </c>
      <c r="BP262" s="25" t="s">
        <v>157</v>
      </c>
      <c r="BQ262" s="25" t="s">
        <v>34</v>
      </c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</row>
    <row r="263" spans="2:84" x14ac:dyDescent="0.25">
      <c r="B263" t="str">
        <f>IF(Q263="ja",XPlan_raw[[#This Row],[EKA_kode2]],"")</f>
        <v>T470030102</v>
      </c>
      <c r="C263" t="str">
        <f>XPlan_raw[[#This Row],[eka_langtnavn]]</f>
        <v>Microtechnology and Device Fabrication</v>
      </c>
      <c r="D263" t="str">
        <f>IF(XPlan_raw[[#This Row],[Interne-kode]]&lt;&gt;"(tom)",XPlan_raw[[#This Row],[Interne-kode]],"")</f>
        <v>TK-MDFAB</v>
      </c>
      <c r="E2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3" t="str">
        <f>IF(XPlan_raw[[#This Row],[Campus]]&lt;&gt;"(tom)",XPlan_raw[[#This Row],[Campus]],"")</f>
        <v>Odense</v>
      </c>
      <c r="H263" t="str">
        <f>IF(OR(XPlan_raw[[#This Row],[Prøveform]]="(tom)",XPlan_raw[[#This Row],[Prøveform]]=""),"",XPlan_raw[[#This Row],[Prøveform]])</f>
        <v/>
      </c>
      <c r="I263" t="str">
        <f>IF(XPlan_raw[[#This Row],[Eksaminator_samlet]]&lt;&gt;"",XPlan_raw[[#This Row],[Eksaminator_samlet]],"")</f>
        <v>Jakob Kjelstrup-Hansen</v>
      </c>
      <c r="J263" t="str">
        <f>IF(OR(XPlan_raw[[#This Row],[Censur]]="(tom)",XPlan_raw[[#This Row],[Censur]]=""),"",XPlan_raw[[#This Row],[Censur]])</f>
        <v/>
      </c>
      <c r="K2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3" s="4" t="str">
        <f>IF(XPlan_raw[[#This Row],[Bemærk]]&lt;&gt;"",XPlan_raw[[#This Row],[Bemærk]],"")</f>
        <v/>
      </c>
      <c r="M263" s="4" t="str">
        <f>IF(XPlan_raw[[#This Row],[Prøveform]]="Skriftlig prøve",XPlan_raw[[#This Row],[DATO: Start eksamen]]+21,"")</f>
        <v/>
      </c>
      <c r="N2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263" s="27" t="s">
        <v>515</v>
      </c>
      <c r="R263" s="49" t="s">
        <v>1566</v>
      </c>
      <c r="S263" s="46" t="s">
        <v>456</v>
      </c>
      <c r="T263" s="25" t="s">
        <v>457</v>
      </c>
      <c r="U263" s="46" t="s">
        <v>156</v>
      </c>
      <c r="V263" s="25" t="s">
        <v>157</v>
      </c>
      <c r="W263" s="50">
        <v>45824</v>
      </c>
      <c r="X263" s="51">
        <v>45825</v>
      </c>
      <c r="Y263" s="41" t="s">
        <v>630</v>
      </c>
      <c r="Z263" s="49" t="s">
        <v>458</v>
      </c>
      <c r="AA263" s="25"/>
      <c r="AB263" s="46"/>
      <c r="AC263" s="42">
        <v>45890</v>
      </c>
      <c r="AD263" s="52">
        <v>45891</v>
      </c>
      <c r="AE263" s="26"/>
      <c r="AF263" t="s">
        <v>18</v>
      </c>
      <c r="AH263" s="46" t="s">
        <v>157</v>
      </c>
      <c r="AI263" s="25" t="s">
        <v>157</v>
      </c>
      <c r="AJ263" s="46" t="s">
        <v>157</v>
      </c>
      <c r="AK263" s="25" t="s">
        <v>157</v>
      </c>
      <c r="AL263" s="46" t="s">
        <v>157</v>
      </c>
      <c r="AM263" s="25" t="s">
        <v>157</v>
      </c>
      <c r="AN263" s="46" t="s">
        <v>157</v>
      </c>
      <c r="AO263" s="25" t="s">
        <v>157</v>
      </c>
      <c r="AP263" s="25" t="s">
        <v>157</v>
      </c>
      <c r="AQ263" s="25" t="s">
        <v>157</v>
      </c>
      <c r="AR263" s="25" t="s">
        <v>157</v>
      </c>
      <c r="AS263" s="25" t="s">
        <v>157</v>
      </c>
      <c r="AT263" s="25" t="s">
        <v>157</v>
      </c>
      <c r="AU263" s="25" t="s">
        <v>157</v>
      </c>
      <c r="AV263" s="25"/>
      <c r="AW263" s="25" t="s">
        <v>157</v>
      </c>
      <c r="AX263" s="25" t="s">
        <v>157</v>
      </c>
      <c r="AY263" s="25" t="s">
        <v>157</v>
      </c>
      <c r="AZ263" s="25" t="s">
        <v>157</v>
      </c>
      <c r="BA263" s="25" t="s">
        <v>157</v>
      </c>
      <c r="BB263" s="25" t="s">
        <v>157</v>
      </c>
      <c r="BC263" s="25" t="s">
        <v>157</v>
      </c>
      <c r="BD263" s="25" t="s">
        <v>157</v>
      </c>
      <c r="BE263" s="25" t="s">
        <v>157</v>
      </c>
      <c r="BF263" s="25" t="s">
        <v>68</v>
      </c>
      <c r="BG263" s="25" t="s">
        <v>157</v>
      </c>
      <c r="BH263" s="25" t="s">
        <v>157</v>
      </c>
      <c r="BI263" s="25" t="s">
        <v>157</v>
      </c>
      <c r="BJ263" s="25" t="s">
        <v>157</v>
      </c>
      <c r="BK263" s="25" t="s">
        <v>157</v>
      </c>
      <c r="BL263" s="25" t="s">
        <v>157</v>
      </c>
      <c r="BM263" s="25" t="s">
        <v>157</v>
      </c>
      <c r="BN263" s="25" t="s">
        <v>157</v>
      </c>
      <c r="BO263" s="25" t="s">
        <v>157</v>
      </c>
      <c r="BP263" s="25" t="s">
        <v>157</v>
      </c>
      <c r="BQ263" s="25" t="s">
        <v>34</v>
      </c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</row>
    <row r="264" spans="2:84" x14ac:dyDescent="0.25">
      <c r="B264" t="str">
        <f>IF(Q264="ja",XPlan_raw[[#This Row],[EKA_kode2]],"")</f>
        <v>T470030402</v>
      </c>
      <c r="C264" t="str">
        <f>XPlan_raw[[#This Row],[eka_langtnavn]]</f>
        <v>Microtechnology and Device Fabrication</v>
      </c>
      <c r="D264" t="str">
        <f>IF(XPlan_raw[[#This Row],[Interne-kode]]&lt;&gt;"(tom)",XPlan_raw[[#This Row],[Interne-kode]],"")</f>
        <v>TK-MDFAB</v>
      </c>
      <c r="E2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4" t="str">
        <f>IF(XPlan_raw[[#This Row],[Campus]]&lt;&gt;"(tom)",XPlan_raw[[#This Row],[Campus]],"")</f>
        <v>Odense</v>
      </c>
      <c r="H264" t="str">
        <f>IF(OR(XPlan_raw[[#This Row],[Prøveform]]="(tom)",XPlan_raw[[#This Row],[Prøveform]]=""),"",XPlan_raw[[#This Row],[Prøveform]])</f>
        <v/>
      </c>
      <c r="I264" t="str">
        <f>IF(XPlan_raw[[#This Row],[Eksaminator_samlet]]&lt;&gt;"",XPlan_raw[[#This Row],[Eksaminator_samlet]],"")</f>
        <v>Jakob Kjelstrup-Hansen</v>
      </c>
      <c r="J264" t="str">
        <f>IF(OR(XPlan_raw[[#This Row],[Censur]]="(tom)",XPlan_raw[[#This Row],[Censur]]=""),"",XPlan_raw[[#This Row],[Censur]])</f>
        <v/>
      </c>
      <c r="K2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4" s="4" t="str">
        <f>IF(XPlan_raw[[#This Row],[Bemærk]]&lt;&gt;"",XPlan_raw[[#This Row],[Bemærk]],"")</f>
        <v/>
      </c>
      <c r="M264" s="4" t="str">
        <f>IF(XPlan_raw[[#This Row],[Prøveform]]="Skriftlig prøve",XPlan_raw[[#This Row],[DATO: Start eksamen]]+21,"")</f>
        <v/>
      </c>
      <c r="N2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64" s="27" t="s">
        <v>515</v>
      </c>
      <c r="R264" s="49" t="s">
        <v>1567</v>
      </c>
      <c r="S264" s="46" t="s">
        <v>456</v>
      </c>
      <c r="T264" s="25" t="s">
        <v>457</v>
      </c>
      <c r="U264" s="46" t="s">
        <v>156</v>
      </c>
      <c r="V264" s="25" t="s">
        <v>157</v>
      </c>
      <c r="W264" s="50">
        <v>45824</v>
      </c>
      <c r="X264" s="51">
        <v>45825</v>
      </c>
      <c r="Y264" s="41" t="s">
        <v>630</v>
      </c>
      <c r="Z264" s="49" t="s">
        <v>458</v>
      </c>
      <c r="AA264" s="25"/>
      <c r="AB264" s="46"/>
      <c r="AC264" s="42">
        <v>45890</v>
      </c>
      <c r="AD264" s="52">
        <v>45891</v>
      </c>
      <c r="AE264" s="26"/>
      <c r="AF264" t="s">
        <v>18</v>
      </c>
      <c r="AH264" s="46" t="s">
        <v>157</v>
      </c>
      <c r="AI264" s="25" t="s">
        <v>157</v>
      </c>
      <c r="AJ264" s="46" t="s">
        <v>157</v>
      </c>
      <c r="AK264" s="25" t="s">
        <v>157</v>
      </c>
      <c r="AL264" s="46" t="s">
        <v>157</v>
      </c>
      <c r="AM264" s="25" t="s">
        <v>157</v>
      </c>
      <c r="AN264" s="46" t="s">
        <v>157</v>
      </c>
      <c r="AO264" s="25" t="s">
        <v>157</v>
      </c>
      <c r="AP264" s="25" t="s">
        <v>157</v>
      </c>
      <c r="AQ264" s="25" t="s">
        <v>157</v>
      </c>
      <c r="AR264" s="25" t="s">
        <v>157</v>
      </c>
      <c r="AS264" s="25" t="s">
        <v>157</v>
      </c>
      <c r="AT264" s="25" t="s">
        <v>157</v>
      </c>
      <c r="AU264" s="25" t="s">
        <v>157</v>
      </c>
      <c r="AV264" s="25"/>
      <c r="AW264" s="25" t="s">
        <v>157</v>
      </c>
      <c r="AX264" s="25" t="s">
        <v>157</v>
      </c>
      <c r="AY264" s="25" t="s">
        <v>157</v>
      </c>
      <c r="AZ264" s="25" t="s">
        <v>157</v>
      </c>
      <c r="BA264" s="25" t="s">
        <v>157</v>
      </c>
      <c r="BB264" s="25" t="s">
        <v>157</v>
      </c>
      <c r="BC264" s="25" t="s">
        <v>157</v>
      </c>
      <c r="BD264" s="25" t="s">
        <v>157</v>
      </c>
      <c r="BE264" s="25" t="s">
        <v>157</v>
      </c>
      <c r="BF264" s="25" t="s">
        <v>157</v>
      </c>
      <c r="BG264" s="25" t="s">
        <v>157</v>
      </c>
      <c r="BH264" s="25" t="s">
        <v>157</v>
      </c>
      <c r="BI264" s="25" t="s">
        <v>157</v>
      </c>
      <c r="BJ264" s="25" t="s">
        <v>157</v>
      </c>
      <c r="BK264" s="25" t="s">
        <v>157</v>
      </c>
      <c r="BL264" s="25" t="s">
        <v>157</v>
      </c>
      <c r="BM264" s="25" t="s">
        <v>157</v>
      </c>
      <c r="BN264" s="25" t="s">
        <v>157</v>
      </c>
      <c r="BO264" s="25" t="s">
        <v>157</v>
      </c>
      <c r="BP264" s="25" t="s">
        <v>157</v>
      </c>
      <c r="BQ264" s="25" t="s">
        <v>34</v>
      </c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</row>
    <row r="265" spans="2:84" x14ac:dyDescent="0.25">
      <c r="B265" t="str">
        <f>IF(Q265="ja",XPlan_raw[[#This Row],[EKA_kode2]],"")</f>
        <v>T470030X02</v>
      </c>
      <c r="C265" t="str">
        <f>XPlan_raw[[#This Row],[eka_langtnavn]]</f>
        <v>Microtechnology and Device Fabrication</v>
      </c>
      <c r="D265" t="str">
        <f>IF(XPlan_raw[[#This Row],[Interne-kode]]&lt;&gt;"(tom)",XPlan_raw[[#This Row],[Interne-kode]],"")</f>
        <v>TK-MDFAB</v>
      </c>
      <c r="E2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5" t="str">
        <f>IF(XPlan_raw[[#This Row],[Campus]]&lt;&gt;"(tom)",XPlan_raw[[#This Row],[Campus]],"")</f>
        <v>Odense</v>
      </c>
      <c r="H265" t="str">
        <f>IF(OR(XPlan_raw[[#This Row],[Prøveform]]="(tom)",XPlan_raw[[#This Row],[Prøveform]]=""),"",XPlan_raw[[#This Row],[Prøveform]])</f>
        <v>Oral examination</v>
      </c>
      <c r="I265" t="str">
        <f>IF(XPlan_raw[[#This Row],[Eksaminator_samlet]]&lt;&gt;"",XPlan_raw[[#This Row],[Eksaminator_samlet]],"")</f>
        <v>Jakob Kjelstrup-Hansen</v>
      </c>
      <c r="J265" t="str">
        <f>IF(OR(XPlan_raw[[#This Row],[Censur]]="(tom)",XPlan_raw[[#This Row],[Censur]]=""),"",XPlan_raw[[#This Row],[Censur]])</f>
        <v>Second examiner: Internal</v>
      </c>
      <c r="K2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5" s="4" t="str">
        <f>IF(XPlan_raw[[#This Row],[Bemærk]]&lt;&gt;"",XPlan_raw[[#This Row],[Bemærk]],"")</f>
        <v/>
      </c>
      <c r="M265" s="4" t="str">
        <f>IF(XPlan_raw[[#This Row],[Prøveform]]="Skriftlig prøve",XPlan_raw[[#This Row],[DATO: Start eksamen]]+21,"")</f>
        <v/>
      </c>
      <c r="N2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5" s="27" t="s">
        <v>515</v>
      </c>
      <c r="R265" s="49" t="s">
        <v>455</v>
      </c>
      <c r="S265" s="46" t="s">
        <v>456</v>
      </c>
      <c r="T265" s="25" t="s">
        <v>457</v>
      </c>
      <c r="U265" s="46" t="s">
        <v>156</v>
      </c>
      <c r="V265" s="25" t="s">
        <v>157</v>
      </c>
      <c r="W265" s="50">
        <v>45824</v>
      </c>
      <c r="X265" s="51">
        <v>45825</v>
      </c>
      <c r="Y265" s="41" t="s">
        <v>630</v>
      </c>
      <c r="Z265" s="49" t="s">
        <v>458</v>
      </c>
      <c r="AA265" s="25" t="s">
        <v>186</v>
      </c>
      <c r="AB265" s="46" t="s">
        <v>160</v>
      </c>
      <c r="AC265" s="42">
        <v>45890</v>
      </c>
      <c r="AD265" s="52">
        <v>45891</v>
      </c>
      <c r="AE265" s="26"/>
      <c r="AF265" t="s">
        <v>18</v>
      </c>
      <c r="AH265" s="46" t="s">
        <v>157</v>
      </c>
      <c r="AI265" s="25" t="s">
        <v>157</v>
      </c>
      <c r="AJ265" s="46" t="s">
        <v>157</v>
      </c>
      <c r="AK265" s="25" t="s">
        <v>157</v>
      </c>
      <c r="AL265" s="46" t="s">
        <v>157</v>
      </c>
      <c r="AM265" s="25" t="s">
        <v>157</v>
      </c>
      <c r="AN265" s="46" t="s">
        <v>157</v>
      </c>
      <c r="AO265" s="25" t="s">
        <v>157</v>
      </c>
      <c r="AP265" s="25" t="s">
        <v>157</v>
      </c>
      <c r="AQ265" s="25" t="s">
        <v>157</v>
      </c>
      <c r="AR265" s="25" t="s">
        <v>157</v>
      </c>
      <c r="AS265" s="25" t="s">
        <v>157</v>
      </c>
      <c r="AT265" s="25" t="s">
        <v>157</v>
      </c>
      <c r="AU265" s="25" t="s">
        <v>157</v>
      </c>
      <c r="AV265" s="25"/>
      <c r="AW265" s="25" t="s">
        <v>157</v>
      </c>
      <c r="AX265" s="25" t="s">
        <v>157</v>
      </c>
      <c r="AY265" s="25" t="s">
        <v>157</v>
      </c>
      <c r="AZ265" s="25" t="s">
        <v>157</v>
      </c>
      <c r="BA265" s="25" t="s">
        <v>157</v>
      </c>
      <c r="BB265" s="25" t="s">
        <v>157</v>
      </c>
      <c r="BC265" s="25" t="s">
        <v>157</v>
      </c>
      <c r="BD265" s="25" t="s">
        <v>157</v>
      </c>
      <c r="BE265" s="25" t="s">
        <v>157</v>
      </c>
      <c r="BF265" s="25" t="s">
        <v>68</v>
      </c>
      <c r="BG265" s="25" t="s">
        <v>157</v>
      </c>
      <c r="BH265" s="25" t="s">
        <v>157</v>
      </c>
      <c r="BI265" s="25" t="s">
        <v>157</v>
      </c>
      <c r="BJ265" s="25" t="s">
        <v>157</v>
      </c>
      <c r="BK265" s="25" t="s">
        <v>157</v>
      </c>
      <c r="BL265" s="25" t="s">
        <v>157</v>
      </c>
      <c r="BM265" s="25" t="s">
        <v>157</v>
      </c>
      <c r="BN265" s="25" t="s">
        <v>157</v>
      </c>
      <c r="BO265" s="25" t="s">
        <v>157</v>
      </c>
      <c r="BP265" s="25" t="s">
        <v>157</v>
      </c>
      <c r="BQ265" s="25" t="s">
        <v>157</v>
      </c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</row>
    <row r="266" spans="2:84" x14ac:dyDescent="0.25">
      <c r="B266" t="str">
        <f>IF(Q266="ja",XPlan_raw[[#This Row],[EKA_kode2]],"")</f>
        <v>T510066102</v>
      </c>
      <c r="C266" t="str">
        <f>XPlan_raw[[#This Row],[eka_langtnavn]]</f>
        <v>Project Organization and Management</v>
      </c>
      <c r="D266" t="str">
        <f>IF(XPlan_raw[[#This Row],[Interne-kode]]&lt;&gt;"(tom)",XPlan_raw[[#This Row],[Interne-kode]],"")</f>
        <v>SE6-POM</v>
      </c>
      <c r="E2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6" t="str">
        <f>IF(XPlan_raw[[#This Row],[Campus]]&lt;&gt;"(tom)",XPlan_raw[[#This Row],[Campus]],"")</f>
        <v>Odense</v>
      </c>
      <c r="H266" t="str">
        <f>IF(OR(XPlan_raw[[#This Row],[Prøveform]]="(tom)",XPlan_raw[[#This Row],[Prøveform]]=""),"",XPlan_raw[[#This Row],[Prøveform]])</f>
        <v>Oral examination</v>
      </c>
      <c r="I266" t="str">
        <f>IF(XPlan_raw[[#This Row],[Eksaminator_samlet]]&lt;&gt;"",XPlan_raw[[#This Row],[Eksaminator_samlet]],"")</f>
        <v>Anders Drachen</v>
      </c>
      <c r="J266" t="str">
        <f>IF(OR(XPlan_raw[[#This Row],[Censur]]="(tom)",XPlan_raw[[#This Row],[Censur]]=""),"",XPlan_raw[[#This Row],[Censur]])</f>
        <v>Second examiner: External</v>
      </c>
      <c r="K2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66" s="4" t="str">
        <f>IF(XPlan_raw[[#This Row],[Bemærk]]&lt;&gt;"",XPlan_raw[[#This Row],[Bemærk]],"")</f>
        <v/>
      </c>
      <c r="M266" s="4" t="str">
        <f>IF(XPlan_raw[[#This Row],[Prøveform]]="Skriftlig prøve",XPlan_raw[[#This Row],[DATO: Start eksamen]]+21,"")</f>
        <v/>
      </c>
      <c r="N2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266" s="27" t="s">
        <v>515</v>
      </c>
      <c r="R266" s="49" t="s">
        <v>1644</v>
      </c>
      <c r="S266" s="46" t="s">
        <v>1645</v>
      </c>
      <c r="T266" s="25" t="s">
        <v>1646</v>
      </c>
      <c r="U266" s="46" t="s">
        <v>208</v>
      </c>
      <c r="V266" s="25" t="s">
        <v>157</v>
      </c>
      <c r="W266" s="50">
        <v>45824</v>
      </c>
      <c r="X266" s="51">
        <v>45826</v>
      </c>
      <c r="Y266" s="41" t="s">
        <v>630</v>
      </c>
      <c r="Z266" s="49" t="s">
        <v>1647</v>
      </c>
      <c r="AA266" s="25" t="s">
        <v>186</v>
      </c>
      <c r="AB266" s="46" t="s">
        <v>187</v>
      </c>
      <c r="AC266" s="42">
        <v>45894</v>
      </c>
      <c r="AD266" s="52"/>
      <c r="AE266" s="26"/>
      <c r="AF266" t="s">
        <v>18</v>
      </c>
      <c r="AH266" s="46" t="s">
        <v>157</v>
      </c>
      <c r="AI266" s="25" t="s">
        <v>157</v>
      </c>
      <c r="AJ266" s="46" t="s">
        <v>157</v>
      </c>
      <c r="AK266" s="25" t="s">
        <v>157</v>
      </c>
      <c r="AL266" s="46" t="s">
        <v>157</v>
      </c>
      <c r="AM266" s="25" t="s">
        <v>157</v>
      </c>
      <c r="AN266" s="46" t="s">
        <v>157</v>
      </c>
      <c r="AO266" s="25" t="s">
        <v>157</v>
      </c>
      <c r="AP266" s="25" t="s">
        <v>157</v>
      </c>
      <c r="AQ266" s="25" t="s">
        <v>157</v>
      </c>
      <c r="AR266" s="25" t="s">
        <v>157</v>
      </c>
      <c r="AS266" s="25" t="s">
        <v>157</v>
      </c>
      <c r="AT266" s="25" t="s">
        <v>157</v>
      </c>
      <c r="AU266" s="25" t="s">
        <v>157</v>
      </c>
      <c r="AV266" s="25"/>
      <c r="AW266" s="25" t="s">
        <v>157</v>
      </c>
      <c r="AX266" s="25" t="s">
        <v>157</v>
      </c>
      <c r="AY266" s="25" t="s">
        <v>157</v>
      </c>
      <c r="AZ266" s="25" t="s">
        <v>157</v>
      </c>
      <c r="BA266" s="25" t="s">
        <v>157</v>
      </c>
      <c r="BB266" s="25" t="s">
        <v>64</v>
      </c>
      <c r="BC266" s="25" t="s">
        <v>157</v>
      </c>
      <c r="BD266" s="25" t="s">
        <v>157</v>
      </c>
      <c r="BE266" s="25" t="s">
        <v>157</v>
      </c>
      <c r="BF266" s="25" t="s">
        <v>157</v>
      </c>
      <c r="BG266" s="25" t="s">
        <v>157</v>
      </c>
      <c r="BH266" s="25" t="s">
        <v>157</v>
      </c>
      <c r="BI266" s="25" t="s">
        <v>157</v>
      </c>
      <c r="BJ266" s="25" t="s">
        <v>157</v>
      </c>
      <c r="BK266" s="25" t="s">
        <v>157</v>
      </c>
      <c r="BL266" s="25" t="s">
        <v>157</v>
      </c>
      <c r="BM266" s="25" t="s">
        <v>157</v>
      </c>
      <c r="BN266" s="25" t="s">
        <v>157</v>
      </c>
      <c r="BO266" s="25" t="s">
        <v>157</v>
      </c>
      <c r="BP266" s="25" t="s">
        <v>157</v>
      </c>
      <c r="BQ266" s="25" t="s">
        <v>34</v>
      </c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</row>
    <row r="267" spans="2:84" x14ac:dyDescent="0.25">
      <c r="B267" t="str">
        <f>IF(Q267="ja",XPlan_raw[[#This Row],[EKA_kode2]],"")</f>
        <v>T390006102</v>
      </c>
      <c r="C267" t="str">
        <f>XPlan_raw[[#This Row],[eka_langtnavn]]</f>
        <v>Projekt i Cyber Physical Systems</v>
      </c>
      <c r="D267" t="str">
        <f>IF(XPlan_raw[[#This Row],[Interne-kode]]&lt;&gt;"(tom)",XPlan_raw[[#This Row],[Interne-kode]],"")</f>
        <v>EB-PCPS</v>
      </c>
      <c r="E2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7" t="str">
        <f>IF(XPlan_raw[[#This Row],[Campus]]&lt;&gt;"(tom)",XPlan_raw[[#This Row],[Campus]],"")</f>
        <v>Odense</v>
      </c>
      <c r="H267" t="str">
        <f>IF(OR(XPlan_raw[[#This Row],[Prøveform]]="(tom)",XPlan_raw[[#This Row],[Prøveform]]=""),"",XPlan_raw[[#This Row],[Prøveform]])</f>
        <v>Oral examination</v>
      </c>
      <c r="I267" t="str">
        <f>IF(XPlan_raw[[#This Row],[Eksaminator_samlet]]&lt;&gt;"",XPlan_raw[[#This Row],[Eksaminator_samlet]],"")</f>
        <v>Tim McRae</v>
      </c>
      <c r="J267" t="str">
        <f>IF(OR(XPlan_raw[[#This Row],[Censur]]="(tom)",XPlan_raw[[#This Row],[Censur]]=""),"",XPlan_raw[[#This Row],[Censur]])</f>
        <v>Second examiner: External</v>
      </c>
      <c r="K2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7" s="4" t="str">
        <f>IF(XPlan_raw[[#This Row],[Bemærk]]&lt;&gt;"",XPlan_raw[[#This Row],[Bemærk]],"")</f>
        <v/>
      </c>
      <c r="M267" s="4" t="str">
        <f>IF(XPlan_raw[[#This Row],[Prøveform]]="Skriftlig prøve",XPlan_raw[[#This Row],[DATO: Start eksamen]]+21,"")</f>
        <v/>
      </c>
      <c r="N2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267" s="27" t="s">
        <v>515</v>
      </c>
      <c r="R267" s="26" t="s">
        <v>1445</v>
      </c>
      <c r="S267" s="25" t="s">
        <v>1446</v>
      </c>
      <c r="T267" s="25" t="s">
        <v>1447</v>
      </c>
      <c r="U267" s="25" t="s">
        <v>203</v>
      </c>
      <c r="V267" s="25" t="s">
        <v>157</v>
      </c>
      <c r="W267" s="42">
        <v>45824</v>
      </c>
      <c r="X267" s="51">
        <v>45825</v>
      </c>
      <c r="Y267" s="41" t="s">
        <v>630</v>
      </c>
      <c r="Z267" s="26" t="s">
        <v>1448</v>
      </c>
      <c r="AA267" s="25" t="s">
        <v>186</v>
      </c>
      <c r="AB267" s="25" t="s">
        <v>187</v>
      </c>
      <c r="AC267" s="42">
        <v>45898</v>
      </c>
      <c r="AD267" s="51"/>
      <c r="AE267" s="26"/>
      <c r="AF267" t="s">
        <v>18</v>
      </c>
      <c r="AH267" s="46" t="s">
        <v>157</v>
      </c>
      <c r="AI267" s="25" t="s">
        <v>157</v>
      </c>
      <c r="AJ267" s="46" t="s">
        <v>157</v>
      </c>
      <c r="AK267" s="25" t="s">
        <v>157</v>
      </c>
      <c r="AL267" s="46" t="s">
        <v>157</v>
      </c>
      <c r="AM267" s="25" t="s">
        <v>157</v>
      </c>
      <c r="AN267" s="46" t="s">
        <v>157</v>
      </c>
      <c r="AO267" s="25" t="s">
        <v>157</v>
      </c>
      <c r="AP267" s="25" t="s">
        <v>157</v>
      </c>
      <c r="AQ267" s="25" t="s">
        <v>157</v>
      </c>
      <c r="AR267" s="25" t="s">
        <v>157</v>
      </c>
      <c r="AS267" s="25" t="s">
        <v>55</v>
      </c>
      <c r="AT267" s="25" t="s">
        <v>157</v>
      </c>
      <c r="AU267" s="25" t="s">
        <v>157</v>
      </c>
      <c r="AV267" s="25"/>
      <c r="AW267" s="25" t="s">
        <v>157</v>
      </c>
      <c r="AX267" s="25" t="s">
        <v>157</v>
      </c>
      <c r="AY267" s="25" t="s">
        <v>157</v>
      </c>
      <c r="AZ267" s="25" t="s">
        <v>157</v>
      </c>
      <c r="BA267" s="25" t="s">
        <v>157</v>
      </c>
      <c r="BB267" s="25" t="s">
        <v>157</v>
      </c>
      <c r="BC267" s="25" t="s">
        <v>157</v>
      </c>
      <c r="BD267" s="25" t="s">
        <v>157</v>
      </c>
      <c r="BE267" s="25" t="s">
        <v>157</v>
      </c>
      <c r="BF267" s="25" t="s">
        <v>157</v>
      </c>
      <c r="BG267" s="25" t="s">
        <v>157</v>
      </c>
      <c r="BH267" s="25" t="s">
        <v>157</v>
      </c>
      <c r="BI267" s="25" t="s">
        <v>157</v>
      </c>
      <c r="BJ267" s="25" t="s">
        <v>157</v>
      </c>
      <c r="BK267" s="25" t="s">
        <v>157</v>
      </c>
      <c r="BL267" s="25" t="s">
        <v>157</v>
      </c>
      <c r="BM267" s="25" t="s">
        <v>157</v>
      </c>
      <c r="BN267" s="25" t="s">
        <v>157</v>
      </c>
      <c r="BO267" s="25" t="s">
        <v>157</v>
      </c>
      <c r="BP267" s="25" t="s">
        <v>157</v>
      </c>
      <c r="BQ267" s="25" t="s">
        <v>157</v>
      </c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</row>
    <row r="268" spans="2:84" x14ac:dyDescent="0.25">
      <c r="B268" t="str">
        <f>IF(Q268="ja",XPlan_raw[[#This Row],[EKA_kode2]],"")</f>
        <v>T420037102</v>
      </c>
      <c r="C268" t="str">
        <f>XPlan_raw[[#This Row],[eka_langtnavn]]</f>
        <v>Projekt i Cyber Physical Systems</v>
      </c>
      <c r="D268" t="str">
        <f>IF(XPlan_raw[[#This Row],[Interne-kode]]&lt;&gt;"(tom)",XPlan_raw[[#This Row],[Interne-kode]],"")</f>
        <v>E-PCPS</v>
      </c>
      <c r="E2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8" t="str">
        <f>IF(XPlan_raw[[#This Row],[Campus]]&lt;&gt;"(tom)",XPlan_raw[[#This Row],[Campus]],"")</f>
        <v>Odense</v>
      </c>
      <c r="H268" t="str">
        <f>IF(OR(XPlan_raw[[#This Row],[Prøveform]]="(tom)",XPlan_raw[[#This Row],[Prøveform]]=""),"",XPlan_raw[[#This Row],[Prøveform]])</f>
        <v>Oral examination</v>
      </c>
      <c r="I268" t="str">
        <f>IF(XPlan_raw[[#This Row],[Eksaminator_samlet]]&lt;&gt;"",XPlan_raw[[#This Row],[Eksaminator_samlet]],"")</f>
        <v>Tim McRae</v>
      </c>
      <c r="J268" t="str">
        <f>IF(OR(XPlan_raw[[#This Row],[Censur]]="(tom)",XPlan_raw[[#This Row],[Censur]]=""),"",XPlan_raw[[#This Row],[Censur]])</f>
        <v>Second examiner: External</v>
      </c>
      <c r="K2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8" s="4" t="str">
        <f>IF(XPlan_raw[[#This Row],[Bemærk]]&lt;&gt;"",XPlan_raw[[#This Row],[Bemærk]],"")</f>
        <v/>
      </c>
      <c r="M268" s="4" t="str">
        <f>IF(XPlan_raw[[#This Row],[Prøveform]]="Skriftlig prøve",XPlan_raw[[#This Row],[DATO: Start eksamen]]+21,"")</f>
        <v/>
      </c>
      <c r="N2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68" s="27" t="s">
        <v>515</v>
      </c>
      <c r="R268" s="49" t="s">
        <v>1486</v>
      </c>
      <c r="S268" s="46" t="s">
        <v>1446</v>
      </c>
      <c r="T268" s="25" t="s">
        <v>1487</v>
      </c>
      <c r="U268" s="46" t="s">
        <v>203</v>
      </c>
      <c r="V268" s="25" t="s">
        <v>157</v>
      </c>
      <c r="W268" s="50">
        <v>45824</v>
      </c>
      <c r="X268" s="51">
        <v>45825</v>
      </c>
      <c r="Y268" s="41" t="s">
        <v>630</v>
      </c>
      <c r="Z268" s="49" t="s">
        <v>1448</v>
      </c>
      <c r="AA268" s="25" t="s">
        <v>186</v>
      </c>
      <c r="AB268" s="46" t="s">
        <v>187</v>
      </c>
      <c r="AC268" s="42">
        <v>45898</v>
      </c>
      <c r="AD268" s="52"/>
      <c r="AE268" s="26"/>
      <c r="AF268" t="s">
        <v>18</v>
      </c>
      <c r="AH268" s="46" t="s">
        <v>157</v>
      </c>
      <c r="AI268" s="25" t="s">
        <v>157</v>
      </c>
      <c r="AJ268" s="46" t="s">
        <v>46</v>
      </c>
      <c r="AK268" s="25" t="s">
        <v>157</v>
      </c>
      <c r="AL268" s="46" t="s">
        <v>157</v>
      </c>
      <c r="AM268" s="25" t="s">
        <v>157</v>
      </c>
      <c r="AN268" s="46" t="s">
        <v>157</v>
      </c>
      <c r="AO268" s="25" t="s">
        <v>157</v>
      </c>
      <c r="AP268" s="25" t="s">
        <v>157</v>
      </c>
      <c r="AQ268" s="25" t="s">
        <v>157</v>
      </c>
      <c r="AR268" s="25" t="s">
        <v>157</v>
      </c>
      <c r="AS268" s="25" t="s">
        <v>157</v>
      </c>
      <c r="AT268" s="25" t="s">
        <v>157</v>
      </c>
      <c r="AU268" s="25" t="s">
        <v>157</v>
      </c>
      <c r="AV268" s="25"/>
      <c r="AW268" s="25" t="s">
        <v>157</v>
      </c>
      <c r="AX268" s="25" t="s">
        <v>157</v>
      </c>
      <c r="AY268" s="25" t="s">
        <v>157</v>
      </c>
      <c r="AZ268" s="25" t="s">
        <v>157</v>
      </c>
      <c r="BA268" s="25" t="s">
        <v>157</v>
      </c>
      <c r="BB268" s="25" t="s">
        <v>157</v>
      </c>
      <c r="BC268" s="25" t="s">
        <v>157</v>
      </c>
      <c r="BD268" s="25" t="s">
        <v>157</v>
      </c>
      <c r="BE268" s="25" t="s">
        <v>157</v>
      </c>
      <c r="BF268" s="25" t="s">
        <v>157</v>
      </c>
      <c r="BG268" s="25" t="s">
        <v>157</v>
      </c>
      <c r="BH268" s="25" t="s">
        <v>157</v>
      </c>
      <c r="BI268" s="25" t="s">
        <v>157</v>
      </c>
      <c r="BJ268" s="25" t="s">
        <v>157</v>
      </c>
      <c r="BK268" s="25" t="s">
        <v>157</v>
      </c>
      <c r="BL268" s="25" t="s">
        <v>157</v>
      </c>
      <c r="BM268" s="25" t="s">
        <v>157</v>
      </c>
      <c r="BN268" s="25" t="s">
        <v>157</v>
      </c>
      <c r="BO268" s="25" t="s">
        <v>157</v>
      </c>
      <c r="BP268" s="25" t="s">
        <v>157</v>
      </c>
      <c r="BQ268" s="25" t="s">
        <v>157</v>
      </c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</row>
    <row r="269" spans="2:84" x14ac:dyDescent="0.25">
      <c r="B269" t="str">
        <f>IF(Q269="ja",XPlan_raw[[#This Row],[EKA_kode2]],"")</f>
        <v>T510037102</v>
      </c>
      <c r="C269" t="str">
        <f>XPlan_raw[[#This Row],[eka_langtnavn]]</f>
        <v>Projekt organisation and Management</v>
      </c>
      <c r="D269" t="str">
        <f>IF(XPlan_raw[[#This Row],[Interne-kode]]&lt;&gt;"(tom)",XPlan_raw[[#This Row],[Interne-kode]],"")</f>
        <v/>
      </c>
      <c r="E2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9" t="str">
        <f>IF(XPlan_raw[[#This Row],[Campus]]&lt;&gt;"(tom)",XPlan_raw[[#This Row],[Campus]],"")</f>
        <v>Odense</v>
      </c>
      <c r="H269" t="str">
        <f>IF(OR(XPlan_raw[[#This Row],[Prøveform]]="(tom)",XPlan_raw[[#This Row],[Prøveform]]=""),"",XPlan_raw[[#This Row],[Prøveform]])</f>
        <v>Oral examination</v>
      </c>
      <c r="I269" t="str">
        <f>IF(XPlan_raw[[#This Row],[Eksaminator_samlet]]&lt;&gt;"",XPlan_raw[[#This Row],[Eksaminator_samlet]],"")</f>
        <v/>
      </c>
      <c r="J269" t="str">
        <f>IF(OR(XPlan_raw[[#This Row],[Censur]]="(tom)",XPlan_raw[[#This Row],[Censur]]=""),"",XPlan_raw[[#This Row],[Censur]])</f>
        <v/>
      </c>
      <c r="K2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9" s="4" t="str">
        <f>IF(XPlan_raw[[#This Row],[Bemærk]]&lt;&gt;"",XPlan_raw[[#This Row],[Bemærk]],"")</f>
        <v/>
      </c>
      <c r="M269" s="4" t="str">
        <f>IF(XPlan_raw[[#This Row],[Prøveform]]="Skriftlig prøve",XPlan_raw[[#This Row],[DATO: Start eksamen]]+21,"")</f>
        <v/>
      </c>
      <c r="N2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(BSc),(tom),Bachelor i Software Engineering (BSc),(tom),(tom),(tom),(tom),(tom),(tom),(tom),(tom),(tom),(tom),(tom),(tom),(tom),(tom),(tom),,,,,,,,,,,,,,,</v>
      </c>
      <c r="Q269" s="27" t="s">
        <v>515</v>
      </c>
      <c r="R269" s="49" t="s">
        <v>1620</v>
      </c>
      <c r="S269" s="46" t="s">
        <v>1621</v>
      </c>
      <c r="T269" s="25" t="s">
        <v>157</v>
      </c>
      <c r="U269" s="46" t="s">
        <v>208</v>
      </c>
      <c r="V269" s="25" t="s">
        <v>157</v>
      </c>
      <c r="W269" s="50">
        <v>45824</v>
      </c>
      <c r="X269" s="51">
        <v>45826</v>
      </c>
      <c r="Y269" s="41" t="s">
        <v>630</v>
      </c>
      <c r="Z269" s="49"/>
      <c r="AA269" s="25" t="s">
        <v>186</v>
      </c>
      <c r="AB269" s="46"/>
      <c r="AC269" s="42" t="s">
        <v>157</v>
      </c>
      <c r="AD269" s="52"/>
      <c r="AE269" s="26"/>
      <c r="AF269" t="s">
        <v>18</v>
      </c>
      <c r="AH269" s="46" t="s">
        <v>157</v>
      </c>
      <c r="AI269" s="25" t="s">
        <v>157</v>
      </c>
      <c r="AJ269" s="46" t="s">
        <v>157</v>
      </c>
      <c r="AK269" s="25" t="s">
        <v>157</v>
      </c>
      <c r="AL269" s="46" t="s">
        <v>157</v>
      </c>
      <c r="AM269" s="25" t="s">
        <v>157</v>
      </c>
      <c r="AN269" s="46" t="s">
        <v>157</v>
      </c>
      <c r="AO269" s="25" t="s">
        <v>157</v>
      </c>
      <c r="AP269" s="25" t="s">
        <v>157</v>
      </c>
      <c r="AQ269" s="25" t="s">
        <v>157</v>
      </c>
      <c r="AR269" s="25" t="s">
        <v>157</v>
      </c>
      <c r="AS269" s="25" t="s">
        <v>157</v>
      </c>
      <c r="AT269" s="25" t="s">
        <v>157</v>
      </c>
      <c r="AU269" s="25" t="s">
        <v>157</v>
      </c>
      <c r="AV269" s="25" t="s">
        <v>157</v>
      </c>
      <c r="AW269" s="25" t="s">
        <v>157</v>
      </c>
      <c r="AX269" s="25" t="s">
        <v>157</v>
      </c>
      <c r="AY269" s="25" t="s">
        <v>157</v>
      </c>
      <c r="AZ269" s="25" t="s">
        <v>62</v>
      </c>
      <c r="BA269" s="25" t="s">
        <v>157</v>
      </c>
      <c r="BB269" s="25" t="s">
        <v>64</v>
      </c>
      <c r="BC269" s="25" t="s">
        <v>157</v>
      </c>
      <c r="BD269" s="25" t="s">
        <v>157</v>
      </c>
      <c r="BE269" s="25" t="s">
        <v>157</v>
      </c>
      <c r="BF269" s="25" t="s">
        <v>157</v>
      </c>
      <c r="BG269" s="25" t="s">
        <v>157</v>
      </c>
      <c r="BH269" s="25" t="s">
        <v>157</v>
      </c>
      <c r="BI269" s="25" t="s">
        <v>157</v>
      </c>
      <c r="BJ269" s="25" t="s">
        <v>157</v>
      </c>
      <c r="BK269" s="25" t="s">
        <v>157</v>
      </c>
      <c r="BL269" s="25" t="s">
        <v>157</v>
      </c>
      <c r="BM269" s="25" t="s">
        <v>157</v>
      </c>
      <c r="BN269" s="25" t="s">
        <v>157</v>
      </c>
      <c r="BO269" s="25" t="s">
        <v>157</v>
      </c>
      <c r="BP269" s="25" t="s">
        <v>157</v>
      </c>
      <c r="BQ269" s="25" t="s">
        <v>157</v>
      </c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</row>
    <row r="270" spans="2:84" x14ac:dyDescent="0.25">
      <c r="B270" t="str">
        <f>IF(Q270="ja",XPlan_raw[[#This Row],[EKA_kode2]],"")</f>
        <v>T000083102</v>
      </c>
      <c r="C270" t="str">
        <f>XPlan_raw[[#This Row],[eka_langtnavn]]</f>
        <v>Projekttema 2: Infrastruktur og Etagebyggeri</v>
      </c>
      <c r="D270" t="str">
        <f>IF(XPlan_raw[[#This Row],[Interne-kode]]&lt;&gt;"(tom)",XPlan_raw[[#This Row],[Interne-kode]],"")</f>
        <v>B-PTE2</v>
      </c>
      <c r="E2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70" t="str">
        <f>IF(XPlan_raw[[#This Row],[Campus]]&lt;&gt;"(tom)",XPlan_raw[[#This Row],[Campus]],"")</f>
        <v>Odense</v>
      </c>
      <c r="H270" t="str">
        <f>IF(OR(XPlan_raw[[#This Row],[Prøveform]]="(tom)",XPlan_raw[[#This Row],[Prøveform]]=""),"",XPlan_raw[[#This Row],[Prøveform]])</f>
        <v>Oral examination</v>
      </c>
      <c r="I270" t="str">
        <f>IF(XPlan_raw[[#This Row],[Eksaminator_samlet]]&lt;&gt;"",XPlan_raw[[#This Row],[Eksaminator_samlet]],"")</f>
        <v>Martin Winther-Gaasvig, Camilla Fogh Larsen, Torben Bårup Sørensen</v>
      </c>
      <c r="J270" t="str">
        <f>IF(OR(XPlan_raw[[#This Row],[Censur]]="(tom)",XPlan_raw[[#This Row],[Censur]]=""),"",XPlan_raw[[#This Row],[Censur]])</f>
        <v>Second examiner: Internal</v>
      </c>
      <c r="K2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70" s="4" t="str">
        <f>IF(XPlan_raw[[#This Row],[Bemærk]]&lt;&gt;"",XPlan_raw[[#This Row],[Bemærk]],"")</f>
        <v/>
      </c>
      <c r="M270" s="4" t="str">
        <f>IF(XPlan_raw[[#This Row],[Prøveform]]="Skriftlig prøve",XPlan_raw[[#This Row],[DATO: Start eksamen]]+21,"")</f>
        <v/>
      </c>
      <c r="N2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70" s="27" t="s">
        <v>515</v>
      </c>
      <c r="R270" s="26" t="s">
        <v>881</v>
      </c>
      <c r="S270" s="25" t="s">
        <v>882</v>
      </c>
      <c r="T270" s="25" t="s">
        <v>883</v>
      </c>
      <c r="U270" s="25" t="s">
        <v>156</v>
      </c>
      <c r="V270" s="25" t="s">
        <v>157</v>
      </c>
      <c r="W270" s="42">
        <v>45824</v>
      </c>
      <c r="X270" s="51">
        <v>45827</v>
      </c>
      <c r="Y270" s="41" t="s">
        <v>630</v>
      </c>
      <c r="Z270" s="26" t="s">
        <v>884</v>
      </c>
      <c r="AA270" s="25" t="s">
        <v>186</v>
      </c>
      <c r="AB270" s="25" t="s">
        <v>160</v>
      </c>
      <c r="AC270" s="42">
        <v>45884</v>
      </c>
      <c r="AD270" s="51"/>
      <c r="AE270" s="26"/>
      <c r="AF270" t="s">
        <v>18</v>
      </c>
      <c r="AH270" s="46" t="s">
        <v>44</v>
      </c>
      <c r="AI270" s="25" t="s">
        <v>157</v>
      </c>
      <c r="AJ270" s="46" t="s">
        <v>157</v>
      </c>
      <c r="AK270" s="25" t="s">
        <v>157</v>
      </c>
      <c r="AL270" s="46" t="s">
        <v>157</v>
      </c>
      <c r="AM270" s="25" t="s">
        <v>157</v>
      </c>
      <c r="AN270" s="46" t="s">
        <v>157</v>
      </c>
      <c r="AO270" s="25" t="s">
        <v>157</v>
      </c>
      <c r="AP270" s="25" t="s">
        <v>157</v>
      </c>
      <c r="AQ270" s="25" t="s">
        <v>157</v>
      </c>
      <c r="AR270" s="25" t="s">
        <v>157</v>
      </c>
      <c r="AS270" s="25" t="s">
        <v>157</v>
      </c>
      <c r="AT270" s="25" t="s">
        <v>157</v>
      </c>
      <c r="AU270" s="25" t="s">
        <v>157</v>
      </c>
      <c r="AV270" s="25"/>
      <c r="AW270" s="25" t="s">
        <v>157</v>
      </c>
      <c r="AX270" s="25" t="s">
        <v>157</v>
      </c>
      <c r="AY270" s="25" t="s">
        <v>157</v>
      </c>
      <c r="AZ270" s="25" t="s">
        <v>157</v>
      </c>
      <c r="BA270" s="25" t="s">
        <v>157</v>
      </c>
      <c r="BB270" s="25" t="s">
        <v>157</v>
      </c>
      <c r="BC270" s="25" t="s">
        <v>157</v>
      </c>
      <c r="BD270" s="25" t="s">
        <v>157</v>
      </c>
      <c r="BE270" s="25" t="s">
        <v>157</v>
      </c>
      <c r="BF270" s="25" t="s">
        <v>157</v>
      </c>
      <c r="BG270" s="25" t="s">
        <v>157</v>
      </c>
      <c r="BH270" s="25" t="s">
        <v>157</v>
      </c>
      <c r="BI270" s="25" t="s">
        <v>157</v>
      </c>
      <c r="BJ270" s="25" t="s">
        <v>157</v>
      </c>
      <c r="BK270" s="25" t="s">
        <v>157</v>
      </c>
      <c r="BL270" s="25" t="s">
        <v>157</v>
      </c>
      <c r="BM270" s="25" t="s">
        <v>157</v>
      </c>
      <c r="BN270" s="25" t="s">
        <v>157</v>
      </c>
      <c r="BO270" s="25" t="s">
        <v>157</v>
      </c>
      <c r="BP270" s="25" t="s">
        <v>157</v>
      </c>
      <c r="BQ270" s="25" t="s">
        <v>157</v>
      </c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</row>
    <row r="271" spans="2:84" x14ac:dyDescent="0.25">
      <c r="B271" t="str">
        <f>IF(Q271="ja",XPlan_raw[[#This Row],[EKA_kode2]],"")</f>
        <v>T070005102</v>
      </c>
      <c r="C271" t="str">
        <f>XPlan_raw[[#This Row],[eka_langtnavn]]</f>
        <v>Robotics</v>
      </c>
      <c r="D271" t="str">
        <f>IF(XPlan_raw[[#This Row],[Interne-kode]]&lt;&gt;"(tom)",XPlan_raw[[#This Row],[Interne-kode]],"")</f>
        <v>PDXROB1</v>
      </c>
      <c r="E2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1" t="str">
        <f>IF(XPlan_raw[[#This Row],[Campus]]&lt;&gt;"(tom)",XPlan_raw[[#This Row],[Campus]],"")</f>
        <v>Odense</v>
      </c>
      <c r="H271" t="str">
        <f>IF(OR(XPlan_raw[[#This Row],[Prøveform]]="(tom)",XPlan_raw[[#This Row],[Prøveform]]=""),"",XPlan_raw[[#This Row],[Prøveform]])</f>
        <v>Oral examination</v>
      </c>
      <c r="I271" t="str">
        <f>IF(XPlan_raw[[#This Row],[Eksaminator_samlet]]&lt;&gt;"",XPlan_raw[[#This Row],[Eksaminator_samlet]],"")</f>
        <v>Dirk Kraft</v>
      </c>
      <c r="J271" t="str">
        <f>IF(OR(XPlan_raw[[#This Row],[Censur]]="(tom)",XPlan_raw[[#This Row],[Censur]]=""),"",XPlan_raw[[#This Row],[Censur]])</f>
        <v>Second examiner: Internal</v>
      </c>
      <c r="K2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71" s="4" t="str">
        <f>IF(XPlan_raw[[#This Row],[Bemærk]]&lt;&gt;"",XPlan_raw[[#This Row],[Bemærk]],"")</f>
        <v/>
      </c>
      <c r="M271" s="4" t="str">
        <f>IF(XPlan_raw[[#This Row],[Prøveform]]="Skriftlig prøve",XPlan_raw[[#This Row],[DATO: Start eksamen]]+21,"")</f>
        <v/>
      </c>
      <c r="N2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271" s="27" t="s">
        <v>515</v>
      </c>
      <c r="R271" s="49" t="s">
        <v>970</v>
      </c>
      <c r="S271" s="46" t="s">
        <v>971</v>
      </c>
      <c r="T271" s="25" t="s">
        <v>972</v>
      </c>
      <c r="U271" s="46" t="s">
        <v>208</v>
      </c>
      <c r="V271" s="25" t="s">
        <v>157</v>
      </c>
      <c r="W271" s="50">
        <v>45824</v>
      </c>
      <c r="X271" s="51">
        <v>45825</v>
      </c>
      <c r="Y271" s="41" t="s">
        <v>630</v>
      </c>
      <c r="Z271" s="49" t="s">
        <v>973</v>
      </c>
      <c r="AA271" s="25" t="s">
        <v>186</v>
      </c>
      <c r="AB271" s="46" t="s">
        <v>160</v>
      </c>
      <c r="AC271" s="42">
        <v>45898</v>
      </c>
      <c r="AD271" s="52"/>
      <c r="AE271" s="26"/>
      <c r="AF271" t="s">
        <v>18</v>
      </c>
      <c r="AH271" s="46" t="s">
        <v>157</v>
      </c>
      <c r="AI271" s="25" t="s">
        <v>157</v>
      </c>
      <c r="AJ271" s="46" t="s">
        <v>157</v>
      </c>
      <c r="AK271" s="25" t="s">
        <v>157</v>
      </c>
      <c r="AL271" s="46" t="s">
        <v>157</v>
      </c>
      <c r="AM271" s="25" t="s">
        <v>157</v>
      </c>
      <c r="AN271" s="46" t="s">
        <v>157</v>
      </c>
      <c r="AO271" s="25" t="s">
        <v>157</v>
      </c>
      <c r="AP271" s="25" t="s">
        <v>157</v>
      </c>
      <c r="AQ271" s="25" t="s">
        <v>157</v>
      </c>
      <c r="AR271" s="25" t="s">
        <v>157</v>
      </c>
      <c r="AS271" s="25" t="s">
        <v>157</v>
      </c>
      <c r="AT271" s="25" t="s">
        <v>157</v>
      </c>
      <c r="AU271" s="25" t="s">
        <v>157</v>
      </c>
      <c r="AV271" s="25"/>
      <c r="AW271" s="25" t="s">
        <v>157</v>
      </c>
      <c r="AX271" s="25" t="s">
        <v>60</v>
      </c>
      <c r="AY271" s="25" t="s">
        <v>157</v>
      </c>
      <c r="AZ271" s="25" t="s">
        <v>157</v>
      </c>
      <c r="BA271" s="25" t="s">
        <v>157</v>
      </c>
      <c r="BB271" s="25" t="s">
        <v>157</v>
      </c>
      <c r="BC271" s="25" t="s">
        <v>157</v>
      </c>
      <c r="BD271" s="25" t="s">
        <v>157</v>
      </c>
      <c r="BE271" s="25" t="s">
        <v>157</v>
      </c>
      <c r="BF271" s="25" t="s">
        <v>157</v>
      </c>
      <c r="BG271" s="25" t="s">
        <v>157</v>
      </c>
      <c r="BH271" s="25" t="s">
        <v>157</v>
      </c>
      <c r="BI271" s="25" t="s">
        <v>157</v>
      </c>
      <c r="BJ271" s="25" t="s">
        <v>157</v>
      </c>
      <c r="BK271" s="25" t="s">
        <v>157</v>
      </c>
      <c r="BL271" s="25" t="s">
        <v>157</v>
      </c>
      <c r="BM271" s="25" t="s">
        <v>157</v>
      </c>
      <c r="BN271" s="25" t="s">
        <v>157</v>
      </c>
      <c r="BO271" s="25" t="s">
        <v>157</v>
      </c>
      <c r="BP271" s="25" t="s">
        <v>157</v>
      </c>
      <c r="BQ271" s="25" t="s">
        <v>157</v>
      </c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</row>
    <row r="272" spans="2:84" x14ac:dyDescent="0.25">
      <c r="B272" t="str">
        <f>IF(Q272="ja",XPlan_raw[[#This Row],[EKA_kode2]],"")</f>
        <v>T600037102</v>
      </c>
      <c r="C272" t="str">
        <f>XPlan_raw[[#This Row],[eka_langtnavn]]</f>
        <v>Semesterprojekt i fjernvarme</v>
      </c>
      <c r="D272" t="str">
        <f>IF(XPlan_raw[[#This Row],[Interne-kode]]&lt;&gt;"(tom)",XPlan_raw[[#This Row],[Interne-kode]],"")</f>
        <v>ET4-SPR</v>
      </c>
      <c r="E2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2" t="str">
        <f>IF(XPlan_raw[[#This Row],[Campus]]&lt;&gt;"(tom)",XPlan_raw[[#This Row],[Campus]],"")</f>
        <v>Odense</v>
      </c>
      <c r="H272" t="str">
        <f>IF(OR(XPlan_raw[[#This Row],[Prøveform]]="(tom)",XPlan_raw[[#This Row],[Prøveform]]=""),"",XPlan_raw[[#This Row],[Prøveform]])</f>
        <v>Combined test</v>
      </c>
      <c r="I272" t="str">
        <f>IF(XPlan_raw[[#This Row],[Eksaminator_samlet]]&lt;&gt;"",XPlan_raw[[#This Row],[Eksaminator_samlet]],"")</f>
        <v>Christoffer Christensen, Magnus Værbæk</v>
      </c>
      <c r="J272" t="str">
        <f>IF(OR(XPlan_raw[[#This Row],[Censur]]="(tom)",XPlan_raw[[#This Row],[Censur]]=""),"",XPlan_raw[[#This Row],[Censur]])</f>
        <v>Second examiner: External</v>
      </c>
      <c r="K2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72" s="4" t="str">
        <f>IF(XPlan_raw[[#This Row],[Bemærk]]&lt;&gt;"",XPlan_raw[[#This Row],[Bemærk]],"")</f>
        <v/>
      </c>
      <c r="M272" s="4" t="str">
        <f>IF(XPlan_raw[[#This Row],[Prøveform]]="Skriftlig prøve",XPlan_raw[[#This Row],[DATO: Start eksamen]]+21,"")</f>
        <v/>
      </c>
      <c r="N2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72" s="27" t="s">
        <v>515</v>
      </c>
      <c r="R272" s="49" t="s">
        <v>744</v>
      </c>
      <c r="S272" s="46" t="s">
        <v>745</v>
      </c>
      <c r="T272" s="25" t="s">
        <v>746</v>
      </c>
      <c r="U272" s="46" t="s">
        <v>203</v>
      </c>
      <c r="V272" s="25" t="s">
        <v>157</v>
      </c>
      <c r="W272" s="50">
        <v>45824</v>
      </c>
      <c r="X272" s="51"/>
      <c r="Y272" s="41" t="s">
        <v>630</v>
      </c>
      <c r="Z272" s="49" t="s">
        <v>747</v>
      </c>
      <c r="AA272" s="25" t="s">
        <v>446</v>
      </c>
      <c r="AB272" s="46" t="s">
        <v>187</v>
      </c>
      <c r="AC272" s="42">
        <v>45891</v>
      </c>
      <c r="AD272" s="52"/>
      <c r="AE272" s="26"/>
      <c r="AF272" t="s">
        <v>18</v>
      </c>
      <c r="AH272" s="46" t="s">
        <v>157</v>
      </c>
      <c r="AI272" s="25" t="s">
        <v>157</v>
      </c>
      <c r="AJ272" s="46" t="s">
        <v>157</v>
      </c>
      <c r="AK272" s="25" t="s">
        <v>157</v>
      </c>
      <c r="AL272" s="46" t="s">
        <v>157</v>
      </c>
      <c r="AM272" s="25" t="s">
        <v>157</v>
      </c>
      <c r="AN272" s="46" t="s">
        <v>157</v>
      </c>
      <c r="AO272" s="25" t="s">
        <v>157</v>
      </c>
      <c r="AP272" s="25" t="s">
        <v>157</v>
      </c>
      <c r="AQ272" s="25" t="s">
        <v>157</v>
      </c>
      <c r="AR272" s="25" t="s">
        <v>157</v>
      </c>
      <c r="AS272" s="25" t="s">
        <v>157</v>
      </c>
      <c r="AT272" s="25" t="s">
        <v>56</v>
      </c>
      <c r="AU272" s="25" t="s">
        <v>157</v>
      </c>
      <c r="AV272" s="25"/>
      <c r="AW272" s="25" t="s">
        <v>157</v>
      </c>
      <c r="AX272" s="25" t="s">
        <v>157</v>
      </c>
      <c r="AY272" s="25" t="s">
        <v>157</v>
      </c>
      <c r="AZ272" s="25" t="s">
        <v>157</v>
      </c>
      <c r="BA272" s="25" t="s">
        <v>157</v>
      </c>
      <c r="BB272" s="25" t="s">
        <v>157</v>
      </c>
      <c r="BC272" s="25" t="s">
        <v>157</v>
      </c>
      <c r="BD272" s="25" t="s">
        <v>157</v>
      </c>
      <c r="BE272" s="25" t="s">
        <v>157</v>
      </c>
      <c r="BF272" s="25" t="s">
        <v>157</v>
      </c>
      <c r="BG272" s="25" t="s">
        <v>157</v>
      </c>
      <c r="BH272" s="25" t="s">
        <v>157</v>
      </c>
      <c r="BI272" s="25" t="s">
        <v>157</v>
      </c>
      <c r="BJ272" s="25" t="s">
        <v>157</v>
      </c>
      <c r="BK272" s="25" t="s">
        <v>157</v>
      </c>
      <c r="BL272" s="25" t="s">
        <v>157</v>
      </c>
      <c r="BM272" s="25" t="s">
        <v>157</v>
      </c>
      <c r="BN272" s="25" t="s">
        <v>157</v>
      </c>
      <c r="BO272" s="25" t="s">
        <v>157</v>
      </c>
      <c r="BP272" s="25" t="s">
        <v>157</v>
      </c>
      <c r="BQ272" s="25" t="s">
        <v>157</v>
      </c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</row>
    <row r="273" spans="2:84" x14ac:dyDescent="0.25">
      <c r="B273" t="str">
        <f>IF(Q273="ja",XPlan_raw[[#This Row],[EKA_kode2]],"")</f>
        <v>T500008102</v>
      </c>
      <c r="C273" t="str">
        <f>XPlan_raw[[#This Row],[eka_langtnavn]]</f>
        <v>Software Engineering og modellering til Cyber-Physical systemer</v>
      </c>
      <c r="D273" t="str">
        <f>IF(XPlan_raw[[#This Row],[Interne-kode]]&lt;&gt;"(tom)",XPlan_raw[[#This Row],[Interne-kode]],"")</f>
        <v>ST2-SEM</v>
      </c>
      <c r="E2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3" t="s">
        <v>2079</v>
      </c>
      <c r="G273" t="str">
        <f>IF(XPlan_raw[[#This Row],[Campus]]&lt;&gt;"(tom)",XPlan_raw[[#This Row],[Campus]],"")</f>
        <v>Odense</v>
      </c>
      <c r="H273" t="str">
        <f>IF(OR(XPlan_raw[[#This Row],[Prøveform]]="(tom)",XPlan_raw[[#This Row],[Prøveform]]=""),"",XPlan_raw[[#This Row],[Prøveform]])</f>
        <v>Written examination</v>
      </c>
      <c r="I273" t="str">
        <f>IF(XPlan_raw[[#This Row],[Eksaminator_samlet]]&lt;&gt;"",XPlan_raw[[#This Row],[Eksaminator_samlet]],"")</f>
        <v>Thiago Rocha Silva</v>
      </c>
      <c r="J273" t="str">
        <f>IF(OR(XPlan_raw[[#This Row],[Censur]]="(tom)",XPlan_raw[[#This Row],[Censur]]=""),"",XPlan_raw[[#This Row],[Censur]])</f>
        <v>Second examiner: None</v>
      </c>
      <c r="K2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3" s="4" t="str">
        <f>IF(XPlan_raw[[#This Row],[Bemærk]]&lt;&gt;"",XPlan_raw[[#This Row],[Bemærk]],"")</f>
        <v/>
      </c>
      <c r="M273" s="4" t="str">
        <f>IF(XPlan_raw[[#This Row],[Prøveform]]="Skriftlig prøve",XPlan_raw[[#This Row],[DATO: Start eksamen]]+21,"")</f>
        <v/>
      </c>
      <c r="N2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273" s="27" t="s">
        <v>515</v>
      </c>
      <c r="R273" s="49" t="s">
        <v>1581</v>
      </c>
      <c r="S273" s="46" t="s">
        <v>1582</v>
      </c>
      <c r="T273" s="25" t="s">
        <v>1583</v>
      </c>
      <c r="U273" s="46" t="s">
        <v>156</v>
      </c>
      <c r="V273" s="25" t="s">
        <v>157</v>
      </c>
      <c r="W273" s="50">
        <v>45824</v>
      </c>
      <c r="X273" s="51"/>
      <c r="Y273" s="41" t="s">
        <v>630</v>
      </c>
      <c r="Z273" s="49" t="s">
        <v>1584</v>
      </c>
      <c r="AA273" s="25" t="s">
        <v>159</v>
      </c>
      <c r="AB273" s="46" t="s">
        <v>167</v>
      </c>
      <c r="AC273" s="42">
        <v>45877</v>
      </c>
      <c r="AD273" s="52"/>
      <c r="AE273" s="26"/>
      <c r="AF273" t="s">
        <v>18</v>
      </c>
      <c r="AH273" s="46" t="s">
        <v>157</v>
      </c>
      <c r="AI273" s="25" t="s">
        <v>157</v>
      </c>
      <c r="AJ273" s="46" t="s">
        <v>157</v>
      </c>
      <c r="AK273" s="25" t="s">
        <v>157</v>
      </c>
      <c r="AL273" s="46" t="s">
        <v>157</v>
      </c>
      <c r="AM273" s="25" t="s">
        <v>157</v>
      </c>
      <c r="AN273" s="46" t="s">
        <v>157</v>
      </c>
      <c r="AO273" s="25" t="s">
        <v>157</v>
      </c>
      <c r="AP273" s="25" t="s">
        <v>157</v>
      </c>
      <c r="AQ273" s="25" t="s">
        <v>53</v>
      </c>
      <c r="AR273" s="25" t="s">
        <v>157</v>
      </c>
      <c r="AS273" s="25" t="s">
        <v>157</v>
      </c>
      <c r="AT273" s="25" t="s">
        <v>157</v>
      </c>
      <c r="AU273" s="25" t="s">
        <v>157</v>
      </c>
      <c r="AV273" s="25"/>
      <c r="AW273" s="25" t="s">
        <v>157</v>
      </c>
      <c r="AX273" s="25" t="s">
        <v>157</v>
      </c>
      <c r="AY273" s="25" t="s">
        <v>157</v>
      </c>
      <c r="AZ273" s="25" t="s">
        <v>157</v>
      </c>
      <c r="BA273" s="25" t="s">
        <v>157</v>
      </c>
      <c r="BB273" s="25" t="s">
        <v>157</v>
      </c>
      <c r="BC273" s="25" t="s">
        <v>157</v>
      </c>
      <c r="BD273" s="25" t="s">
        <v>157</v>
      </c>
      <c r="BE273" s="25" t="s">
        <v>157</v>
      </c>
      <c r="BF273" s="25" t="s">
        <v>157</v>
      </c>
      <c r="BG273" s="25" t="s">
        <v>157</v>
      </c>
      <c r="BH273" s="25" t="s">
        <v>157</v>
      </c>
      <c r="BI273" s="25" t="s">
        <v>157</v>
      </c>
      <c r="BJ273" s="25" t="s">
        <v>157</v>
      </c>
      <c r="BK273" s="25" t="s">
        <v>157</v>
      </c>
      <c r="BL273" s="25" t="s">
        <v>157</v>
      </c>
      <c r="BM273" s="25" t="s">
        <v>157</v>
      </c>
      <c r="BN273" s="25" t="s">
        <v>157</v>
      </c>
      <c r="BO273" s="25" t="s">
        <v>157</v>
      </c>
      <c r="BP273" s="25" t="s">
        <v>157</v>
      </c>
      <c r="BQ273" s="25" t="s">
        <v>157</v>
      </c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</row>
    <row r="274" spans="2:84" x14ac:dyDescent="0.25">
      <c r="B274" t="str">
        <f>IF(Q274="ja",XPlan_raw[[#This Row],[EKA_kode2]],"")</f>
        <v>T510025102</v>
      </c>
      <c r="C274" t="str">
        <f>XPlan_raw[[#This Row],[eka_langtnavn]]</f>
        <v>Software Engineering og Organisation</v>
      </c>
      <c r="D274" t="str">
        <f>IF(XPlan_raw[[#This Row],[Interne-kode]]&lt;&gt;"(tom)",XPlan_raw[[#This Row],[Interne-kode]],"")</f>
        <v>SE2-SEO</v>
      </c>
      <c r="E2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4" t="str">
        <f>IF(XPlan_raw[[#This Row],[Campus]]&lt;&gt;"(tom)",XPlan_raw[[#This Row],[Campus]],"")</f>
        <v>Odense</v>
      </c>
      <c r="H274" t="str">
        <f>IF(OR(XPlan_raw[[#This Row],[Prøveform]]="(tom)",XPlan_raw[[#This Row],[Prøveform]]=""),"",XPlan_raw[[#This Row],[Prøveform]])</f>
        <v>Written examination</v>
      </c>
      <c r="I274" t="str">
        <f>IF(XPlan_raw[[#This Row],[Eksaminator_samlet]]&lt;&gt;"",XPlan_raw[[#This Row],[Eksaminator_samlet]],"")</f>
        <v>Thiago Rocha Silva</v>
      </c>
      <c r="J274" t="str">
        <f>IF(OR(XPlan_raw[[#This Row],[Censur]]="(tom)",XPlan_raw[[#This Row],[Censur]]=""),"",XPlan_raw[[#This Row],[Censur]])</f>
        <v>Second examiner: None</v>
      </c>
      <c r="K2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4" s="4" t="str">
        <f>IF(XPlan_raw[[#This Row],[Bemærk]]&lt;&gt;"",XPlan_raw[[#This Row],[Bemærk]],"")</f>
        <v/>
      </c>
      <c r="M274" s="4" t="str">
        <f>IF(XPlan_raw[[#This Row],[Prøveform]]="Skriftlig prøve",XPlan_raw[[#This Row],[DATO: Start eksamen]]+21,"")</f>
        <v/>
      </c>
      <c r="N2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274" s="27" t="s">
        <v>515</v>
      </c>
      <c r="R274" s="49" t="s">
        <v>1610</v>
      </c>
      <c r="S274" s="46" t="s">
        <v>1611</v>
      </c>
      <c r="T274" s="25" t="s">
        <v>449</v>
      </c>
      <c r="U274" s="46" t="s">
        <v>156</v>
      </c>
      <c r="V274" s="25" t="s">
        <v>157</v>
      </c>
      <c r="W274" s="50">
        <v>45824</v>
      </c>
      <c r="X274" s="51"/>
      <c r="Y274" s="41" t="s">
        <v>630</v>
      </c>
      <c r="Z274" s="49" t="s">
        <v>1584</v>
      </c>
      <c r="AA274" s="25" t="s">
        <v>159</v>
      </c>
      <c r="AB274" s="46" t="s">
        <v>167</v>
      </c>
      <c r="AC274" s="42">
        <v>45877</v>
      </c>
      <c r="AD274" s="52"/>
      <c r="AE274" s="26"/>
      <c r="AF274" t="s">
        <v>18</v>
      </c>
      <c r="AH274" s="46" t="s">
        <v>157</v>
      </c>
      <c r="AI274" s="25" t="s">
        <v>157</v>
      </c>
      <c r="AJ274" s="46" t="s">
        <v>157</v>
      </c>
      <c r="AK274" s="25" t="s">
        <v>157</v>
      </c>
      <c r="AL274" s="46" t="s">
        <v>157</v>
      </c>
      <c r="AM274" s="25" t="s">
        <v>157</v>
      </c>
      <c r="AN274" s="46" t="s">
        <v>157</v>
      </c>
      <c r="AO274" s="25" t="s">
        <v>157</v>
      </c>
      <c r="AP274" s="25" t="s">
        <v>157</v>
      </c>
      <c r="AQ274" s="25" t="s">
        <v>157</v>
      </c>
      <c r="AR274" s="25" t="s">
        <v>157</v>
      </c>
      <c r="AS274" s="25" t="s">
        <v>157</v>
      </c>
      <c r="AT274" s="25" t="s">
        <v>157</v>
      </c>
      <c r="AU274" s="25" t="s">
        <v>157</v>
      </c>
      <c r="AV274" s="25"/>
      <c r="AW274" s="25" t="s">
        <v>157</v>
      </c>
      <c r="AX274" s="25" t="s">
        <v>157</v>
      </c>
      <c r="AY274" s="25" t="s">
        <v>157</v>
      </c>
      <c r="AZ274" s="25" t="s">
        <v>157</v>
      </c>
      <c r="BA274" s="25" t="s">
        <v>157</v>
      </c>
      <c r="BB274" s="25" t="s">
        <v>64</v>
      </c>
      <c r="BC274" s="25" t="s">
        <v>157</v>
      </c>
      <c r="BD274" s="25" t="s">
        <v>157</v>
      </c>
      <c r="BE274" s="25" t="s">
        <v>157</v>
      </c>
      <c r="BF274" s="25" t="s">
        <v>157</v>
      </c>
      <c r="BG274" s="25" t="s">
        <v>157</v>
      </c>
      <c r="BH274" s="25" t="s">
        <v>157</v>
      </c>
      <c r="BI274" s="25" t="s">
        <v>157</v>
      </c>
      <c r="BJ274" s="25" t="s">
        <v>157</v>
      </c>
      <c r="BK274" s="25" t="s">
        <v>157</v>
      </c>
      <c r="BL274" s="25" t="s">
        <v>157</v>
      </c>
      <c r="BM274" s="25" t="s">
        <v>157</v>
      </c>
      <c r="BN274" s="25" t="s">
        <v>157</v>
      </c>
      <c r="BO274" s="25" t="s">
        <v>157</v>
      </c>
      <c r="BP274" s="25" t="s">
        <v>157</v>
      </c>
      <c r="BQ274" s="25" t="s">
        <v>157</v>
      </c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</row>
    <row r="275" spans="2:84" x14ac:dyDescent="0.25">
      <c r="B275" t="str">
        <f>IF(Q275="ja",XPlan_raw[[#This Row],[EKA_kode2]],"")</f>
        <v>T150036102</v>
      </c>
      <c r="C275" t="str">
        <f>XPlan_raw[[#This Row],[eka_langtnavn]]</f>
        <v>Teori og metode til forsknings- og udviklingsarbejde</v>
      </c>
      <c r="D275" t="str">
        <f>IF(XPlan_raw[[#This Row],[Interne-kode]]&lt;&gt;"(tom)",XPlan_raw[[#This Row],[Interne-kode]],"")</f>
        <v>15-PP</v>
      </c>
      <c r="E2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5" t="str">
        <f>IF(XPlan_raw[[#This Row],[Campus]]&lt;&gt;"(tom)",XPlan_raw[[#This Row],[Campus]],"")</f>
        <v>Odense</v>
      </c>
      <c r="H275" t="str">
        <f>IF(OR(XPlan_raw[[#This Row],[Prøveform]]="(tom)",XPlan_raw[[#This Row],[Prøveform]]=""),"",XPlan_raw[[#This Row],[Prøveform]])</f>
        <v>Compulsory assignment with oral defence</v>
      </c>
      <c r="I275" t="str">
        <f>IF(XPlan_raw[[#This Row],[Eksaminator_samlet]]&lt;&gt;"",XPlan_raw[[#This Row],[Eksaminator_samlet]],"")</f>
        <v>David Hoffmeyer</v>
      </c>
      <c r="J275" t="str">
        <f>IF(OR(XPlan_raw[[#This Row],[Censur]]="(tom)",XPlan_raw[[#This Row],[Censur]]=""),"",XPlan_raw[[#This Row],[Censur]])</f>
        <v>Second examiner: Internal</v>
      </c>
      <c r="K2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75" s="4" t="str">
        <f>IF(XPlan_raw[[#This Row],[Bemærk]]&lt;&gt;"",XPlan_raw[[#This Row],[Bemærk]],"")</f>
        <v/>
      </c>
      <c r="M275" s="4" t="str">
        <f>IF(XPlan_raw[[#This Row],[Prøveform]]="Skriftlig prøve",XPlan_raw[[#This Row],[DATO: Start eksamen]]+21,"")</f>
        <v/>
      </c>
      <c r="N2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275" s="27" t="s">
        <v>515</v>
      </c>
      <c r="R275" s="49" t="s">
        <v>1282</v>
      </c>
      <c r="S275" s="46" t="s">
        <v>1283</v>
      </c>
      <c r="T275" s="25" t="s">
        <v>1284</v>
      </c>
      <c r="U275" s="46" t="s">
        <v>410</v>
      </c>
      <c r="V275" s="25" t="s">
        <v>157</v>
      </c>
      <c r="W275" s="50">
        <v>45824</v>
      </c>
      <c r="X275" s="51"/>
      <c r="Y275" s="41" t="s">
        <v>631</v>
      </c>
      <c r="Z275" s="49" t="s">
        <v>1218</v>
      </c>
      <c r="AA275" s="25" t="s">
        <v>1285</v>
      </c>
      <c r="AB275" s="46" t="s">
        <v>160</v>
      </c>
      <c r="AC275" s="42">
        <v>45896</v>
      </c>
      <c r="AD275" s="52"/>
      <c r="AE275" s="26"/>
      <c r="AF275" t="s">
        <v>18</v>
      </c>
      <c r="AH275" s="46" t="s">
        <v>157</v>
      </c>
      <c r="AI275" s="25" t="s">
        <v>157</v>
      </c>
      <c r="AJ275" s="46" t="s">
        <v>157</v>
      </c>
      <c r="AK275" s="25" t="s">
        <v>157</v>
      </c>
      <c r="AL275" s="46" t="s">
        <v>157</v>
      </c>
      <c r="AM275" s="25" t="s">
        <v>157</v>
      </c>
      <c r="AN275" s="46" t="s">
        <v>157</v>
      </c>
      <c r="AO275" s="25" t="s">
        <v>157</v>
      </c>
      <c r="AP275" s="25" t="s">
        <v>157</v>
      </c>
      <c r="AQ275" s="25" t="s">
        <v>157</v>
      </c>
      <c r="AR275" s="25" t="s">
        <v>157</v>
      </c>
      <c r="AS275" s="25" t="s">
        <v>157</v>
      </c>
      <c r="AT275" s="25" t="s">
        <v>157</v>
      </c>
      <c r="AU275" s="25" t="s">
        <v>157</v>
      </c>
      <c r="AV275" s="25"/>
      <c r="AW275" s="25" t="s">
        <v>157</v>
      </c>
      <c r="AX275" s="25" t="s">
        <v>157</v>
      </c>
      <c r="AY275" s="25" t="s">
        <v>157</v>
      </c>
      <c r="AZ275" s="25" t="s">
        <v>157</v>
      </c>
      <c r="BA275" s="25" t="s">
        <v>157</v>
      </c>
      <c r="BB275" s="25" t="s">
        <v>157</v>
      </c>
      <c r="BC275" s="25" t="s">
        <v>65</v>
      </c>
      <c r="BD275" s="25" t="s">
        <v>157</v>
      </c>
      <c r="BE275" s="25" t="s">
        <v>157</v>
      </c>
      <c r="BF275" s="25" t="s">
        <v>157</v>
      </c>
      <c r="BG275" s="25" t="s">
        <v>157</v>
      </c>
      <c r="BH275" s="25" t="s">
        <v>157</v>
      </c>
      <c r="BI275" s="25" t="s">
        <v>157</v>
      </c>
      <c r="BJ275" s="25" t="s">
        <v>157</v>
      </c>
      <c r="BK275" s="25" t="s">
        <v>157</v>
      </c>
      <c r="BL275" s="25" t="s">
        <v>157</v>
      </c>
      <c r="BM275" s="25" t="s">
        <v>157</v>
      </c>
      <c r="BN275" s="25" t="s">
        <v>157</v>
      </c>
      <c r="BO275" s="25" t="s">
        <v>157</v>
      </c>
      <c r="BP275" s="25" t="s">
        <v>157</v>
      </c>
      <c r="BQ275" s="25" t="s">
        <v>157</v>
      </c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</row>
    <row r="276" spans="2:84" x14ac:dyDescent="0.25">
      <c r="B276" t="str">
        <f>IF(Q276="ja",XPlan_raw[[#This Row],[EKA_kode2]],"")</f>
        <v>T580024102</v>
      </c>
      <c r="C276" t="str">
        <f>XPlan_raw[[#This Row],[eka_langtnavn]]</f>
        <v>The regulatory process of medical devices</v>
      </c>
      <c r="D276" t="str">
        <f>IF(XPlan_raw[[#This Row],[Interne-kode]]&lt;&gt;"(tom)",XPlan_raw[[#This Row],[Interne-kode]],"")</f>
        <v>VB-RMD</v>
      </c>
      <c r="E2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6" t="str">
        <f>IF(XPlan_raw[[#This Row],[Campus]]&lt;&gt;"(tom)",XPlan_raw[[#This Row],[Campus]],"")</f>
        <v>Odense</v>
      </c>
      <c r="H276" t="str">
        <f>IF(OR(XPlan_raw[[#This Row],[Prøveform]]="(tom)",XPlan_raw[[#This Row],[Prøveform]]=""),"",XPlan_raw[[#This Row],[Prøveform]])</f>
        <v>Oral examination</v>
      </c>
      <c r="I276" t="str">
        <f>IF(XPlan_raw[[#This Row],[Eksaminator_samlet]]&lt;&gt;"",XPlan_raw[[#This Row],[Eksaminator_samlet]],"")</f>
        <v>Trine Straarup Winther</v>
      </c>
      <c r="J276" t="str">
        <f>IF(OR(XPlan_raw[[#This Row],[Censur]]="(tom)",XPlan_raw[[#This Row],[Censur]]=""),"",XPlan_raw[[#This Row],[Censur]])</f>
        <v>Second examiner: Internal</v>
      </c>
      <c r="K2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76" s="4" t="str">
        <f>IF(XPlan_raw[[#This Row],[Bemærk]]&lt;&gt;"",XPlan_raw[[#This Row],[Bemærk]],"")</f>
        <v/>
      </c>
      <c r="M276" s="4" t="str">
        <f>IF(XPlan_raw[[#This Row],[Prøveform]]="Skriftlig prøve",XPlan_raw[[#This Row],[DATO: Start eksamen]]+21,"")</f>
        <v/>
      </c>
      <c r="N2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76" s="27" t="s">
        <v>515</v>
      </c>
      <c r="R276" s="49" t="s">
        <v>1926</v>
      </c>
      <c r="S276" s="46" t="s">
        <v>1927</v>
      </c>
      <c r="T276" s="25" t="s">
        <v>1928</v>
      </c>
      <c r="U276" s="46" t="s">
        <v>208</v>
      </c>
      <c r="V276" s="25" t="s">
        <v>157</v>
      </c>
      <c r="W276" s="50">
        <v>45824</v>
      </c>
      <c r="X276" s="51">
        <v>45825</v>
      </c>
      <c r="Y276" s="41" t="s">
        <v>630</v>
      </c>
      <c r="Z276" s="49" t="s">
        <v>1929</v>
      </c>
      <c r="AA276" s="25" t="s">
        <v>186</v>
      </c>
      <c r="AB276" s="46" t="s">
        <v>160</v>
      </c>
      <c r="AC276" s="42">
        <v>45894</v>
      </c>
      <c r="AD276" s="52"/>
      <c r="AE276" s="26"/>
      <c r="AF276" t="s">
        <v>18</v>
      </c>
      <c r="AH276" s="46" t="s">
        <v>157</v>
      </c>
      <c r="AI276" s="25" t="s">
        <v>157</v>
      </c>
      <c r="AJ276" s="46" t="s">
        <v>157</v>
      </c>
      <c r="AK276" s="25" t="s">
        <v>157</v>
      </c>
      <c r="AL276" s="46" t="s">
        <v>157</v>
      </c>
      <c r="AM276" s="25" t="s">
        <v>157</v>
      </c>
      <c r="AN276" s="46" t="s">
        <v>157</v>
      </c>
      <c r="AO276" s="25" t="s">
        <v>157</v>
      </c>
      <c r="AP276" s="25" t="s">
        <v>157</v>
      </c>
      <c r="AQ276" s="25" t="s">
        <v>157</v>
      </c>
      <c r="AR276" s="25" t="s">
        <v>157</v>
      </c>
      <c r="AS276" s="25" t="s">
        <v>157</v>
      </c>
      <c r="AT276" s="25" t="s">
        <v>157</v>
      </c>
      <c r="AU276" s="25" t="s">
        <v>157</v>
      </c>
      <c r="AV276" s="25"/>
      <c r="AW276" s="25" t="s">
        <v>157</v>
      </c>
      <c r="AX276" s="25" t="s">
        <v>157</v>
      </c>
      <c r="AY276" s="25" t="s">
        <v>157</v>
      </c>
      <c r="AZ276" s="25" t="s">
        <v>157</v>
      </c>
      <c r="BA276" s="25" t="s">
        <v>63</v>
      </c>
      <c r="BB276" s="25" t="s">
        <v>157</v>
      </c>
      <c r="BC276" s="25" t="s">
        <v>157</v>
      </c>
      <c r="BD276" s="25" t="s">
        <v>157</v>
      </c>
      <c r="BE276" s="25" t="s">
        <v>157</v>
      </c>
      <c r="BF276" s="25" t="s">
        <v>157</v>
      </c>
      <c r="BG276" s="25" t="s">
        <v>157</v>
      </c>
      <c r="BH276" s="25" t="s">
        <v>157</v>
      </c>
      <c r="BI276" s="25" t="s">
        <v>157</v>
      </c>
      <c r="BJ276" s="25" t="s">
        <v>157</v>
      </c>
      <c r="BK276" s="25" t="s">
        <v>157</v>
      </c>
      <c r="BL276" s="25" t="s">
        <v>157</v>
      </c>
      <c r="BM276" s="25" t="s">
        <v>157</v>
      </c>
      <c r="BN276" s="25" t="s">
        <v>157</v>
      </c>
      <c r="BO276" s="25" t="s">
        <v>157</v>
      </c>
      <c r="BP276" s="25" t="s">
        <v>157</v>
      </c>
      <c r="BQ276" s="25" t="s">
        <v>157</v>
      </c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</row>
    <row r="277" spans="2:84" x14ac:dyDescent="0.25">
      <c r="B277" t="str">
        <f>IF(Q277="ja",XPlan_raw[[#This Row],[EKA_kode2]],"")</f>
        <v>T150017102</v>
      </c>
      <c r="C277" t="str">
        <f>XPlan_raw[[#This Row],[eka_langtnavn]]</f>
        <v>Computational Design + Robotics Studio 2</v>
      </c>
      <c r="D277" t="str">
        <f>IF(XPlan_raw[[#This Row],[Interne-kode]]&lt;&gt;"(tom)",XPlan_raw[[#This Row],[Interne-kode]],"")</f>
        <v>15-CDRS2</v>
      </c>
      <c r="E2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7" t="str">
        <f>IF(XPlan_raw[[#This Row],[Campus]]&lt;&gt;"(tom)",XPlan_raw[[#This Row],[Campus]],"")</f>
        <v>Odense</v>
      </c>
      <c r="H277" t="str">
        <f>IF(OR(XPlan_raw[[#This Row],[Prøveform]]="(tom)",XPlan_raw[[#This Row],[Prøveform]]=""),"",XPlan_raw[[#This Row],[Prøveform]])</f>
        <v>Oral examination</v>
      </c>
      <c r="I277" t="str">
        <f>IF(XPlan_raw[[#This Row],[Eksaminator_samlet]]&lt;&gt;"",XPlan_raw[[#This Row],[Eksaminator_samlet]],"")</f>
        <v>Hyunchul Kwon, Junaid Nabi, Roberto Naboni</v>
      </c>
      <c r="J277" t="str">
        <f>IF(OR(XPlan_raw[[#This Row],[Censur]]="(tom)",XPlan_raw[[#This Row],[Censur]]=""),"",XPlan_raw[[#This Row],[Censur]])</f>
        <v>Second examiner: External</v>
      </c>
      <c r="K2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77" s="4" t="str">
        <f>IF(XPlan_raw[[#This Row],[Bemærk]]&lt;&gt;"",XPlan_raw[[#This Row],[Bemærk]],"")</f>
        <v/>
      </c>
      <c r="M277" s="4" t="str">
        <f>IF(XPlan_raw[[#This Row],[Prøveform]]="Skriftlig prøve",XPlan_raw[[#This Row],[DATO: Start eksamen]]+21,"")</f>
        <v/>
      </c>
      <c r="N2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277" s="27" t="s">
        <v>515</v>
      </c>
      <c r="R277" s="49" t="s">
        <v>1259</v>
      </c>
      <c r="S277" s="46" t="s">
        <v>1260</v>
      </c>
      <c r="T277" s="25" t="s">
        <v>1261</v>
      </c>
      <c r="U277" s="46" t="s">
        <v>156</v>
      </c>
      <c r="V277" s="25" t="s">
        <v>157</v>
      </c>
      <c r="W277" s="50">
        <v>45825</v>
      </c>
      <c r="X277" s="51"/>
      <c r="Y277" s="41" t="s">
        <v>630</v>
      </c>
      <c r="Z277" s="49" t="s">
        <v>1262</v>
      </c>
      <c r="AA277" s="25" t="s">
        <v>186</v>
      </c>
      <c r="AB277" s="46" t="s">
        <v>187</v>
      </c>
      <c r="AC277" s="42">
        <v>45889</v>
      </c>
      <c r="AD277" s="52"/>
      <c r="AE277" s="26"/>
      <c r="AF277" t="s">
        <v>18</v>
      </c>
      <c r="AH277" s="46" t="s">
        <v>157</v>
      </c>
      <c r="AI277" s="25" t="s">
        <v>157</v>
      </c>
      <c r="AJ277" s="46" t="s">
        <v>157</v>
      </c>
      <c r="AK277" s="25" t="s">
        <v>157</v>
      </c>
      <c r="AL277" s="46" t="s">
        <v>157</v>
      </c>
      <c r="AM277" s="25" t="s">
        <v>157</v>
      </c>
      <c r="AN277" s="46" t="s">
        <v>157</v>
      </c>
      <c r="AO277" s="25" t="s">
        <v>157</v>
      </c>
      <c r="AP277" s="25" t="s">
        <v>157</v>
      </c>
      <c r="AQ277" s="25" t="s">
        <v>157</v>
      </c>
      <c r="AR277" s="25" t="s">
        <v>157</v>
      </c>
      <c r="AS277" s="25" t="s">
        <v>157</v>
      </c>
      <c r="AT277" s="25" t="s">
        <v>157</v>
      </c>
      <c r="AU277" s="25" t="s">
        <v>157</v>
      </c>
      <c r="AV277" s="25"/>
      <c r="AW277" s="25" t="s">
        <v>157</v>
      </c>
      <c r="AX277" s="25" t="s">
        <v>157</v>
      </c>
      <c r="AY277" s="25" t="s">
        <v>157</v>
      </c>
      <c r="AZ277" s="25" t="s">
        <v>157</v>
      </c>
      <c r="BA277" s="25" t="s">
        <v>157</v>
      </c>
      <c r="BB277" s="25" t="s">
        <v>157</v>
      </c>
      <c r="BC277" s="25" t="s">
        <v>65</v>
      </c>
      <c r="BD277" s="25" t="s">
        <v>157</v>
      </c>
      <c r="BE277" s="25" t="s">
        <v>157</v>
      </c>
      <c r="BF277" s="25" t="s">
        <v>157</v>
      </c>
      <c r="BG277" s="25" t="s">
        <v>157</v>
      </c>
      <c r="BH277" s="25" t="s">
        <v>157</v>
      </c>
      <c r="BI277" s="25" t="s">
        <v>157</v>
      </c>
      <c r="BJ277" s="25" t="s">
        <v>157</v>
      </c>
      <c r="BK277" s="25" t="s">
        <v>157</v>
      </c>
      <c r="BL277" s="25" t="s">
        <v>157</v>
      </c>
      <c r="BM277" s="25" t="s">
        <v>157</v>
      </c>
      <c r="BN277" s="25" t="s">
        <v>157</v>
      </c>
      <c r="BO277" s="25" t="s">
        <v>157</v>
      </c>
      <c r="BP277" s="25" t="s">
        <v>157</v>
      </c>
      <c r="BQ277" s="25" t="s">
        <v>157</v>
      </c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</row>
    <row r="278" spans="2:84" x14ac:dyDescent="0.25">
      <c r="B278" t="str">
        <f>IF(Q278="ja",XPlan_raw[[#This Row],[EKA_kode2]],"")</f>
        <v>T540050102</v>
      </c>
      <c r="C278" t="str">
        <f>XPlan_raw[[#This Row],[eka_langtnavn]]</f>
        <v xml:space="preserve">Datateknik </v>
      </c>
      <c r="D278" t="str">
        <f>IF(XPlan_raw[[#This Row],[Interne-kode]]&lt;&gt;"(tom)",XPlan_raw[[#This Row],[Interne-kode]],"")</f>
        <v>RB2-DAT</v>
      </c>
      <c r="E2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8" t="str">
        <f>IF(XPlan_raw[[#This Row],[Campus]]&lt;&gt;"(tom)",XPlan_raw[[#This Row],[Campus]],"")</f>
        <v>Odense</v>
      </c>
      <c r="H278" t="str">
        <f>IF(OR(XPlan_raw[[#This Row],[Prøveform]]="(tom)",XPlan_raw[[#This Row],[Prøveform]]=""),"",XPlan_raw[[#This Row],[Prøveform]])</f>
        <v>Oral examination</v>
      </c>
      <c r="I278" t="str">
        <f>IF(XPlan_raw[[#This Row],[Eksaminator_samlet]]&lt;&gt;"",XPlan_raw[[#This Row],[Eksaminator_samlet]],"")</f>
        <v>Ali Sahafi</v>
      </c>
      <c r="J278" t="str">
        <f>IF(OR(XPlan_raw[[#This Row],[Censur]]="(tom)",XPlan_raw[[#This Row],[Censur]]=""),"",XPlan_raw[[#This Row],[Censur]])</f>
        <v>Second examiner: Internal</v>
      </c>
      <c r="K2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8" s="4" t="str">
        <f>IF(XPlan_raw[[#This Row],[Bemærk]]&lt;&gt;"",XPlan_raw[[#This Row],[Bemærk]],"")</f>
        <v/>
      </c>
      <c r="M278" s="4" t="str">
        <f>IF(XPlan_raw[[#This Row],[Prøveform]]="Skriftlig prøve",XPlan_raw[[#This Row],[DATO: Start eksamen]]+21,"")</f>
        <v/>
      </c>
      <c r="N2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78" s="27" t="s">
        <v>515</v>
      </c>
      <c r="R278" s="49" t="s">
        <v>1758</v>
      </c>
      <c r="S278" s="46" t="s">
        <v>1759</v>
      </c>
      <c r="T278" s="25" t="s">
        <v>1760</v>
      </c>
      <c r="U278" s="46" t="s">
        <v>156</v>
      </c>
      <c r="V278" s="25" t="s">
        <v>157</v>
      </c>
      <c r="W278" s="50">
        <v>45825</v>
      </c>
      <c r="X278" s="51"/>
      <c r="Y278" s="41" t="s">
        <v>630</v>
      </c>
      <c r="Z278" s="49" t="s">
        <v>1452</v>
      </c>
      <c r="AA278" s="25" t="s">
        <v>186</v>
      </c>
      <c r="AB278" s="46" t="s">
        <v>160</v>
      </c>
      <c r="AC278" s="42" t="s">
        <v>157</v>
      </c>
      <c r="AD278" s="52"/>
      <c r="AE278" s="26"/>
      <c r="AF278" t="s">
        <v>18</v>
      </c>
      <c r="AH278" s="46" t="s">
        <v>157</v>
      </c>
      <c r="AI278" s="25" t="s">
        <v>157</v>
      </c>
      <c r="AJ278" s="46" t="s">
        <v>157</v>
      </c>
      <c r="AK278" s="25" t="s">
        <v>157</v>
      </c>
      <c r="AL278" s="46" t="s">
        <v>157</v>
      </c>
      <c r="AM278" s="25" t="s">
        <v>157</v>
      </c>
      <c r="AN278" s="46" t="s">
        <v>157</v>
      </c>
      <c r="AO278" s="25" t="s">
        <v>157</v>
      </c>
      <c r="AP278" s="25" t="s">
        <v>157</v>
      </c>
      <c r="AQ278" s="25" t="s">
        <v>157</v>
      </c>
      <c r="AR278" s="25" t="s">
        <v>157</v>
      </c>
      <c r="AS278" s="25" t="s">
        <v>157</v>
      </c>
      <c r="AT278" s="25" t="s">
        <v>157</v>
      </c>
      <c r="AU278" s="25" t="s">
        <v>157</v>
      </c>
      <c r="AV278" s="25"/>
      <c r="AW278" s="25" t="s">
        <v>157</v>
      </c>
      <c r="AX278" s="25" t="s">
        <v>157</v>
      </c>
      <c r="AY278" s="25" t="s">
        <v>61</v>
      </c>
      <c r="AZ278" s="25" t="s">
        <v>157</v>
      </c>
      <c r="BA278" s="25" t="s">
        <v>157</v>
      </c>
      <c r="BB278" s="25" t="s">
        <v>157</v>
      </c>
      <c r="BC278" s="25" t="s">
        <v>157</v>
      </c>
      <c r="BD278" s="25" t="s">
        <v>157</v>
      </c>
      <c r="BE278" s="25" t="s">
        <v>157</v>
      </c>
      <c r="BF278" s="25" t="s">
        <v>157</v>
      </c>
      <c r="BG278" s="25" t="s">
        <v>157</v>
      </c>
      <c r="BH278" s="25" t="s">
        <v>157</v>
      </c>
      <c r="BI278" s="25" t="s">
        <v>157</v>
      </c>
      <c r="BJ278" s="25" t="s">
        <v>157</v>
      </c>
      <c r="BK278" s="25" t="s">
        <v>157</v>
      </c>
      <c r="BL278" s="25" t="s">
        <v>157</v>
      </c>
      <c r="BM278" s="25" t="s">
        <v>157</v>
      </c>
      <c r="BN278" s="25" t="s">
        <v>157</v>
      </c>
      <c r="BO278" s="25" t="s">
        <v>157</v>
      </c>
      <c r="BP278" s="25" t="s">
        <v>157</v>
      </c>
      <c r="BQ278" s="25" t="s">
        <v>157</v>
      </c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</row>
    <row r="279" spans="2:84" x14ac:dyDescent="0.25">
      <c r="B279" t="str">
        <f>IF(Q279="ja",XPlan_raw[[#This Row],[EKA_kode2]],"")</f>
        <v>T200050102</v>
      </c>
      <c r="C279" t="str">
        <f>XPlan_raw[[#This Row],[eka_langtnavn]]</f>
        <v>Design af kemiske anlæg med samtidig varme- og stoftransport</v>
      </c>
      <c r="D279" t="str">
        <f>IF(XPlan_raw[[#This Row],[Interne-kode]]&lt;&gt;"(tom)",XPlan_raw[[#This Row],[Interne-kode]],"")</f>
        <v>KB-DKA</v>
      </c>
      <c r="E2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79" t="str">
        <f>IF(XPlan_raw[[#This Row],[Campus]]&lt;&gt;"(tom)",XPlan_raw[[#This Row],[Campus]],"")</f>
        <v>Odense</v>
      </c>
      <c r="H279" t="str">
        <f>IF(OR(XPlan_raw[[#This Row],[Prøveform]]="(tom)",XPlan_raw[[#This Row],[Prøveform]]=""),"",XPlan_raw[[#This Row],[Prøveform]])</f>
        <v>Oral examination</v>
      </c>
      <c r="I279" t="str">
        <f>IF(XPlan_raw[[#This Row],[Eksaminator_samlet]]&lt;&gt;"",XPlan_raw[[#This Row],[Eksaminator_samlet]],"")</f>
        <v>Knud Villy Christensen</v>
      </c>
      <c r="J279" t="str">
        <f>IF(OR(XPlan_raw[[#This Row],[Censur]]="(tom)",XPlan_raw[[#This Row],[Censur]]=""),"",XPlan_raw[[#This Row],[Censur]])</f>
        <v>Second examiner: Internal</v>
      </c>
      <c r="K2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79" s="4" t="str">
        <f>IF(XPlan_raw[[#This Row],[Bemærk]]&lt;&gt;"",XPlan_raw[[#This Row],[Bemærk]],"")</f>
        <v/>
      </c>
      <c r="M279" s="4" t="str">
        <f>IF(XPlan_raw[[#This Row],[Prøveform]]="Skriftlig prøve",XPlan_raw[[#This Row],[DATO: Start eksamen]]+21,"")</f>
        <v/>
      </c>
      <c r="N2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79" s="27" t="s">
        <v>515</v>
      </c>
      <c r="R279" s="49" t="s">
        <v>1385</v>
      </c>
      <c r="S279" s="46" t="s">
        <v>1386</v>
      </c>
      <c r="T279" s="25" t="s">
        <v>1387</v>
      </c>
      <c r="U279" s="46" t="s">
        <v>156</v>
      </c>
      <c r="V279" s="25" t="s">
        <v>157</v>
      </c>
      <c r="W279" s="50">
        <v>45825</v>
      </c>
      <c r="X279" s="51">
        <v>45827</v>
      </c>
      <c r="Y279" s="41" t="s">
        <v>630</v>
      </c>
      <c r="Z279" s="49" t="s">
        <v>1380</v>
      </c>
      <c r="AA279" s="25" t="s">
        <v>186</v>
      </c>
      <c r="AB279" s="46" t="s">
        <v>160</v>
      </c>
      <c r="AC279" s="42">
        <v>45888</v>
      </c>
      <c r="AD279" s="52"/>
      <c r="AE279" s="26"/>
      <c r="AF279" t="s">
        <v>18</v>
      </c>
      <c r="AH279" s="46" t="s">
        <v>157</v>
      </c>
      <c r="AI279" s="25" t="s">
        <v>157</v>
      </c>
      <c r="AJ279" s="46" t="s">
        <v>157</v>
      </c>
      <c r="AK279" s="25" t="s">
        <v>157</v>
      </c>
      <c r="AL279" s="46" t="s">
        <v>157</v>
      </c>
      <c r="AM279" s="25" t="s">
        <v>157</v>
      </c>
      <c r="AN279" s="46" t="s">
        <v>157</v>
      </c>
      <c r="AO279" s="25" t="s">
        <v>157</v>
      </c>
      <c r="AP279" s="25" t="s">
        <v>157</v>
      </c>
      <c r="AQ279" s="25" t="s">
        <v>157</v>
      </c>
      <c r="AR279" s="25" t="s">
        <v>157</v>
      </c>
      <c r="AS279" s="25" t="s">
        <v>157</v>
      </c>
      <c r="AT279" s="25" t="s">
        <v>157</v>
      </c>
      <c r="AU279" s="25" t="s">
        <v>157</v>
      </c>
      <c r="AV279" s="25" t="s">
        <v>58</v>
      </c>
      <c r="AW279" s="25" t="s">
        <v>157</v>
      </c>
      <c r="AX279" s="25" t="s">
        <v>157</v>
      </c>
      <c r="AY279" s="25" t="s">
        <v>157</v>
      </c>
      <c r="AZ279" s="25" t="s">
        <v>157</v>
      </c>
      <c r="BA279" s="25" t="s">
        <v>157</v>
      </c>
      <c r="BB279" s="25" t="s">
        <v>157</v>
      </c>
      <c r="BC279" s="25" t="s">
        <v>157</v>
      </c>
      <c r="BD279" s="25" t="s">
        <v>157</v>
      </c>
      <c r="BE279" s="25" t="s">
        <v>157</v>
      </c>
      <c r="BF279" s="25" t="s">
        <v>157</v>
      </c>
      <c r="BG279" s="25" t="s">
        <v>157</v>
      </c>
      <c r="BH279" s="25" t="s">
        <v>157</v>
      </c>
      <c r="BI279" s="25" t="s">
        <v>157</v>
      </c>
      <c r="BJ279" s="25" t="s">
        <v>157</v>
      </c>
      <c r="BK279" s="25" t="s">
        <v>157</v>
      </c>
      <c r="BL279" s="25" t="s">
        <v>157</v>
      </c>
      <c r="BM279" s="25" t="s">
        <v>157</v>
      </c>
      <c r="BN279" s="25" t="s">
        <v>157</v>
      </c>
      <c r="BO279" s="25" t="s">
        <v>157</v>
      </c>
      <c r="BP279" s="25" t="s">
        <v>157</v>
      </c>
      <c r="BQ279" s="25" t="s">
        <v>157</v>
      </c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</row>
    <row r="280" spans="2:84" x14ac:dyDescent="0.25">
      <c r="B280" t="str">
        <f>IF(Q280="ja",XPlan_raw[[#This Row],[EKA_kode2]],"")</f>
        <v>T200053102</v>
      </c>
      <c r="C280" t="str">
        <f>XPlan_raw[[#This Row],[eka_langtnavn]]</f>
        <v>Design af varmevekslere og rørsystemer</v>
      </c>
      <c r="D280" t="str">
        <f>IF(XPlan_raw[[#This Row],[Interne-kode]]&lt;&gt;"(tom)",XPlan_raw[[#This Row],[Interne-kode]],"")</f>
        <v>KD-DVR</v>
      </c>
      <c r="E2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0" t="str">
        <f>IF(XPlan_raw[[#This Row],[Campus]]&lt;&gt;"(tom)",XPlan_raw[[#This Row],[Campus]],"")</f>
        <v>Odense</v>
      </c>
      <c r="H280" t="str">
        <f>IF(OR(XPlan_raw[[#This Row],[Prøveform]]="(tom)",XPlan_raw[[#This Row],[Prøveform]]=""),"",XPlan_raw[[#This Row],[Prøveform]])</f>
        <v>Project report with oral defence</v>
      </c>
      <c r="I280" t="str">
        <f>IF(XPlan_raw[[#This Row],[Eksaminator_samlet]]&lt;&gt;"",XPlan_raw[[#This Row],[Eksaminator_samlet]],"")</f>
        <v>Knud Villy Christensen</v>
      </c>
      <c r="J280" t="str">
        <f>IF(OR(XPlan_raw[[#This Row],[Censur]]="(tom)",XPlan_raw[[#This Row],[Censur]]=""),"",XPlan_raw[[#This Row],[Censur]])</f>
        <v>Second examiner: None</v>
      </c>
      <c r="K2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80" s="4" t="str">
        <f>IF(XPlan_raw[[#This Row],[Bemærk]]&lt;&gt;"",XPlan_raw[[#This Row],[Bemærk]],"")</f>
        <v/>
      </c>
      <c r="M280" s="4" t="str">
        <f>IF(XPlan_raw[[#This Row],[Prøveform]]="Skriftlig prøve",XPlan_raw[[#This Row],[DATO: Start eksamen]]+21,"")</f>
        <v/>
      </c>
      <c r="N2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0" s="27" t="s">
        <v>515</v>
      </c>
      <c r="R280" s="26" t="s">
        <v>1388</v>
      </c>
      <c r="S280" s="25" t="s">
        <v>1389</v>
      </c>
      <c r="T280" s="25" t="s">
        <v>1390</v>
      </c>
      <c r="U280" s="25" t="s">
        <v>156</v>
      </c>
      <c r="V280" s="25" t="s">
        <v>157</v>
      </c>
      <c r="W280" s="42">
        <v>45825</v>
      </c>
      <c r="X280" s="51">
        <v>45827</v>
      </c>
      <c r="Y280" s="41" t="s">
        <v>630</v>
      </c>
      <c r="Z280" s="26" t="s">
        <v>1380</v>
      </c>
      <c r="AA280" s="25" t="s">
        <v>441</v>
      </c>
      <c r="AB280" s="25" t="s">
        <v>167</v>
      </c>
      <c r="AC280" s="42">
        <v>45888</v>
      </c>
      <c r="AD280" s="51"/>
      <c r="AE280" s="26"/>
      <c r="AF280" t="s">
        <v>18</v>
      </c>
      <c r="AH280" s="46" t="s">
        <v>157</v>
      </c>
      <c r="AI280" s="25" t="s">
        <v>157</v>
      </c>
      <c r="AJ280" s="46" t="s">
        <v>157</v>
      </c>
      <c r="AK280" s="25" t="s">
        <v>157</v>
      </c>
      <c r="AL280" s="46" t="s">
        <v>157</v>
      </c>
      <c r="AM280" s="25" t="s">
        <v>49</v>
      </c>
      <c r="AN280" s="46" t="s">
        <v>157</v>
      </c>
      <c r="AO280" s="25" t="s">
        <v>157</v>
      </c>
      <c r="AP280" s="25" t="s">
        <v>157</v>
      </c>
      <c r="AQ280" s="25" t="s">
        <v>157</v>
      </c>
      <c r="AR280" s="25" t="s">
        <v>157</v>
      </c>
      <c r="AS280" s="25" t="s">
        <v>157</v>
      </c>
      <c r="AT280" s="25" t="s">
        <v>157</v>
      </c>
      <c r="AU280" s="25" t="s">
        <v>157</v>
      </c>
      <c r="AV280" s="25"/>
      <c r="AW280" s="25" t="s">
        <v>157</v>
      </c>
      <c r="AX280" s="25" t="s">
        <v>157</v>
      </c>
      <c r="AY280" s="25" t="s">
        <v>157</v>
      </c>
      <c r="AZ280" s="25" t="s">
        <v>157</v>
      </c>
      <c r="BA280" s="25" t="s">
        <v>157</v>
      </c>
      <c r="BB280" s="25" t="s">
        <v>157</v>
      </c>
      <c r="BC280" s="25" t="s">
        <v>157</v>
      </c>
      <c r="BD280" s="25" t="s">
        <v>157</v>
      </c>
      <c r="BE280" s="25" t="s">
        <v>157</v>
      </c>
      <c r="BF280" s="25" t="s">
        <v>157</v>
      </c>
      <c r="BG280" s="25" t="s">
        <v>157</v>
      </c>
      <c r="BH280" s="25" t="s">
        <v>157</v>
      </c>
      <c r="BI280" s="25" t="s">
        <v>157</v>
      </c>
      <c r="BJ280" s="25" t="s">
        <v>157</v>
      </c>
      <c r="BK280" s="25" t="s">
        <v>157</v>
      </c>
      <c r="BL280" s="25" t="s">
        <v>157</v>
      </c>
      <c r="BM280" s="25" t="s">
        <v>157</v>
      </c>
      <c r="BN280" s="25" t="s">
        <v>157</v>
      </c>
      <c r="BO280" s="25" t="s">
        <v>157</v>
      </c>
      <c r="BP280" s="25" t="s">
        <v>157</v>
      </c>
      <c r="BQ280" s="25" t="s">
        <v>157</v>
      </c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</row>
    <row r="281" spans="2:84" x14ac:dyDescent="0.25">
      <c r="B281" t="str">
        <f>IF(Q281="ja",XPlan_raw[[#This Row],[EKA_kode2]],"")</f>
        <v>T120038102</v>
      </c>
      <c r="C281" t="str">
        <f>XPlan_raw[[#This Row],[eka_langtnavn]]</f>
        <v>Elektriske komponenter og kredsløb, Materialer og processer</v>
      </c>
      <c r="D281" t="str">
        <f>IF(XPlan_raw[[#This Row],[Interne-kode]]&lt;&gt;"(tom)",XPlan_raw[[#This Row],[Interne-kode]],"")</f>
        <v>D-TED4</v>
      </c>
      <c r="E2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1" t="str">
        <f>IF(XPlan_raw[[#This Row],[Campus]]&lt;&gt;"(tom)",XPlan_raw[[#This Row],[Campus]],"")</f>
        <v>Odense</v>
      </c>
      <c r="H281" t="str">
        <f>IF(OR(XPlan_raw[[#This Row],[Prøveform]]="(tom)",XPlan_raw[[#This Row],[Prøveform]]=""),"",XPlan_raw[[#This Row],[Prøveform]])</f>
        <v>Oral examination</v>
      </c>
      <c r="I281" t="str">
        <f>IF(XPlan_raw[[#This Row],[Eksaminator_samlet]]&lt;&gt;"",XPlan_raw[[#This Row],[Eksaminator_samlet]],"")</f>
        <v>Jørgen Bro Røn, Søren W. Borg</v>
      </c>
      <c r="J281" t="str">
        <f>IF(OR(XPlan_raw[[#This Row],[Censur]]="(tom)",XPlan_raw[[#This Row],[Censur]]=""),"",XPlan_raw[[#This Row],[Censur]])</f>
        <v>Second examiner: External</v>
      </c>
      <c r="K2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81" s="4" t="str">
        <f>IF(XPlan_raw[[#This Row],[Bemærk]]&lt;&gt;"",XPlan_raw[[#This Row],[Bemærk]],"")</f>
        <v/>
      </c>
      <c r="M281" s="4" t="str">
        <f>IF(XPlan_raw[[#This Row],[Prøveform]]="Skriftlig prøve",XPlan_raw[[#This Row],[DATO: Start eksamen]]+21,"")</f>
        <v/>
      </c>
      <c r="N2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281" s="27" t="s">
        <v>515</v>
      </c>
      <c r="R281" s="26" t="s">
        <v>1180</v>
      </c>
      <c r="S281" s="25" t="s">
        <v>1181</v>
      </c>
      <c r="T281" s="25" t="s">
        <v>1182</v>
      </c>
      <c r="U281" s="25" t="s">
        <v>203</v>
      </c>
      <c r="V281" s="25" t="s">
        <v>157</v>
      </c>
      <c r="W281" s="42">
        <v>45825</v>
      </c>
      <c r="X281" s="51">
        <v>45827</v>
      </c>
      <c r="Y281" s="41" t="s">
        <v>630</v>
      </c>
      <c r="Z281" s="26" t="s">
        <v>1183</v>
      </c>
      <c r="AA281" s="25" t="s">
        <v>186</v>
      </c>
      <c r="AB281" s="25" t="s">
        <v>187</v>
      </c>
      <c r="AC281" s="42">
        <v>45883</v>
      </c>
      <c r="AD281" s="51"/>
      <c r="AE281" s="26"/>
      <c r="AF281" t="s">
        <v>18</v>
      </c>
      <c r="AH281" s="46" t="s">
        <v>157</v>
      </c>
      <c r="AI281" s="25" t="s">
        <v>157</v>
      </c>
      <c r="AJ281" s="46" t="s">
        <v>157</v>
      </c>
      <c r="AK281" s="25" t="s">
        <v>157</v>
      </c>
      <c r="AL281" s="46" t="s">
        <v>48</v>
      </c>
      <c r="AM281" s="25" t="s">
        <v>157</v>
      </c>
      <c r="AN281" s="46" t="s">
        <v>157</v>
      </c>
      <c r="AO281" s="25" t="s">
        <v>157</v>
      </c>
      <c r="AP281" s="25" t="s">
        <v>157</v>
      </c>
      <c r="AQ281" s="25" t="s">
        <v>157</v>
      </c>
      <c r="AR281" s="25" t="s">
        <v>157</v>
      </c>
      <c r="AS281" s="25" t="s">
        <v>157</v>
      </c>
      <c r="AT281" s="25" t="s">
        <v>157</v>
      </c>
      <c r="AU281" s="25" t="s">
        <v>157</v>
      </c>
      <c r="AV281" s="25"/>
      <c r="AW281" s="25" t="s">
        <v>157</v>
      </c>
      <c r="AX281" s="25" t="s">
        <v>157</v>
      </c>
      <c r="AY281" s="25" t="s">
        <v>157</v>
      </c>
      <c r="AZ281" s="25" t="s">
        <v>157</v>
      </c>
      <c r="BA281" s="25" t="s">
        <v>157</v>
      </c>
      <c r="BB281" s="25" t="s">
        <v>157</v>
      </c>
      <c r="BC281" s="25" t="s">
        <v>157</v>
      </c>
      <c r="BD281" s="25" t="s">
        <v>157</v>
      </c>
      <c r="BE281" s="25" t="s">
        <v>157</v>
      </c>
      <c r="BF281" s="25" t="s">
        <v>157</v>
      </c>
      <c r="BG281" s="25" t="s">
        <v>157</v>
      </c>
      <c r="BH281" s="25" t="s">
        <v>157</v>
      </c>
      <c r="BI281" s="25" t="s">
        <v>157</v>
      </c>
      <c r="BJ281" s="25" t="s">
        <v>157</v>
      </c>
      <c r="BK281" s="25" t="s">
        <v>157</v>
      </c>
      <c r="BL281" s="25" t="s">
        <v>157</v>
      </c>
      <c r="BM281" s="25" t="s">
        <v>157</v>
      </c>
      <c r="BN281" s="25" t="s">
        <v>157</v>
      </c>
      <c r="BO281" s="25" t="s">
        <v>157</v>
      </c>
      <c r="BP281" s="25" t="s">
        <v>157</v>
      </c>
      <c r="BQ281" s="25" t="s">
        <v>157</v>
      </c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</row>
    <row r="282" spans="2:84" x14ac:dyDescent="0.25">
      <c r="B282" t="str">
        <f>IF(Q282="ja",XPlan_raw[[#This Row],[EKA_kode2]],"")</f>
        <v>T140040102</v>
      </c>
      <c r="C282" t="str">
        <f>XPlan_raw[[#This Row],[eka_langtnavn]]</f>
        <v>Engineering Design Studio 2</v>
      </c>
      <c r="D282" t="str">
        <f>IF(XPlan_raw[[#This Row],[Interne-kode]]&lt;&gt;"(tom)",XPlan_raw[[#This Row],[Interne-kode]],"")</f>
        <v>14-EDS2</v>
      </c>
      <c r="E2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282" t="str">
        <f>IF(XPlan_raw[[#This Row],[Campus]]&lt;&gt;"(tom)",XPlan_raw[[#This Row],[Campus]],"")</f>
        <v>Odense</v>
      </c>
      <c r="H282" t="str">
        <f>IF(OR(XPlan_raw[[#This Row],[Prøveform]]="(tom)",XPlan_raw[[#This Row],[Prøveform]]=""),"",XPlan_raw[[#This Row],[Prøveform]])</f>
        <v>Oral examination</v>
      </c>
      <c r="I282" t="str">
        <f>IF(XPlan_raw[[#This Row],[Eksaminator_samlet]]&lt;&gt;"",XPlan_raw[[#This Row],[Eksaminator_samlet]],"")</f>
        <v>Hugo Mulder, Nebojsa Jakica</v>
      </c>
      <c r="J282" t="str">
        <f>IF(OR(XPlan_raw[[#This Row],[Censur]]="(tom)",XPlan_raw[[#This Row],[Censur]]=""),"",XPlan_raw[[#This Row],[Censur]])</f>
        <v>Second examiner: External</v>
      </c>
      <c r="K2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282" s="4" t="str">
        <f>IF(XPlan_raw[[#This Row],[Bemærk]]&lt;&gt;"",XPlan_raw[[#This Row],[Bemærk]],"")</f>
        <v/>
      </c>
      <c r="M282" s="4" t="str">
        <f>IF(XPlan_raw[[#This Row],[Prøveform]]="Skriftlig prøve",XPlan_raw[[#This Row],[DATO: Start eksamen]]+21,"")</f>
        <v/>
      </c>
      <c r="N2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282" s="27" t="s">
        <v>515</v>
      </c>
      <c r="R282" s="26" t="s">
        <v>1221</v>
      </c>
      <c r="S282" s="25" t="s">
        <v>1222</v>
      </c>
      <c r="T282" s="25" t="s">
        <v>1223</v>
      </c>
      <c r="U282" s="25" t="s">
        <v>156</v>
      </c>
      <c r="V282" s="25" t="s">
        <v>157</v>
      </c>
      <c r="W282" s="42">
        <v>45825</v>
      </c>
      <c r="X282" s="51">
        <v>45826</v>
      </c>
      <c r="Y282" s="41" t="s">
        <v>630</v>
      </c>
      <c r="Z282" s="26" t="s">
        <v>1224</v>
      </c>
      <c r="AA282" s="25" t="s">
        <v>186</v>
      </c>
      <c r="AB282" s="25" t="s">
        <v>187</v>
      </c>
      <c r="AC282" s="42">
        <v>45880</v>
      </c>
      <c r="AD282" s="51"/>
      <c r="AE282" s="26"/>
      <c r="AF282" t="s">
        <v>18</v>
      </c>
      <c r="AH282" s="46" t="s">
        <v>157</v>
      </c>
      <c r="AI282" s="25" t="s">
        <v>157</v>
      </c>
      <c r="AJ282" s="46" t="s">
        <v>157</v>
      </c>
      <c r="AK282" s="25" t="s">
        <v>157</v>
      </c>
      <c r="AL282" s="46" t="s">
        <v>157</v>
      </c>
      <c r="AM282" s="25" t="s">
        <v>157</v>
      </c>
      <c r="AN282" s="46" t="s">
        <v>157</v>
      </c>
      <c r="AO282" s="25" t="s">
        <v>157</v>
      </c>
      <c r="AP282" s="25" t="s">
        <v>157</v>
      </c>
      <c r="AQ282" s="25" t="s">
        <v>157</v>
      </c>
      <c r="AR282" s="25" t="s">
        <v>54</v>
      </c>
      <c r="AS282" s="25" t="s">
        <v>157</v>
      </c>
      <c r="AT282" s="25" t="s">
        <v>157</v>
      </c>
      <c r="AU282" s="25" t="s">
        <v>157</v>
      </c>
      <c r="AV282" s="25"/>
      <c r="AW282" s="25" t="s">
        <v>157</v>
      </c>
      <c r="AX282" s="25" t="s">
        <v>157</v>
      </c>
      <c r="AY282" s="25" t="s">
        <v>157</v>
      </c>
      <c r="AZ282" s="25" t="s">
        <v>157</v>
      </c>
      <c r="BA282" s="25" t="s">
        <v>157</v>
      </c>
      <c r="BB282" s="25" t="s">
        <v>157</v>
      </c>
      <c r="BC282" s="25" t="s">
        <v>157</v>
      </c>
      <c r="BD282" s="25" t="s">
        <v>157</v>
      </c>
      <c r="BE282" s="25" t="s">
        <v>157</v>
      </c>
      <c r="BF282" s="25" t="s">
        <v>157</v>
      </c>
      <c r="BG282" s="25" t="s">
        <v>157</v>
      </c>
      <c r="BH282" s="25" t="s">
        <v>157</v>
      </c>
      <c r="BI282" s="25" t="s">
        <v>157</v>
      </c>
      <c r="BJ282" s="25" t="s">
        <v>157</v>
      </c>
      <c r="BK282" s="25" t="s">
        <v>157</v>
      </c>
      <c r="BL282" s="25" t="s">
        <v>157</v>
      </c>
      <c r="BM282" s="25" t="s">
        <v>157</v>
      </c>
      <c r="BN282" s="25" t="s">
        <v>157</v>
      </c>
      <c r="BO282" s="25" t="s">
        <v>157</v>
      </c>
      <c r="BP282" s="25" t="s">
        <v>157</v>
      </c>
      <c r="BQ282" s="25" t="s">
        <v>157</v>
      </c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</row>
    <row r="283" spans="2:84" x14ac:dyDescent="0.25">
      <c r="B283" t="str">
        <f>IF(Q283="ja",XPlan_raw[[#This Row],[EKA_kode2]],"")</f>
        <v>T520054102</v>
      </c>
      <c r="C283" t="str">
        <f>XPlan_raw[[#This Row],[eka_langtnavn]]</f>
        <v>Engineering Research in Software</v>
      </c>
      <c r="D283" t="str">
        <f>IF(XPlan_raw[[#This Row],[Interne-kode]]&lt;&gt;"(tom)",XPlan_raw[[#This Row],[Interne-kode]],"")</f>
        <v>SM-ERS</v>
      </c>
      <c r="E2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3" t="str">
        <f>IF(XPlan_raw[[#This Row],[Campus]]&lt;&gt;"(tom)",XPlan_raw[[#This Row],[Campus]],"")</f>
        <v>Odense</v>
      </c>
      <c r="H283" t="str">
        <f>IF(OR(XPlan_raw[[#This Row],[Prøveform]]="(tom)",XPlan_raw[[#This Row],[Prøveform]]=""),"",XPlan_raw[[#This Row],[Prøveform]])</f>
        <v>Oral examination</v>
      </c>
      <c r="I283" t="str">
        <f>IF(XPlan_raw[[#This Row],[Eksaminator_samlet]]&lt;&gt;"",XPlan_raw[[#This Row],[Eksaminator_samlet]],"")</f>
        <v>Abhishek Tiwari</v>
      </c>
      <c r="J283" t="str">
        <f>IF(OR(XPlan_raw[[#This Row],[Censur]]="(tom)",XPlan_raw[[#This Row],[Censur]]=""),"",XPlan_raw[[#This Row],[Censur]])</f>
        <v>Second examiner: External</v>
      </c>
      <c r="K2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83" s="4" t="str">
        <f>IF(XPlan_raw[[#This Row],[Bemærk]]&lt;&gt;"",XPlan_raw[[#This Row],[Bemærk]],"")</f>
        <v/>
      </c>
      <c r="M283" s="4" t="str">
        <f>IF(XPlan_raw[[#This Row],[Prøveform]]="Skriftlig prøve",XPlan_raw[[#This Row],[DATO: Start eksamen]]+21,"")</f>
        <v/>
      </c>
      <c r="N2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83" s="27" t="s">
        <v>515</v>
      </c>
      <c r="R283" s="49" t="s">
        <v>1667</v>
      </c>
      <c r="S283" s="46" t="s">
        <v>1668</v>
      </c>
      <c r="T283" s="25" t="s">
        <v>1669</v>
      </c>
      <c r="U283" s="46" t="s">
        <v>156</v>
      </c>
      <c r="V283" s="25" t="s">
        <v>157</v>
      </c>
      <c r="W283" s="50">
        <v>45825</v>
      </c>
      <c r="X283" s="51">
        <v>45828</v>
      </c>
      <c r="Y283" s="41" t="s">
        <v>630</v>
      </c>
      <c r="Z283" s="49" t="s">
        <v>1670</v>
      </c>
      <c r="AA283" s="25" t="s">
        <v>186</v>
      </c>
      <c r="AB283" s="46" t="s">
        <v>187</v>
      </c>
      <c r="AC283" s="42">
        <v>45896</v>
      </c>
      <c r="AD283" s="52"/>
      <c r="AE283" s="26"/>
      <c r="AF283" t="s">
        <v>18</v>
      </c>
      <c r="AH283" s="46" t="s">
        <v>157</v>
      </c>
      <c r="AI283" s="25" t="s">
        <v>157</v>
      </c>
      <c r="AJ283" s="46" t="s">
        <v>157</v>
      </c>
      <c r="AK283" s="25" t="s">
        <v>157</v>
      </c>
      <c r="AL283" s="46" t="s">
        <v>157</v>
      </c>
      <c r="AM283" s="25" t="s">
        <v>157</v>
      </c>
      <c r="AN283" s="46" t="s">
        <v>157</v>
      </c>
      <c r="AO283" s="25" t="s">
        <v>157</v>
      </c>
      <c r="AP283" s="25" t="s">
        <v>157</v>
      </c>
      <c r="AQ283" s="25" t="s">
        <v>157</v>
      </c>
      <c r="AR283" s="25" t="s">
        <v>157</v>
      </c>
      <c r="AS283" s="25" t="s">
        <v>157</v>
      </c>
      <c r="AT283" s="25" t="s">
        <v>157</v>
      </c>
      <c r="AU283" s="25" t="s">
        <v>157</v>
      </c>
      <c r="AV283" s="25"/>
      <c r="AW283" s="25" t="s">
        <v>157</v>
      </c>
      <c r="AX283" s="25" t="s">
        <v>157</v>
      </c>
      <c r="AY283" s="25" t="s">
        <v>157</v>
      </c>
      <c r="AZ283" s="25" t="s">
        <v>157</v>
      </c>
      <c r="BA283" s="25" t="s">
        <v>157</v>
      </c>
      <c r="BB283" s="25" t="s">
        <v>157</v>
      </c>
      <c r="BC283" s="25" t="s">
        <v>157</v>
      </c>
      <c r="BD283" s="25" t="s">
        <v>157</v>
      </c>
      <c r="BE283" s="25" t="s">
        <v>157</v>
      </c>
      <c r="BF283" s="25" t="s">
        <v>157</v>
      </c>
      <c r="BG283" s="25" t="s">
        <v>157</v>
      </c>
      <c r="BH283" s="25" t="s">
        <v>157</v>
      </c>
      <c r="BI283" s="25" t="s">
        <v>157</v>
      </c>
      <c r="BJ283" s="25" t="s">
        <v>157</v>
      </c>
      <c r="BK283" s="25" t="s">
        <v>157</v>
      </c>
      <c r="BL283" s="25" t="s">
        <v>157</v>
      </c>
      <c r="BM283" s="25" t="s">
        <v>157</v>
      </c>
      <c r="BN283" s="25" t="s">
        <v>157</v>
      </c>
      <c r="BO283" s="25" t="s">
        <v>77</v>
      </c>
      <c r="BP283" s="25" t="s">
        <v>157</v>
      </c>
      <c r="BQ283" s="25" t="s">
        <v>157</v>
      </c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</row>
    <row r="284" spans="2:84" x14ac:dyDescent="0.25">
      <c r="B284" t="str">
        <f>IF(Q284="ja",XPlan_raw[[#This Row],[EKA_kode2]],"")</f>
        <v>T580013102</v>
      </c>
      <c r="C284" t="str">
        <f>XPlan_raw[[#This Row],[eka_langtnavn]]</f>
        <v>Grundlæggende objekt orienteret programmering</v>
      </c>
      <c r="D284" t="str">
        <f>IF(XPlan_raw[[#This Row],[Interne-kode]]&lt;&gt;"(tom)",XPlan_raw[[#This Row],[Interne-kode]],"")</f>
        <v>VB-PRG4</v>
      </c>
      <c r="E2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284" t="str">
        <f>IF(XPlan_raw[[#This Row],[Campus]]&lt;&gt;"(tom)",XPlan_raw[[#This Row],[Campus]],"")</f>
        <v>Odense</v>
      </c>
      <c r="H284" t="str">
        <f>IF(OR(XPlan_raw[[#This Row],[Prøveform]]="(tom)",XPlan_raw[[#This Row],[Prøveform]]=""),"",XPlan_raw[[#This Row],[Prøveform]])</f>
        <v>Oral examination</v>
      </c>
      <c r="I284" t="str">
        <f>IF(XPlan_raw[[#This Row],[Eksaminator_samlet]]&lt;&gt;"",XPlan_raw[[#This Row],[Eksaminator_samlet]],"")</f>
        <v>Rasmus Skov Møller Hansen</v>
      </c>
      <c r="J284" t="str">
        <f>IF(OR(XPlan_raw[[#This Row],[Censur]]="(tom)",XPlan_raw[[#This Row],[Censur]]=""),"",XPlan_raw[[#This Row],[Censur]])</f>
        <v>Second examiner: Internal</v>
      </c>
      <c r="K2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84" s="4" t="str">
        <f>IF(XPlan_raw[[#This Row],[Bemærk]]&lt;&gt;"",XPlan_raw[[#This Row],[Bemærk]],"")</f>
        <v/>
      </c>
      <c r="M284" s="4" t="str">
        <f>IF(XPlan_raw[[#This Row],[Prøveform]]="Skriftlig prøve",XPlan_raw[[#This Row],[DATO: Start eksamen]]+21,"")</f>
        <v/>
      </c>
      <c r="N2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84" s="27" t="s">
        <v>515</v>
      </c>
      <c r="R284" s="49" t="s">
        <v>1915</v>
      </c>
      <c r="S284" s="46" t="s">
        <v>1916</v>
      </c>
      <c r="T284" s="25" t="s">
        <v>1917</v>
      </c>
      <c r="U284" s="46" t="s">
        <v>203</v>
      </c>
      <c r="V284" s="25" t="s">
        <v>157</v>
      </c>
      <c r="W284" s="50">
        <v>45825</v>
      </c>
      <c r="X284" s="51">
        <v>45826</v>
      </c>
      <c r="Y284" s="41" t="s">
        <v>630</v>
      </c>
      <c r="Z284" s="49" t="s">
        <v>1918</v>
      </c>
      <c r="AA284" s="25" t="s">
        <v>186</v>
      </c>
      <c r="AB284" s="46" t="s">
        <v>160</v>
      </c>
      <c r="AC284" s="42">
        <v>45895</v>
      </c>
      <c r="AD284" s="52"/>
      <c r="AE284" s="26"/>
      <c r="AF284" t="s">
        <v>18</v>
      </c>
      <c r="AH284" s="46" t="s">
        <v>157</v>
      </c>
      <c r="AI284" s="25" t="s">
        <v>157</v>
      </c>
      <c r="AJ284" s="46" t="s">
        <v>157</v>
      </c>
      <c r="AK284" s="25" t="s">
        <v>157</v>
      </c>
      <c r="AL284" s="46" t="s">
        <v>157</v>
      </c>
      <c r="AM284" s="25" t="s">
        <v>157</v>
      </c>
      <c r="AN284" s="46" t="s">
        <v>157</v>
      </c>
      <c r="AO284" s="25" t="s">
        <v>157</v>
      </c>
      <c r="AP284" s="25" t="s">
        <v>157</v>
      </c>
      <c r="AQ284" s="25" t="s">
        <v>157</v>
      </c>
      <c r="AR284" s="25" t="s">
        <v>157</v>
      </c>
      <c r="AS284" s="25" t="s">
        <v>157</v>
      </c>
      <c r="AT284" s="25" t="s">
        <v>157</v>
      </c>
      <c r="AU284" s="25" t="s">
        <v>157</v>
      </c>
      <c r="AV284" s="25"/>
      <c r="AW284" s="25" t="s">
        <v>157</v>
      </c>
      <c r="AX284" s="25" t="s">
        <v>157</v>
      </c>
      <c r="AY284" s="25" t="s">
        <v>157</v>
      </c>
      <c r="AZ284" s="25" t="s">
        <v>157</v>
      </c>
      <c r="BA284" s="25" t="s">
        <v>63</v>
      </c>
      <c r="BB284" s="25" t="s">
        <v>157</v>
      </c>
      <c r="BC284" s="25" t="s">
        <v>157</v>
      </c>
      <c r="BD284" s="25" t="s">
        <v>157</v>
      </c>
      <c r="BE284" s="25" t="s">
        <v>157</v>
      </c>
      <c r="BF284" s="25" t="s">
        <v>157</v>
      </c>
      <c r="BG284" s="25" t="s">
        <v>157</v>
      </c>
      <c r="BH284" s="25" t="s">
        <v>157</v>
      </c>
      <c r="BI284" s="25" t="s">
        <v>157</v>
      </c>
      <c r="BJ284" s="25" t="s">
        <v>157</v>
      </c>
      <c r="BK284" s="25" t="s">
        <v>157</v>
      </c>
      <c r="BL284" s="25" t="s">
        <v>157</v>
      </c>
      <c r="BM284" s="25" t="s">
        <v>157</v>
      </c>
      <c r="BN284" s="25" t="s">
        <v>157</v>
      </c>
      <c r="BO284" s="25" t="s">
        <v>157</v>
      </c>
      <c r="BP284" s="25" t="s">
        <v>157</v>
      </c>
      <c r="BQ284" s="25" t="s">
        <v>157</v>
      </c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</row>
    <row r="285" spans="2:84" x14ac:dyDescent="0.25">
      <c r="B285" t="str">
        <f>IF(Q285="ja",XPlan_raw[[#This Row],[EKA_kode2]],"")</f>
        <v>T200045102</v>
      </c>
      <c r="C285" t="str">
        <f>XPlan_raw[[#This Row],[eka_langtnavn]]</f>
        <v xml:space="preserve">Instrumentel analytisk kemi og statistik                                                                             </v>
      </c>
      <c r="D285" t="str">
        <f>IF(XPlan_raw[[#This Row],[Interne-kode]]&lt;&gt;"(tom)",XPlan_raw[[#This Row],[Interne-kode]],"")</f>
        <v>KB-PTE4</v>
      </c>
      <c r="E2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5" t="str">
        <f>IF(XPlan_raw[[#This Row],[Campus]]&lt;&gt;"(tom)",XPlan_raw[[#This Row],[Campus]],"")</f>
        <v>Odense</v>
      </c>
      <c r="H285" t="str">
        <f>IF(OR(XPlan_raw[[#This Row],[Prøveform]]="(tom)",XPlan_raw[[#This Row],[Prøveform]]=""),"",XPlan_raw[[#This Row],[Prøveform]])</f>
        <v>Project report with oral defence</v>
      </c>
      <c r="I285" t="str">
        <f>IF(XPlan_raw[[#This Row],[Eksaminator_samlet]]&lt;&gt;"",XPlan_raw[[#This Row],[Eksaminator_samlet]],"")</f>
        <v>Mathias Porsmose Clausen, Rime Bahij, Lars Duelund</v>
      </c>
      <c r="J285" t="str">
        <f>IF(OR(XPlan_raw[[#This Row],[Censur]]="(tom)",XPlan_raw[[#This Row],[Censur]]=""),"",XPlan_raw[[#This Row],[Censur]])</f>
        <v>Second examiner: Internal</v>
      </c>
      <c r="K2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5" s="4" t="str">
        <f>IF(XPlan_raw[[#This Row],[Bemærk]]&lt;&gt;"",XPlan_raw[[#This Row],[Bemærk]],"")</f>
        <v/>
      </c>
      <c r="M285" s="4" t="str">
        <f>IF(XPlan_raw[[#This Row],[Prøveform]]="Skriftlig prøve",XPlan_raw[[#This Row],[DATO: Start eksamen]]+21,"")</f>
        <v/>
      </c>
      <c r="N2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85" s="27" t="s">
        <v>515</v>
      </c>
      <c r="R285" s="49" t="s">
        <v>1371</v>
      </c>
      <c r="S285" s="46" t="s">
        <v>1372</v>
      </c>
      <c r="T285" s="25" t="s">
        <v>1373</v>
      </c>
      <c r="U285" s="46" t="s">
        <v>203</v>
      </c>
      <c r="V285" s="25" t="s">
        <v>157</v>
      </c>
      <c r="W285" s="50">
        <v>45825</v>
      </c>
      <c r="X285" s="51">
        <v>45827</v>
      </c>
      <c r="Y285" s="41" t="s">
        <v>630</v>
      </c>
      <c r="Z285" s="49" t="s">
        <v>1370</v>
      </c>
      <c r="AA285" s="25" t="s">
        <v>441</v>
      </c>
      <c r="AB285" s="46" t="s">
        <v>160</v>
      </c>
      <c r="AC285" s="42">
        <v>45890</v>
      </c>
      <c r="AD285" s="52"/>
      <c r="AE285" s="26"/>
      <c r="AF285" t="s">
        <v>18</v>
      </c>
      <c r="AH285" s="46" t="s">
        <v>157</v>
      </c>
      <c r="AI285" s="25" t="s">
        <v>157</v>
      </c>
      <c r="AJ285" s="46" t="s">
        <v>157</v>
      </c>
      <c r="AK285" s="25" t="s">
        <v>157</v>
      </c>
      <c r="AL285" s="46" t="s">
        <v>157</v>
      </c>
      <c r="AM285" s="25" t="s">
        <v>157</v>
      </c>
      <c r="AN285" s="46" t="s">
        <v>157</v>
      </c>
      <c r="AO285" s="25" t="s">
        <v>157</v>
      </c>
      <c r="AP285" s="25" t="s">
        <v>157</v>
      </c>
      <c r="AQ285" s="25" t="s">
        <v>157</v>
      </c>
      <c r="AR285" s="25" t="s">
        <v>157</v>
      </c>
      <c r="AS285" s="25" t="s">
        <v>157</v>
      </c>
      <c r="AT285" s="25" t="s">
        <v>157</v>
      </c>
      <c r="AU285" s="25" t="s">
        <v>157</v>
      </c>
      <c r="AV285" s="25" t="s">
        <v>58</v>
      </c>
      <c r="AW285" s="25" t="s">
        <v>157</v>
      </c>
      <c r="AX285" s="25" t="s">
        <v>157</v>
      </c>
      <c r="AY285" s="25" t="s">
        <v>157</v>
      </c>
      <c r="AZ285" s="25" t="s">
        <v>157</v>
      </c>
      <c r="BA285" s="25" t="s">
        <v>157</v>
      </c>
      <c r="BB285" s="25" t="s">
        <v>157</v>
      </c>
      <c r="BC285" s="25" t="s">
        <v>157</v>
      </c>
      <c r="BD285" s="25" t="s">
        <v>157</v>
      </c>
      <c r="BE285" s="25" t="s">
        <v>157</v>
      </c>
      <c r="BF285" s="25" t="s">
        <v>157</v>
      </c>
      <c r="BG285" s="25" t="s">
        <v>157</v>
      </c>
      <c r="BH285" s="25" t="s">
        <v>157</v>
      </c>
      <c r="BI285" s="25" t="s">
        <v>157</v>
      </c>
      <c r="BJ285" s="25" t="s">
        <v>157</v>
      </c>
      <c r="BK285" s="25" t="s">
        <v>157</v>
      </c>
      <c r="BL285" s="25" t="s">
        <v>157</v>
      </c>
      <c r="BM285" s="25" t="s">
        <v>157</v>
      </c>
      <c r="BN285" s="25" t="s">
        <v>157</v>
      </c>
      <c r="BO285" s="25" t="s">
        <v>157</v>
      </c>
      <c r="BP285" s="25" t="s">
        <v>157</v>
      </c>
      <c r="BQ285" s="25" t="s">
        <v>157</v>
      </c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</row>
    <row r="286" spans="2:84" x14ac:dyDescent="0.25">
      <c r="B286" t="str">
        <f>IF(Q286="ja",XPlan_raw[[#This Row],[EKA_kode2]],"")</f>
        <v>T140018102</v>
      </c>
      <c r="C286" t="str">
        <f>XPlan_raw[[#This Row],[eka_langtnavn]]</f>
        <v>Konstruktionsdesign af bygninger</v>
      </c>
      <c r="D286" t="str">
        <f>IF(XPlan_raw[[#This Row],[Interne-kode]]&lt;&gt;"(tom)",XPlan_raw[[#This Row],[Interne-kode]],"")</f>
        <v>14-DBS</v>
      </c>
      <c r="E2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86" t="str">
        <f>IF(XPlan_raw[[#This Row],[Campus]]&lt;&gt;"(tom)",XPlan_raw[[#This Row],[Campus]],"")</f>
        <v>Odense</v>
      </c>
      <c r="H286" t="str">
        <f>IF(OR(XPlan_raw[[#This Row],[Prøveform]]="(tom)",XPlan_raw[[#This Row],[Prøveform]]=""),"",XPlan_raw[[#This Row],[Prøveform]])</f>
        <v>Oral examination</v>
      </c>
      <c r="I286" t="str">
        <f>IF(XPlan_raw[[#This Row],[Eksaminator_samlet]]&lt;&gt;"",XPlan_raw[[#This Row],[Eksaminator_samlet]],"")</f>
        <v>Hans Ole Lund Christiansen</v>
      </c>
      <c r="J286" t="str">
        <f>IF(OR(XPlan_raw[[#This Row],[Censur]]="(tom)",XPlan_raw[[#This Row],[Censur]]=""),"",XPlan_raw[[#This Row],[Censur]])</f>
        <v>Second examiner: Internal</v>
      </c>
      <c r="K2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86" s="4" t="str">
        <f>IF(XPlan_raw[[#This Row],[Bemærk]]&lt;&gt;"",XPlan_raw[[#This Row],[Bemærk]],"")</f>
        <v/>
      </c>
      <c r="M286" s="4" t="str">
        <f>IF(XPlan_raw[[#This Row],[Prøveform]]="Skriftlig prøve",XPlan_raw[[#This Row],[DATO: Start eksamen]]+21,"")</f>
        <v/>
      </c>
      <c r="N2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286" s="27" t="s">
        <v>515</v>
      </c>
      <c r="R286" s="49" t="s">
        <v>1197</v>
      </c>
      <c r="S286" s="46" t="s">
        <v>1198</v>
      </c>
      <c r="T286" s="25" t="s">
        <v>1199</v>
      </c>
      <c r="U286" s="46" t="s">
        <v>208</v>
      </c>
      <c r="V286" s="25" t="s">
        <v>157</v>
      </c>
      <c r="W286" s="50">
        <v>45825</v>
      </c>
      <c r="X286" s="51"/>
      <c r="Y286" s="41" t="s">
        <v>630</v>
      </c>
      <c r="Z286" s="49" t="s">
        <v>892</v>
      </c>
      <c r="AA286" s="25" t="s">
        <v>186</v>
      </c>
      <c r="AB286" s="46" t="s">
        <v>160</v>
      </c>
      <c r="AC286" s="42">
        <v>45887</v>
      </c>
      <c r="AD286" s="52"/>
      <c r="AE286" s="26"/>
      <c r="AF286" t="s">
        <v>18</v>
      </c>
      <c r="AH286" s="46" t="s">
        <v>157</v>
      </c>
      <c r="AI286" s="25" t="s">
        <v>157</v>
      </c>
      <c r="AJ286" s="46" t="s">
        <v>157</v>
      </c>
      <c r="AK286" s="25" t="s">
        <v>157</v>
      </c>
      <c r="AL286" s="46" t="s">
        <v>157</v>
      </c>
      <c r="AM286" s="25" t="s">
        <v>157</v>
      </c>
      <c r="AN286" s="46" t="s">
        <v>157</v>
      </c>
      <c r="AO286" s="25" t="s">
        <v>157</v>
      </c>
      <c r="AP286" s="25" t="s">
        <v>157</v>
      </c>
      <c r="AQ286" s="25" t="s">
        <v>157</v>
      </c>
      <c r="AR286" s="25" t="s">
        <v>54</v>
      </c>
      <c r="AS286" s="25" t="s">
        <v>157</v>
      </c>
      <c r="AT286" s="25" t="s">
        <v>157</v>
      </c>
      <c r="AU286" s="25" t="s">
        <v>157</v>
      </c>
      <c r="AV286" s="25"/>
      <c r="AW286" s="25" t="s">
        <v>157</v>
      </c>
      <c r="AX286" s="25" t="s">
        <v>157</v>
      </c>
      <c r="AY286" s="25" t="s">
        <v>157</v>
      </c>
      <c r="AZ286" s="25" t="s">
        <v>157</v>
      </c>
      <c r="BA286" s="25" t="s">
        <v>157</v>
      </c>
      <c r="BB286" s="25" t="s">
        <v>157</v>
      </c>
      <c r="BC286" s="25" t="s">
        <v>157</v>
      </c>
      <c r="BD286" s="25" t="s">
        <v>157</v>
      </c>
      <c r="BE286" s="25" t="s">
        <v>157</v>
      </c>
      <c r="BF286" s="25" t="s">
        <v>157</v>
      </c>
      <c r="BG286" s="25" t="s">
        <v>157</v>
      </c>
      <c r="BH286" s="25" t="s">
        <v>157</v>
      </c>
      <c r="BI286" s="25" t="s">
        <v>157</v>
      </c>
      <c r="BJ286" s="25" t="s">
        <v>157</v>
      </c>
      <c r="BK286" s="25" t="s">
        <v>157</v>
      </c>
      <c r="BL286" s="25" t="s">
        <v>157</v>
      </c>
      <c r="BM286" s="25" t="s">
        <v>157</v>
      </c>
      <c r="BN286" s="25" t="s">
        <v>157</v>
      </c>
      <c r="BO286" s="25" t="s">
        <v>157</v>
      </c>
      <c r="BP286" s="25" t="s">
        <v>157</v>
      </c>
      <c r="BQ286" s="25" t="s">
        <v>157</v>
      </c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</row>
    <row r="287" spans="2:84" x14ac:dyDescent="0.25">
      <c r="B287" t="str">
        <f>IF(Q287="ja",XPlan_raw[[#This Row],[EKA_kode2]],"")</f>
        <v>T200044102</v>
      </c>
      <c r="C287" t="str">
        <f>XPlan_raw[[#This Row],[eka_langtnavn]]</f>
        <v xml:space="preserve">Praktisk analytisk kemi og anvendt statistik                                                                     </v>
      </c>
      <c r="D287" t="str">
        <f>IF(XPlan_raw[[#This Row],[Interne-kode]]&lt;&gt;"(tom)",XPlan_raw[[#This Row],[Interne-kode]],"")</f>
        <v>KD-PTE4</v>
      </c>
      <c r="E2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7" t="str">
        <f>IF(XPlan_raw[[#This Row],[Campus]]&lt;&gt;"(tom)",XPlan_raw[[#This Row],[Campus]],"")</f>
        <v>Odense</v>
      </c>
      <c r="H287" t="str">
        <f>IF(OR(XPlan_raw[[#This Row],[Prøveform]]="(tom)",XPlan_raw[[#This Row],[Prøveform]]=""),"",XPlan_raw[[#This Row],[Prøveform]])</f>
        <v>Project report with oral defence</v>
      </c>
      <c r="I287" t="str">
        <f>IF(XPlan_raw[[#This Row],[Eksaminator_samlet]]&lt;&gt;"",XPlan_raw[[#This Row],[Eksaminator_samlet]],"")</f>
        <v>Mathias Porsmose Clausen, Rime Bahij, Lars Duelund</v>
      </c>
      <c r="J287" t="str">
        <f>IF(OR(XPlan_raw[[#This Row],[Censur]]="(tom)",XPlan_raw[[#This Row],[Censur]]=""),"",XPlan_raw[[#This Row],[Censur]])</f>
        <v>Second examiner: Internal</v>
      </c>
      <c r="K2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7" s="4" t="str">
        <f>IF(XPlan_raw[[#This Row],[Bemærk]]&lt;&gt;"",XPlan_raw[[#This Row],[Bemærk]],"")</f>
        <v/>
      </c>
      <c r="M287" s="4" t="str">
        <f>IF(XPlan_raw[[#This Row],[Prøveform]]="Skriftlig prøve",XPlan_raw[[#This Row],[DATO: Start eksamen]]+21,"")</f>
        <v/>
      </c>
      <c r="N2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7" s="27" t="s">
        <v>515</v>
      </c>
      <c r="R287" s="26" t="s">
        <v>1367</v>
      </c>
      <c r="S287" s="25" t="s">
        <v>1368</v>
      </c>
      <c r="T287" s="25" t="s">
        <v>1369</v>
      </c>
      <c r="U287" s="25" t="s">
        <v>203</v>
      </c>
      <c r="V287" s="25" t="s">
        <v>157</v>
      </c>
      <c r="W287" s="42">
        <v>45825</v>
      </c>
      <c r="X287" s="51">
        <v>45827</v>
      </c>
      <c r="Y287" s="41" t="s">
        <v>630</v>
      </c>
      <c r="Z287" s="26" t="s">
        <v>1370</v>
      </c>
      <c r="AA287" s="25" t="s">
        <v>441</v>
      </c>
      <c r="AB287" s="25" t="s">
        <v>160</v>
      </c>
      <c r="AC287" s="42">
        <v>45890</v>
      </c>
      <c r="AD287" s="51"/>
      <c r="AE287" s="26"/>
      <c r="AF287" t="s">
        <v>18</v>
      </c>
      <c r="AH287" s="46" t="s">
        <v>157</v>
      </c>
      <c r="AI287" s="25" t="s">
        <v>157</v>
      </c>
      <c r="AJ287" s="46" t="s">
        <v>157</v>
      </c>
      <c r="AK287" s="25" t="s">
        <v>157</v>
      </c>
      <c r="AL287" s="46" t="s">
        <v>157</v>
      </c>
      <c r="AM287" s="25" t="s">
        <v>49</v>
      </c>
      <c r="AN287" s="46" t="s">
        <v>157</v>
      </c>
      <c r="AO287" s="25" t="s">
        <v>157</v>
      </c>
      <c r="AP287" s="25" t="s">
        <v>157</v>
      </c>
      <c r="AQ287" s="25" t="s">
        <v>157</v>
      </c>
      <c r="AR287" s="25" t="s">
        <v>157</v>
      </c>
      <c r="AS287" s="25" t="s">
        <v>157</v>
      </c>
      <c r="AT287" s="25" t="s">
        <v>157</v>
      </c>
      <c r="AU287" s="25" t="s">
        <v>157</v>
      </c>
      <c r="AV287" s="25"/>
      <c r="AW287" s="25" t="s">
        <v>157</v>
      </c>
      <c r="AX287" s="25" t="s">
        <v>157</v>
      </c>
      <c r="AY287" s="25" t="s">
        <v>157</v>
      </c>
      <c r="AZ287" s="25" t="s">
        <v>157</v>
      </c>
      <c r="BA287" s="25" t="s">
        <v>157</v>
      </c>
      <c r="BB287" s="25" t="s">
        <v>157</v>
      </c>
      <c r="BC287" s="25" t="s">
        <v>157</v>
      </c>
      <c r="BD287" s="25" t="s">
        <v>157</v>
      </c>
      <c r="BE287" s="25" t="s">
        <v>157</v>
      </c>
      <c r="BF287" s="25" t="s">
        <v>157</v>
      </c>
      <c r="BG287" s="25" t="s">
        <v>157</v>
      </c>
      <c r="BH287" s="25" t="s">
        <v>157</v>
      </c>
      <c r="BI287" s="25" t="s">
        <v>157</v>
      </c>
      <c r="BJ287" s="25" t="s">
        <v>157</v>
      </c>
      <c r="BK287" s="25" t="s">
        <v>157</v>
      </c>
      <c r="BL287" s="25" t="s">
        <v>157</v>
      </c>
      <c r="BM287" s="25" t="s">
        <v>157</v>
      </c>
      <c r="BN287" s="25" t="s">
        <v>157</v>
      </c>
      <c r="BO287" s="25" t="s">
        <v>157</v>
      </c>
      <c r="BP287" s="25" t="s">
        <v>157</v>
      </c>
      <c r="BQ287" s="25" t="s">
        <v>157</v>
      </c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</row>
    <row r="288" spans="2:84" x14ac:dyDescent="0.25">
      <c r="B288" t="str">
        <f>IF(Q288="ja",XPlan_raw[[#This Row],[EKA_kode2]],"")</f>
        <v>T030057102</v>
      </c>
      <c r="C288" t="str">
        <f>XPlan_raw[[#This Row],[eka_langtnavn]]</f>
        <v>Projekttema 2: Mekanisk konstruktion (mundtlig prøve)</v>
      </c>
      <c r="D288" t="str">
        <f>IF(XPlan_raw[[#This Row],[Interne-kode]]&lt;&gt;"(tom)",XPlan_raw[[#This Row],[Interne-kode]],"")</f>
        <v>M-PTE2</v>
      </c>
      <c r="E2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8" t="str">
        <f>IF(XPlan_raw[[#This Row],[Campus]]&lt;&gt;"(tom)",XPlan_raw[[#This Row],[Campus]],"")</f>
        <v>Odense</v>
      </c>
      <c r="H288" t="str">
        <f>IF(OR(XPlan_raw[[#This Row],[Prøveform]]="(tom)",XPlan_raw[[#This Row],[Prøveform]]=""),"",XPlan_raw[[#This Row],[Prøveform]])</f>
        <v>Oral examination</v>
      </c>
      <c r="I288" t="str">
        <f>IF(XPlan_raw[[#This Row],[Eksaminator_samlet]]&lt;&gt;"",XPlan_raw[[#This Row],[Eksaminator_samlet]],"")</f>
        <v>Niels Dyring, Jesper Olsen</v>
      </c>
      <c r="J288" t="str">
        <f>IF(OR(XPlan_raw[[#This Row],[Censur]]="(tom)",XPlan_raw[[#This Row],[Censur]]=""),"",XPlan_raw[[#This Row],[Censur]])</f>
        <v>Second examiner: External</v>
      </c>
      <c r="K2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8" s="4" t="str">
        <f>IF(XPlan_raw[[#This Row],[Bemærk]]&lt;&gt;"",XPlan_raw[[#This Row],[Bemærk]],"")</f>
        <v/>
      </c>
      <c r="M288" s="4" t="str">
        <f>IF(XPlan_raw[[#This Row],[Prøveform]]="Skriftlig prøve",XPlan_raw[[#This Row],[DATO: Start eksamen]]+21,"")</f>
        <v/>
      </c>
      <c r="N2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88" s="27" t="s">
        <v>515</v>
      </c>
      <c r="R288" s="26" t="s">
        <v>2087</v>
      </c>
      <c r="S288" s="25" t="s">
        <v>919</v>
      </c>
      <c r="T288" s="25" t="s">
        <v>917</v>
      </c>
      <c r="U288" s="25" t="s">
        <v>156</v>
      </c>
      <c r="V288" s="25" t="s">
        <v>157</v>
      </c>
      <c r="W288" s="42">
        <v>45825</v>
      </c>
      <c r="X288" s="51">
        <v>45828</v>
      </c>
      <c r="Y288" s="41" t="s">
        <v>630</v>
      </c>
      <c r="Z288" s="26" t="s">
        <v>920</v>
      </c>
      <c r="AA288" s="25" t="s">
        <v>186</v>
      </c>
      <c r="AB288" s="25" t="s">
        <v>187</v>
      </c>
      <c r="AC288" s="42">
        <v>45889</v>
      </c>
      <c r="AD288" s="51"/>
      <c r="AE288" s="26"/>
      <c r="AF288" t="s">
        <v>18</v>
      </c>
      <c r="AH288" s="46" t="s">
        <v>157</v>
      </c>
      <c r="AI288" s="25" t="s">
        <v>157</v>
      </c>
      <c r="AJ288" s="46" t="s">
        <v>157</v>
      </c>
      <c r="AK288" s="25" t="s">
        <v>157</v>
      </c>
      <c r="AL288" s="46" t="s">
        <v>157</v>
      </c>
      <c r="AM288" s="25" t="s">
        <v>157</v>
      </c>
      <c r="AN288" s="46" t="s">
        <v>50</v>
      </c>
      <c r="AO288" s="25" t="s">
        <v>157</v>
      </c>
      <c r="AP288" s="25" t="s">
        <v>157</v>
      </c>
      <c r="AQ288" s="25" t="s">
        <v>157</v>
      </c>
      <c r="AR288" s="25" t="s">
        <v>157</v>
      </c>
      <c r="AS288" s="25" t="s">
        <v>157</v>
      </c>
      <c r="AT288" s="25" t="s">
        <v>157</v>
      </c>
      <c r="AU288" s="25" t="s">
        <v>157</v>
      </c>
      <c r="AV288" s="25"/>
      <c r="AW288" s="25" t="s">
        <v>157</v>
      </c>
      <c r="AX288" s="25" t="s">
        <v>157</v>
      </c>
      <c r="AY288" s="25" t="s">
        <v>157</v>
      </c>
      <c r="AZ288" s="25" t="s">
        <v>157</v>
      </c>
      <c r="BA288" s="25" t="s">
        <v>157</v>
      </c>
      <c r="BB288" s="25" t="s">
        <v>157</v>
      </c>
      <c r="BC288" s="25" t="s">
        <v>157</v>
      </c>
      <c r="BD288" s="25" t="s">
        <v>157</v>
      </c>
      <c r="BE288" s="25" t="s">
        <v>157</v>
      </c>
      <c r="BF288" s="25" t="s">
        <v>157</v>
      </c>
      <c r="BG288" s="25" t="s">
        <v>157</v>
      </c>
      <c r="BH288" s="25" t="s">
        <v>157</v>
      </c>
      <c r="BI288" s="25" t="s">
        <v>157</v>
      </c>
      <c r="BJ288" s="25" t="s">
        <v>157</v>
      </c>
      <c r="BK288" s="25" t="s">
        <v>157</v>
      </c>
      <c r="BL288" s="25" t="s">
        <v>157</v>
      </c>
      <c r="BM288" s="25" t="s">
        <v>157</v>
      </c>
      <c r="BN288" s="25" t="s">
        <v>157</v>
      </c>
      <c r="BO288" s="25" t="s">
        <v>157</v>
      </c>
      <c r="BP288" s="25" t="s">
        <v>157</v>
      </c>
      <c r="BQ288" s="25" t="s">
        <v>157</v>
      </c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</row>
    <row r="289" spans="2:84" x14ac:dyDescent="0.25">
      <c r="B289" t="str">
        <f>IF(Q289="ja",XPlan_raw[[#This Row],[EKA_kode2]],"")</f>
        <v>T160013102</v>
      </c>
      <c r="C289" t="str">
        <f>XPlan_raw[[#This Row],[eka_langtnavn]]</f>
        <v>Projekttema 2: Mekanisk konstruktion (mundtlig prøve)</v>
      </c>
      <c r="D289" t="str">
        <f>IF(XPlan_raw[[#This Row],[Interne-kode]]&lt;&gt;"(tom)",XPlan_raw[[#This Row],[Interne-kode]],"")</f>
        <v>MB-PTE2</v>
      </c>
      <c r="E2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9" t="str">
        <f>IF(XPlan_raw[[#This Row],[Campus]]&lt;&gt;"(tom)",XPlan_raw[[#This Row],[Campus]],"")</f>
        <v>Odense</v>
      </c>
      <c r="H289" t="str">
        <f>IF(OR(XPlan_raw[[#This Row],[Prøveform]]="(tom)",XPlan_raw[[#This Row],[Prøveform]]=""),"",XPlan_raw[[#This Row],[Prøveform]])</f>
        <v>Oral examination</v>
      </c>
      <c r="I289" t="str">
        <f>IF(XPlan_raw[[#This Row],[Eksaminator_samlet]]&lt;&gt;"",XPlan_raw[[#This Row],[Eksaminator_samlet]],"")</f>
        <v>Niels Dyring, Jesper Olsen</v>
      </c>
      <c r="J289" t="str">
        <f>IF(OR(XPlan_raw[[#This Row],[Censur]]="(tom)",XPlan_raw[[#This Row],[Censur]]=""),"",XPlan_raw[[#This Row],[Censur]])</f>
        <v>Second examiner: External</v>
      </c>
      <c r="K2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9" s="4" t="str">
        <f>IF(XPlan_raw[[#This Row],[Bemærk]]&lt;&gt;"",XPlan_raw[[#This Row],[Bemærk]],"")</f>
        <v/>
      </c>
      <c r="M289" s="4" t="str">
        <f>IF(XPlan_raw[[#This Row],[Prøveform]]="Skriftlig prøve",XPlan_raw[[#This Row],[DATO: Start eksamen]]+21,"")</f>
        <v/>
      </c>
      <c r="N2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89" s="27" t="s">
        <v>515</v>
      </c>
      <c r="R289" s="26" t="s">
        <v>2088</v>
      </c>
      <c r="S289" s="25" t="s">
        <v>919</v>
      </c>
      <c r="T289" s="25" t="s">
        <v>1310</v>
      </c>
      <c r="U289" s="25" t="s">
        <v>156</v>
      </c>
      <c r="V289" s="25" t="s">
        <v>157</v>
      </c>
      <c r="W289" s="42">
        <v>45825</v>
      </c>
      <c r="X289" s="51">
        <v>45828</v>
      </c>
      <c r="Y289" s="41" t="s">
        <v>630</v>
      </c>
      <c r="Z289" s="26" t="s">
        <v>920</v>
      </c>
      <c r="AA289" s="25" t="s">
        <v>186</v>
      </c>
      <c r="AB289" s="25" t="s">
        <v>187</v>
      </c>
      <c r="AC289" s="42">
        <v>45889</v>
      </c>
      <c r="AD289" s="51"/>
      <c r="AE289" s="26"/>
      <c r="AF289" t="s">
        <v>18</v>
      </c>
      <c r="AH289" s="46" t="s">
        <v>157</v>
      </c>
      <c r="AI289" s="25" t="s">
        <v>157</v>
      </c>
      <c r="AJ289" s="46" t="s">
        <v>157</v>
      </c>
      <c r="AK289" s="25" t="s">
        <v>157</v>
      </c>
      <c r="AL289" s="46" t="s">
        <v>157</v>
      </c>
      <c r="AM289" s="25" t="s">
        <v>157</v>
      </c>
      <c r="AN289" s="46" t="s">
        <v>157</v>
      </c>
      <c r="AO289" s="25" t="s">
        <v>157</v>
      </c>
      <c r="AP289" s="25" t="s">
        <v>157</v>
      </c>
      <c r="AQ289" s="25" t="s">
        <v>157</v>
      </c>
      <c r="AR289" s="25" t="s">
        <v>157</v>
      </c>
      <c r="AS289" s="25" t="s">
        <v>157</v>
      </c>
      <c r="AT289" s="25" t="s">
        <v>157</v>
      </c>
      <c r="AU289" s="25" t="s">
        <v>157</v>
      </c>
      <c r="AV289" s="25"/>
      <c r="AW289" s="25" t="s">
        <v>59</v>
      </c>
      <c r="AX289" s="25" t="s">
        <v>157</v>
      </c>
      <c r="AY289" s="25" t="s">
        <v>157</v>
      </c>
      <c r="AZ289" s="25" t="s">
        <v>157</v>
      </c>
      <c r="BA289" s="25" t="s">
        <v>157</v>
      </c>
      <c r="BB289" s="25" t="s">
        <v>157</v>
      </c>
      <c r="BC289" s="25" t="s">
        <v>157</v>
      </c>
      <c r="BD289" s="25" t="s">
        <v>157</v>
      </c>
      <c r="BE289" s="25" t="s">
        <v>157</v>
      </c>
      <c r="BF289" s="25" t="s">
        <v>157</v>
      </c>
      <c r="BG289" s="25" t="s">
        <v>157</v>
      </c>
      <c r="BH289" s="25" t="s">
        <v>157</v>
      </c>
      <c r="BI289" s="25" t="s">
        <v>157</v>
      </c>
      <c r="BJ289" s="25" t="s">
        <v>157</v>
      </c>
      <c r="BK289" s="25" t="s">
        <v>157</v>
      </c>
      <c r="BL289" s="25" t="s">
        <v>157</v>
      </c>
      <c r="BM289" s="25" t="s">
        <v>157</v>
      </c>
      <c r="BN289" s="25" t="s">
        <v>157</v>
      </c>
      <c r="BO289" s="25" t="s">
        <v>157</v>
      </c>
      <c r="BP289" s="25" t="s">
        <v>157</v>
      </c>
      <c r="BQ289" s="25" t="s">
        <v>157</v>
      </c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</row>
    <row r="290" spans="2:84" x14ac:dyDescent="0.25">
      <c r="B290" t="str">
        <f>IF(Q290="ja",XPlan_raw[[#This Row],[EKA_kode2]],"")</f>
        <v>T100046102</v>
      </c>
      <c r="C290" t="str">
        <f>XPlan_raw[[#This Row],[eka_langtnavn]]</f>
        <v>Semester tema: Planlægning &amp; ledelse af supply chain processer</v>
      </c>
      <c r="D290" t="str">
        <f>IF(XPlan_raw[[#This Row],[Interne-kode]]&lt;&gt;"(tom)",XPlan_raw[[#This Row],[Interne-kode]],"")</f>
        <v>GX-SET2</v>
      </c>
      <c r="E2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90" t="str">
        <f>IF(XPlan_raw[[#This Row],[Campus]]&lt;&gt;"(tom)",XPlan_raw[[#This Row],[Campus]],"")</f>
        <v>Odense</v>
      </c>
      <c r="H290" t="str">
        <f>IF(OR(XPlan_raw[[#This Row],[Prøveform]]="(tom)",XPlan_raw[[#This Row],[Prøveform]]=""),"",XPlan_raw[[#This Row],[Prøveform]])</f>
        <v>Oral examination</v>
      </c>
      <c r="I290" t="str">
        <f>IF(XPlan_raw[[#This Row],[Eksaminator_samlet]]&lt;&gt;"",XPlan_raw[[#This Row],[Eksaminator_samlet]],"")</f>
        <v>Seyed Pendar Toufigi, Søren Jensen, Wisam Suheimat</v>
      </c>
      <c r="J290" t="str">
        <f>IF(OR(XPlan_raw[[#This Row],[Censur]]="(tom)",XPlan_raw[[#This Row],[Censur]]=""),"",XPlan_raw[[#This Row],[Censur]])</f>
        <v>Second examiner: External</v>
      </c>
      <c r="K2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0" s="4" t="str">
        <f>IF(XPlan_raw[[#This Row],[Bemærk]]&lt;&gt;"",XPlan_raw[[#This Row],[Bemærk]],"")</f>
        <v/>
      </c>
      <c r="M290" s="4" t="str">
        <f>IF(XPlan_raw[[#This Row],[Prøveform]]="Skriftlig prøve",XPlan_raw[[#This Row],[DATO: Start eksamen]]+21,"")</f>
        <v/>
      </c>
      <c r="N2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290" s="27" t="s">
        <v>515</v>
      </c>
      <c r="R290" s="26" t="s">
        <v>1131</v>
      </c>
      <c r="S290" s="25" t="s">
        <v>1132</v>
      </c>
      <c r="T290" s="25" t="s">
        <v>1133</v>
      </c>
      <c r="U290" s="25" t="s">
        <v>156</v>
      </c>
      <c r="V290" s="25" t="s">
        <v>157</v>
      </c>
      <c r="W290" s="42">
        <v>45825</v>
      </c>
      <c r="X290" s="51">
        <v>45828</v>
      </c>
      <c r="Y290" s="41" t="s">
        <v>630</v>
      </c>
      <c r="Z290" s="26" t="s">
        <v>1134</v>
      </c>
      <c r="AA290" s="25" t="s">
        <v>186</v>
      </c>
      <c r="AB290" s="25" t="s">
        <v>187</v>
      </c>
      <c r="AC290" s="42">
        <v>45891</v>
      </c>
      <c r="AD290" s="51"/>
      <c r="AE290" s="26"/>
      <c r="AF290" t="s">
        <v>18</v>
      </c>
      <c r="AH290" s="46" t="s">
        <v>157</v>
      </c>
      <c r="AI290" s="25" t="s">
        <v>157</v>
      </c>
      <c r="AJ290" s="46" t="s">
        <v>157</v>
      </c>
      <c r="AK290" s="25" t="s">
        <v>47</v>
      </c>
      <c r="AL290" s="46" t="s">
        <v>157</v>
      </c>
      <c r="AM290" s="25" t="s">
        <v>157</v>
      </c>
      <c r="AN290" s="46" t="s">
        <v>157</v>
      </c>
      <c r="AO290" s="25" t="s">
        <v>157</v>
      </c>
      <c r="AP290" s="25" t="s">
        <v>157</v>
      </c>
      <c r="AQ290" s="25" t="s">
        <v>157</v>
      </c>
      <c r="AR290" s="25" t="s">
        <v>157</v>
      </c>
      <c r="AS290" s="25" t="s">
        <v>157</v>
      </c>
      <c r="AT290" s="25" t="s">
        <v>157</v>
      </c>
      <c r="AU290" s="25" t="s">
        <v>157</v>
      </c>
      <c r="AV290" s="25"/>
      <c r="AW290" s="25" t="s">
        <v>157</v>
      </c>
      <c r="AX290" s="25" t="s">
        <v>157</v>
      </c>
      <c r="AY290" s="25" t="s">
        <v>157</v>
      </c>
      <c r="AZ290" s="25" t="s">
        <v>157</v>
      </c>
      <c r="BA290" s="25" t="s">
        <v>157</v>
      </c>
      <c r="BB290" s="25" t="s">
        <v>157</v>
      </c>
      <c r="BC290" s="25" t="s">
        <v>157</v>
      </c>
      <c r="BD290" s="25" t="s">
        <v>157</v>
      </c>
      <c r="BE290" s="25" t="s">
        <v>157</v>
      </c>
      <c r="BF290" s="25" t="s">
        <v>157</v>
      </c>
      <c r="BG290" s="25" t="s">
        <v>157</v>
      </c>
      <c r="BH290" s="25" t="s">
        <v>157</v>
      </c>
      <c r="BI290" s="25" t="s">
        <v>157</v>
      </c>
      <c r="BJ290" s="25" t="s">
        <v>157</v>
      </c>
      <c r="BK290" s="25" t="s">
        <v>157</v>
      </c>
      <c r="BL290" s="25" t="s">
        <v>157</v>
      </c>
      <c r="BM290" s="25" t="s">
        <v>157</v>
      </c>
      <c r="BN290" s="25" t="s">
        <v>157</v>
      </c>
      <c r="BO290" s="25" t="s">
        <v>157</v>
      </c>
      <c r="BP290" s="25" t="s">
        <v>157</v>
      </c>
      <c r="BQ290" s="25" t="s">
        <v>157</v>
      </c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</row>
    <row r="291" spans="2:84" x14ac:dyDescent="0.25">
      <c r="B291" t="str">
        <f>IF(Q291="ja",XPlan_raw[[#This Row],[EKA_kode2]],"")</f>
        <v>T100053102</v>
      </c>
      <c r="C291" t="str">
        <f>XPlan_raw[[#This Row],[eka_langtnavn]]</f>
        <v>Supply Chain Finance</v>
      </c>
      <c r="D291" t="str">
        <f>IF(XPlan_raw[[#This Row],[Interne-kode]]&lt;&gt;"(tom)",XPlan_raw[[#This Row],[Interne-kode]],"")</f>
        <v>GX-SCFIN</v>
      </c>
      <c r="E2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91" t="str">
        <f>IF(XPlan_raw[[#This Row],[Campus]]&lt;&gt;"(tom)",XPlan_raw[[#This Row],[Campus]],"")</f>
        <v>Odense</v>
      </c>
      <c r="H291" t="str">
        <f>IF(OR(XPlan_raw[[#This Row],[Prøveform]]="(tom)",XPlan_raw[[#This Row],[Prøveform]]=""),"",XPlan_raw[[#This Row],[Prøveform]])</f>
        <v>Oral examination</v>
      </c>
      <c r="I291" t="str">
        <f>IF(XPlan_raw[[#This Row],[Eksaminator_samlet]]&lt;&gt;"",XPlan_raw[[#This Row],[Eksaminator_samlet]],"")</f>
        <v>Idongesit Williams</v>
      </c>
      <c r="J291" t="str">
        <f>IF(OR(XPlan_raw[[#This Row],[Censur]]="(tom)",XPlan_raw[[#This Row],[Censur]]=""),"",XPlan_raw[[#This Row],[Censur]])</f>
        <v>Second examiner: Internal</v>
      </c>
      <c r="K2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1" s="4" t="str">
        <f>IF(XPlan_raw[[#This Row],[Bemærk]]&lt;&gt;"",XPlan_raw[[#This Row],[Bemærk]],"")</f>
        <v/>
      </c>
      <c r="M291" s="4" t="str">
        <f>IF(XPlan_raw[[#This Row],[Prøveform]]="Skriftlig prøve",XPlan_raw[[#This Row],[DATO: Start eksamen]]+21,"")</f>
        <v/>
      </c>
      <c r="N2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291" s="27" t="s">
        <v>515</v>
      </c>
      <c r="R291" s="26" t="s">
        <v>1139</v>
      </c>
      <c r="S291" s="25" t="s">
        <v>1140</v>
      </c>
      <c r="T291" s="25" t="s">
        <v>1141</v>
      </c>
      <c r="U291" s="25" t="s">
        <v>203</v>
      </c>
      <c r="V291" s="25" t="s">
        <v>157</v>
      </c>
      <c r="W291" s="42">
        <v>45825</v>
      </c>
      <c r="X291" s="51">
        <v>45828</v>
      </c>
      <c r="Y291" s="41" t="s">
        <v>630</v>
      </c>
      <c r="Z291" s="26" t="s">
        <v>1142</v>
      </c>
      <c r="AA291" s="25" t="s">
        <v>186</v>
      </c>
      <c r="AB291" s="25" t="s">
        <v>160</v>
      </c>
      <c r="AC291" s="42">
        <v>45891</v>
      </c>
      <c r="AD291" s="51"/>
      <c r="AE291" s="26"/>
      <c r="AF291" t="s">
        <v>18</v>
      </c>
      <c r="AH291" s="46" t="s">
        <v>157</v>
      </c>
      <c r="AI291" s="25" t="s">
        <v>157</v>
      </c>
      <c r="AJ291" s="46" t="s">
        <v>157</v>
      </c>
      <c r="AK291" s="25" t="s">
        <v>47</v>
      </c>
      <c r="AL291" s="46" t="s">
        <v>157</v>
      </c>
      <c r="AM291" s="25" t="s">
        <v>157</v>
      </c>
      <c r="AN291" s="46" t="s">
        <v>157</v>
      </c>
      <c r="AO291" s="25" t="s">
        <v>157</v>
      </c>
      <c r="AP291" s="25" t="s">
        <v>157</v>
      </c>
      <c r="AQ291" s="25" t="s">
        <v>157</v>
      </c>
      <c r="AR291" s="25" t="s">
        <v>157</v>
      </c>
      <c r="AS291" s="25" t="s">
        <v>157</v>
      </c>
      <c r="AT291" s="25" t="s">
        <v>157</v>
      </c>
      <c r="AU291" s="25" t="s">
        <v>157</v>
      </c>
      <c r="AV291" s="25"/>
      <c r="AW291" s="25" t="s">
        <v>157</v>
      </c>
      <c r="AX291" s="25" t="s">
        <v>157</v>
      </c>
      <c r="AY291" s="25" t="s">
        <v>157</v>
      </c>
      <c r="AZ291" s="25" t="s">
        <v>157</v>
      </c>
      <c r="BA291" s="25" t="s">
        <v>157</v>
      </c>
      <c r="BB291" s="25" t="s">
        <v>157</v>
      </c>
      <c r="BC291" s="25" t="s">
        <v>157</v>
      </c>
      <c r="BD291" s="25" t="s">
        <v>157</v>
      </c>
      <c r="BE291" s="25" t="s">
        <v>157</v>
      </c>
      <c r="BF291" s="25" t="s">
        <v>157</v>
      </c>
      <c r="BG291" s="25" t="s">
        <v>157</v>
      </c>
      <c r="BH291" s="25" t="s">
        <v>157</v>
      </c>
      <c r="BI291" s="25" t="s">
        <v>157</v>
      </c>
      <c r="BJ291" s="25" t="s">
        <v>157</v>
      </c>
      <c r="BK291" s="25" t="s">
        <v>157</v>
      </c>
      <c r="BL291" s="25" t="s">
        <v>157</v>
      </c>
      <c r="BM291" s="25" t="s">
        <v>157</v>
      </c>
      <c r="BN291" s="25" t="s">
        <v>157</v>
      </c>
      <c r="BO291" s="25" t="s">
        <v>157</v>
      </c>
      <c r="BP291" s="25" t="s">
        <v>157</v>
      </c>
      <c r="BQ291" s="25" t="s">
        <v>34</v>
      </c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</row>
    <row r="292" spans="2:84" x14ac:dyDescent="0.25">
      <c r="B292" t="str">
        <f>IF(Q292="ja",XPlan_raw[[#This Row],[EKA_kode2]],"")</f>
        <v>T530043102</v>
      </c>
      <c r="C292" t="str">
        <f>XPlan_raw[[#This Row],[eka_langtnavn]]</f>
        <v>Applied automation</v>
      </c>
      <c r="D292" t="str">
        <f>IF(XPlan_raw[[#This Row],[Interne-kode]]&lt;&gt;"(tom)",XPlan_raw[[#This Row],[Interne-kode]],"")</f>
        <v>RD4-AA</v>
      </c>
      <c r="E2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2" t="str">
        <f>IF(XPlan_raw[[#This Row],[Campus]]&lt;&gt;"(tom)",XPlan_raw[[#This Row],[Campus]],"")</f>
        <v>Odense</v>
      </c>
      <c r="H292" t="str">
        <f>IF(OR(XPlan_raw[[#This Row],[Prøveform]]="(tom)",XPlan_raw[[#This Row],[Prøveform]]=""),"",XPlan_raw[[#This Row],[Prøveform]])</f>
        <v>Oral examination</v>
      </c>
      <c r="I292" t="str">
        <f>IF(XPlan_raw[[#This Row],[Eksaminator_samlet]]&lt;&gt;"",XPlan_raw[[#This Row],[Eksaminator_samlet]],"")</f>
        <v xml:space="preserve">Christoffer Sloth, Dirk Kraft, Kasper Høj Lorentzen, Simon Faarvang Mathiesen </v>
      </c>
      <c r="J292" t="str">
        <f>IF(OR(XPlan_raw[[#This Row],[Censur]]="(tom)",XPlan_raw[[#This Row],[Censur]]=""),"",XPlan_raw[[#This Row],[Censur]])</f>
        <v>Second examiner: Internal</v>
      </c>
      <c r="K2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2" s="4" t="str">
        <f>IF(XPlan_raw[[#This Row],[Bemærk]]&lt;&gt;"",XPlan_raw[[#This Row],[Bemærk]],"")</f>
        <v/>
      </c>
      <c r="M292" s="4" t="str">
        <f>IF(XPlan_raw[[#This Row],[Prøveform]]="Skriftlig prøve",XPlan_raw[[#This Row],[DATO: Start eksamen]]+21,"")</f>
        <v/>
      </c>
      <c r="N2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92" s="27" t="s">
        <v>515</v>
      </c>
      <c r="R292" s="49" t="s">
        <v>1718</v>
      </c>
      <c r="S292" s="46" t="s">
        <v>1719</v>
      </c>
      <c r="T292" s="25" t="s">
        <v>1720</v>
      </c>
      <c r="U292" s="46" t="s">
        <v>203</v>
      </c>
      <c r="V292" s="25" t="s">
        <v>208</v>
      </c>
      <c r="W292" s="50">
        <v>45826</v>
      </c>
      <c r="X292" s="51">
        <v>45828</v>
      </c>
      <c r="Y292" s="41" t="s">
        <v>631</v>
      </c>
      <c r="Z292" s="49" t="s">
        <v>1721</v>
      </c>
      <c r="AA292" s="25" t="s">
        <v>186</v>
      </c>
      <c r="AB292" s="46" t="s">
        <v>160</v>
      </c>
      <c r="AC292" s="42">
        <v>45894</v>
      </c>
      <c r="AD292" s="52"/>
      <c r="AE292" s="26"/>
      <c r="AF292" t="s">
        <v>18</v>
      </c>
      <c r="AH292" s="46" t="s">
        <v>157</v>
      </c>
      <c r="AI292" s="25" t="s">
        <v>45</v>
      </c>
      <c r="AJ292" s="46" t="s">
        <v>157</v>
      </c>
      <c r="AK292" s="25" t="s">
        <v>157</v>
      </c>
      <c r="AL292" s="46" t="s">
        <v>157</v>
      </c>
      <c r="AM292" s="25" t="s">
        <v>157</v>
      </c>
      <c r="AN292" s="46" t="s">
        <v>157</v>
      </c>
      <c r="AO292" s="25" t="s">
        <v>157</v>
      </c>
      <c r="AP292" s="25" t="s">
        <v>52</v>
      </c>
      <c r="AQ292" s="25" t="s">
        <v>157</v>
      </c>
      <c r="AR292" s="25" t="s">
        <v>157</v>
      </c>
      <c r="AS292" s="25" t="s">
        <v>157</v>
      </c>
      <c r="AT292" s="25" t="s">
        <v>157</v>
      </c>
      <c r="AU292" s="25" t="s">
        <v>157</v>
      </c>
      <c r="AV292" s="25"/>
      <c r="AW292" s="25" t="s">
        <v>157</v>
      </c>
      <c r="AX292" s="25" t="s">
        <v>157</v>
      </c>
      <c r="AY292" s="25" t="s">
        <v>61</v>
      </c>
      <c r="AZ292" s="25" t="s">
        <v>157</v>
      </c>
      <c r="BA292" s="25" t="s">
        <v>157</v>
      </c>
      <c r="BB292" s="25" t="s">
        <v>157</v>
      </c>
      <c r="BC292" s="25" t="s">
        <v>157</v>
      </c>
      <c r="BD292" s="25" t="s">
        <v>157</v>
      </c>
      <c r="BE292" s="25" t="s">
        <v>157</v>
      </c>
      <c r="BF292" s="25" t="s">
        <v>157</v>
      </c>
      <c r="BG292" s="25" t="s">
        <v>157</v>
      </c>
      <c r="BH292" s="25" t="s">
        <v>157</v>
      </c>
      <c r="BI292" s="25" t="s">
        <v>157</v>
      </c>
      <c r="BJ292" s="25" t="s">
        <v>157</v>
      </c>
      <c r="BK292" s="25" t="s">
        <v>157</v>
      </c>
      <c r="BL292" s="25" t="s">
        <v>157</v>
      </c>
      <c r="BM292" s="25" t="s">
        <v>157</v>
      </c>
      <c r="BN292" s="25" t="s">
        <v>157</v>
      </c>
      <c r="BO292" s="25" t="s">
        <v>157</v>
      </c>
      <c r="BP292" s="25" t="s">
        <v>157</v>
      </c>
      <c r="BQ292" s="25" t="s">
        <v>157</v>
      </c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</row>
    <row r="293" spans="2:84" x14ac:dyDescent="0.25">
      <c r="B293" t="str">
        <f>IF(Q293="ja",XPlan_raw[[#This Row],[EKA_kode2]],"")</f>
        <v>T200014102</v>
      </c>
      <c r="C293" t="str">
        <f>XPlan_raw[[#This Row],[eka_langtnavn]]</f>
        <v>Bachelorprojekt Kemi- og bioteknologi</v>
      </c>
      <c r="D293" t="str">
        <f>IF(XPlan_raw[[#This Row],[Interne-kode]]&lt;&gt;"(tom)",XPlan_raw[[#This Row],[Interne-kode]],"")</f>
        <v>BAP-KE6</v>
      </c>
      <c r="E2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18-06-2025 - 23-06-2025</v>
      </c>
      <c r="G293" t="str">
        <f>IF(XPlan_raw[[#This Row],[Campus]]&lt;&gt;"(tom)",XPlan_raw[[#This Row],[Campus]],"")</f>
        <v>Odense</v>
      </c>
      <c r="H293" t="str">
        <f>IF(OR(XPlan_raw[[#This Row],[Prøveform]]="(tom)",XPlan_raw[[#This Row],[Prøveform]]=""),"",XPlan_raw[[#This Row],[Prøveform]])</f>
        <v>Bachelor project with oral defence</v>
      </c>
      <c r="I293" t="str">
        <f>IF(XPlan_raw[[#This Row],[Eksaminator_samlet]]&lt;&gt;"",XPlan_raw[[#This Row],[Eksaminator_samlet]],"")</f>
        <v>Rime Bahij, Steffen Bähring, Knud Villy Christensen</v>
      </c>
      <c r="J293" t="str">
        <f>IF(OR(XPlan_raw[[#This Row],[Censur]]="(tom)",XPlan_raw[[#This Row],[Censur]]=""),"",XPlan_raw[[#This Row],[Censur]])</f>
        <v>Second examiner: External</v>
      </c>
      <c r="K2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3" s="4" t="str">
        <f>IF(XPlan_raw[[#This Row],[Bemærk]]&lt;&gt;"",XPlan_raw[[#This Row],[Bemærk]],"")</f>
        <v/>
      </c>
      <c r="M293" s="4" t="str">
        <f>IF(XPlan_raw[[#This Row],[Prøveform]]="Skriftlig prøve",XPlan_raw[[#This Row],[DATO: Start eksamen]]+21,"")</f>
        <v/>
      </c>
      <c r="N2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93" s="27" t="s">
        <v>515</v>
      </c>
      <c r="R293" s="26" t="s">
        <v>1345</v>
      </c>
      <c r="S293" s="25" t="s">
        <v>1346</v>
      </c>
      <c r="T293" s="25" t="s">
        <v>1347</v>
      </c>
      <c r="U293" s="25" t="s">
        <v>208</v>
      </c>
      <c r="V293" s="25" t="s">
        <v>157</v>
      </c>
      <c r="W293" s="42">
        <v>45826</v>
      </c>
      <c r="X293" s="51">
        <v>45831</v>
      </c>
      <c r="Y293" s="41" t="s">
        <v>630</v>
      </c>
      <c r="Z293" s="26" t="s">
        <v>1348</v>
      </c>
      <c r="AA293" s="25" t="s">
        <v>333</v>
      </c>
      <c r="AB293" s="25" t="s">
        <v>187</v>
      </c>
      <c r="AC293" s="42" t="s">
        <v>157</v>
      </c>
      <c r="AD293" s="51"/>
      <c r="AE293" s="26"/>
      <c r="AF293" t="s">
        <v>18</v>
      </c>
      <c r="AH293" s="25" t="s">
        <v>157</v>
      </c>
      <c r="AI293" s="25" t="s">
        <v>157</v>
      </c>
      <c r="AJ293" s="25" t="s">
        <v>157</v>
      </c>
      <c r="AK293" s="25" t="s">
        <v>157</v>
      </c>
      <c r="AL293" s="25" t="s">
        <v>157</v>
      </c>
      <c r="AM293" s="25" t="s">
        <v>157</v>
      </c>
      <c r="AN293" s="25" t="s">
        <v>157</v>
      </c>
      <c r="AO293" s="25" t="s">
        <v>157</v>
      </c>
      <c r="AP293" s="25" t="s">
        <v>157</v>
      </c>
      <c r="AQ293" s="25" t="s">
        <v>157</v>
      </c>
      <c r="AR293" s="25" t="s">
        <v>157</v>
      </c>
      <c r="AS293" s="25" t="s">
        <v>157</v>
      </c>
      <c r="AT293" s="25" t="s">
        <v>157</v>
      </c>
      <c r="AU293" s="25" t="s">
        <v>157</v>
      </c>
      <c r="AV293" s="25" t="s">
        <v>58</v>
      </c>
      <c r="AW293" s="25" t="s">
        <v>157</v>
      </c>
      <c r="AX293" s="25" t="s">
        <v>157</v>
      </c>
      <c r="AY293" s="25" t="s">
        <v>157</v>
      </c>
      <c r="AZ293" s="25" t="s">
        <v>157</v>
      </c>
      <c r="BA293" s="25" t="s">
        <v>157</v>
      </c>
      <c r="BB293" s="25" t="s">
        <v>157</v>
      </c>
      <c r="BC293" s="25" t="s">
        <v>157</v>
      </c>
      <c r="BD293" s="25" t="s">
        <v>157</v>
      </c>
      <c r="BE293" s="25" t="s">
        <v>157</v>
      </c>
      <c r="BF293" s="25" t="s">
        <v>157</v>
      </c>
      <c r="BG293" s="25" t="s">
        <v>157</v>
      </c>
      <c r="BH293" s="25" t="s">
        <v>157</v>
      </c>
      <c r="BI293" s="25" t="s">
        <v>157</v>
      </c>
      <c r="BJ293" s="25" t="s">
        <v>157</v>
      </c>
      <c r="BK293" s="25" t="s">
        <v>157</v>
      </c>
      <c r="BL293" s="25" t="s">
        <v>157</v>
      </c>
      <c r="BM293" s="25" t="s">
        <v>157</v>
      </c>
      <c r="BN293" s="25" t="s">
        <v>157</v>
      </c>
      <c r="BO293" s="25" t="s">
        <v>157</v>
      </c>
      <c r="BP293" s="25" t="s">
        <v>157</v>
      </c>
      <c r="BQ293" s="25" t="s">
        <v>157</v>
      </c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</row>
    <row r="294" spans="2:84" x14ac:dyDescent="0.25">
      <c r="B294" t="str">
        <f>IF(Q294="ja",XPlan_raw[[#This Row],[EKA_kode2]],"")</f>
        <v>N500033102</v>
      </c>
      <c r="C294" t="str">
        <f>XPlan_raw[[#This Row],[eka_langtnavn]]</f>
        <v>Eksperimentel fysik og halvledere</v>
      </c>
      <c r="D294" t="str">
        <f>IF(XPlan_raw[[#This Row],[Interne-kode]]&lt;&gt;"(tom)",XPlan_raw[[#This Row],[Interne-kode]],"")</f>
        <v>FY542</v>
      </c>
      <c r="E2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4" t="str">
        <f>IF(XPlan_raw[[#This Row],[Campus]]&lt;&gt;"(tom)",XPlan_raw[[#This Row],[Campus]],"")</f>
        <v>Odense</v>
      </c>
      <c r="H294" t="str">
        <f>IF(OR(XPlan_raw[[#This Row],[Prøveform]]="(tom)",XPlan_raw[[#This Row],[Prøveform]]=""),"",XPlan_raw[[#This Row],[Prøveform]])</f>
        <v/>
      </c>
      <c r="I294" t="str">
        <f>IF(XPlan_raw[[#This Row],[Eksaminator_samlet]]&lt;&gt;"",XPlan_raw[[#This Row],[Eksaminator_samlet]],"")</f>
        <v>René Lynge Eriksen, Morten Andersen</v>
      </c>
      <c r="J294" t="str">
        <f>IF(OR(XPlan_raw[[#This Row],[Censur]]="(tom)",XPlan_raw[[#This Row],[Censur]]=""),"",XPlan_raw[[#This Row],[Censur]])</f>
        <v/>
      </c>
      <c r="K2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4" s="4" t="str">
        <f>IF(XPlan_raw[[#This Row],[Bemærk]]&lt;&gt;"",XPlan_raw[[#This Row],[Bemærk]],"")</f>
        <v/>
      </c>
      <c r="M294" s="4" t="str">
        <f>IF(XPlan_raw[[#This Row],[Prøveform]]="Skriftlig prøve",XPlan_raw[[#This Row],[DATO: Start eksamen]]+21,"")</f>
        <v/>
      </c>
      <c r="N2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94" s="27" t="s">
        <v>515</v>
      </c>
      <c r="R294" s="49" t="s">
        <v>796</v>
      </c>
      <c r="S294" s="46" t="s">
        <v>797</v>
      </c>
      <c r="T294" s="25" t="s">
        <v>798</v>
      </c>
      <c r="U294" s="46" t="s">
        <v>203</v>
      </c>
      <c r="V294" s="25" t="s">
        <v>157</v>
      </c>
      <c r="W294" s="50">
        <v>45826</v>
      </c>
      <c r="X294" s="51">
        <v>45827</v>
      </c>
      <c r="Y294" s="41" t="s">
        <v>157</v>
      </c>
      <c r="Z294" s="49" t="s">
        <v>799</v>
      </c>
      <c r="AA294" s="25"/>
      <c r="AB294" s="46"/>
      <c r="AC294" s="42">
        <v>45891</v>
      </c>
      <c r="AD294" s="52"/>
      <c r="AE294" s="26"/>
      <c r="AF294" t="s">
        <v>18</v>
      </c>
      <c r="AH294" s="46" t="s">
        <v>157</v>
      </c>
      <c r="AI294" s="25" t="s">
        <v>157</v>
      </c>
      <c r="AJ294" s="46" t="s">
        <v>157</v>
      </c>
      <c r="AK294" s="25" t="s">
        <v>157</v>
      </c>
      <c r="AL294" s="46" t="s">
        <v>157</v>
      </c>
      <c r="AM294" s="25" t="s">
        <v>157</v>
      </c>
      <c r="AN294" s="46" t="s">
        <v>157</v>
      </c>
      <c r="AO294" s="25" t="s">
        <v>157</v>
      </c>
      <c r="AP294" s="25" t="s">
        <v>157</v>
      </c>
      <c r="AQ294" s="25" t="s">
        <v>157</v>
      </c>
      <c r="AR294" s="25" t="s">
        <v>157</v>
      </c>
      <c r="AS294" s="25" t="s">
        <v>157</v>
      </c>
      <c r="AT294" s="25" t="s">
        <v>157</v>
      </c>
      <c r="AU294" s="25" t="s">
        <v>57</v>
      </c>
      <c r="AV294" s="25"/>
      <c r="AW294" s="25" t="s">
        <v>157</v>
      </c>
      <c r="AX294" s="25" t="s">
        <v>157</v>
      </c>
      <c r="AY294" s="25" t="s">
        <v>157</v>
      </c>
      <c r="AZ294" s="25" t="s">
        <v>157</v>
      </c>
      <c r="BA294" s="25" t="s">
        <v>157</v>
      </c>
      <c r="BB294" s="25" t="s">
        <v>157</v>
      </c>
      <c r="BC294" s="25" t="s">
        <v>157</v>
      </c>
      <c r="BD294" s="25" t="s">
        <v>157</v>
      </c>
      <c r="BE294" s="25" t="s">
        <v>157</v>
      </c>
      <c r="BF294" s="25" t="s">
        <v>157</v>
      </c>
      <c r="BG294" s="25" t="s">
        <v>157</v>
      </c>
      <c r="BH294" s="25" t="s">
        <v>157</v>
      </c>
      <c r="BI294" s="25" t="s">
        <v>157</v>
      </c>
      <c r="BJ294" s="25" t="s">
        <v>157</v>
      </c>
      <c r="BK294" s="25" t="s">
        <v>157</v>
      </c>
      <c r="BL294" s="25" t="s">
        <v>157</v>
      </c>
      <c r="BM294" s="25" t="s">
        <v>157</v>
      </c>
      <c r="BN294" s="25" t="s">
        <v>157</v>
      </c>
      <c r="BO294" s="25" t="s">
        <v>157</v>
      </c>
      <c r="BP294" s="25" t="s">
        <v>157</v>
      </c>
      <c r="BQ294" s="25" t="s">
        <v>157</v>
      </c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</row>
    <row r="295" spans="2:84" x14ac:dyDescent="0.25">
      <c r="B295" t="str">
        <f>IF(Q295="ja",XPlan_raw[[#This Row],[EKA_kode2]],"")</f>
        <v>T610022102</v>
      </c>
      <c r="C295" t="str">
        <f>XPlan_raw[[#This Row],[eka_langtnavn]]</f>
        <v>Fault Detection and Diagnosis in Engineering Systems</v>
      </c>
      <c r="D295" t="str">
        <f>IF(XPlan_raw[[#This Row],[Interne-kode]]&lt;&gt;"(tom)",XPlan_raw[[#This Row],[Interne-kode]],"")</f>
        <v>ETK-FDD</v>
      </c>
      <c r="E2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5" t="str">
        <f>IF(XPlan_raw[[#This Row],[Campus]]&lt;&gt;"(tom)",XPlan_raw[[#This Row],[Campus]],"")</f>
        <v>Odense</v>
      </c>
      <c r="H295" t="str">
        <f>IF(OR(XPlan_raw[[#This Row],[Prøveform]]="(tom)",XPlan_raw[[#This Row],[Prøveform]]=""),"",XPlan_raw[[#This Row],[Prøveform]])</f>
        <v>Oral examination</v>
      </c>
      <c r="I295" t="str">
        <f>IF(XPlan_raw[[#This Row],[Eksaminator_samlet]]&lt;&gt;"",XPlan_raw[[#This Row],[Eksaminator_samlet]],"")</f>
        <v xml:space="preserve">Hamid Reza Shaker </v>
      </c>
      <c r="J295" t="str">
        <f>IF(OR(XPlan_raw[[#This Row],[Censur]]="(tom)",XPlan_raw[[#This Row],[Censur]]=""),"",XPlan_raw[[#This Row],[Censur]])</f>
        <v>Second examiner: Internal</v>
      </c>
      <c r="K2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5" s="4" t="str">
        <f>IF(XPlan_raw[[#This Row],[Bemærk]]&lt;&gt;"",XPlan_raw[[#This Row],[Bemærk]],"")</f>
        <v/>
      </c>
      <c r="M295" s="4" t="str">
        <f>IF(XPlan_raw[[#This Row],[Prøveform]]="Skriftlig prøve",XPlan_raw[[#This Row],[DATO: Start eksamen]]+21,"")</f>
        <v/>
      </c>
      <c r="N2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(MSc),(tom),(tom),(tom),(tom),(tom),(tom),(tom),(tom),(tom),(tom),(tom),Exchange students,,,,,,,,,,,,,,,</v>
      </c>
      <c r="Q295" s="27" t="s">
        <v>515</v>
      </c>
      <c r="R295" s="49" t="s">
        <v>2014</v>
      </c>
      <c r="S295" s="46" t="s">
        <v>2015</v>
      </c>
      <c r="T295" s="25" t="s">
        <v>2016</v>
      </c>
      <c r="U295" s="46" t="s">
        <v>156</v>
      </c>
      <c r="V295" s="25" t="s">
        <v>157</v>
      </c>
      <c r="W295" s="50">
        <v>45826</v>
      </c>
      <c r="X295" s="51"/>
      <c r="Y295" s="41" t="s">
        <v>630</v>
      </c>
      <c r="Z295" s="49" t="s">
        <v>727</v>
      </c>
      <c r="AA295" s="25" t="s">
        <v>186</v>
      </c>
      <c r="AB295" s="46" t="s">
        <v>160</v>
      </c>
      <c r="AC295" s="42">
        <v>45895</v>
      </c>
      <c r="AD295" s="52"/>
      <c r="AE295" s="26"/>
      <c r="AF295" t="s">
        <v>18</v>
      </c>
      <c r="AH295" s="46" t="s">
        <v>157</v>
      </c>
      <c r="AI295" s="25" t="s">
        <v>157</v>
      </c>
      <c r="AJ295" s="46" t="s">
        <v>157</v>
      </c>
      <c r="AK295" s="25" t="s">
        <v>157</v>
      </c>
      <c r="AL295" s="46" t="s">
        <v>157</v>
      </c>
      <c r="AM295" s="25" t="s">
        <v>157</v>
      </c>
      <c r="AN295" s="46" t="s">
        <v>157</v>
      </c>
      <c r="AO295" s="25" t="s">
        <v>157</v>
      </c>
      <c r="AP295" s="25" t="s">
        <v>157</v>
      </c>
      <c r="AQ295" s="25" t="s">
        <v>157</v>
      </c>
      <c r="AR295" s="25" t="s">
        <v>157</v>
      </c>
      <c r="AS295" s="25" t="s">
        <v>157</v>
      </c>
      <c r="AT295" s="25" t="s">
        <v>157</v>
      </c>
      <c r="AU295" s="25" t="s">
        <v>157</v>
      </c>
      <c r="AV295" s="25"/>
      <c r="AW295" s="25" t="s">
        <v>157</v>
      </c>
      <c r="AX295" s="25" t="s">
        <v>157</v>
      </c>
      <c r="AY295" s="25" t="s">
        <v>157</v>
      </c>
      <c r="AZ295" s="25" t="s">
        <v>157</v>
      </c>
      <c r="BA295" s="25" t="s">
        <v>157</v>
      </c>
      <c r="BB295" s="25" t="s">
        <v>157</v>
      </c>
      <c r="BC295" s="25" t="s">
        <v>157</v>
      </c>
      <c r="BD295" s="25" t="s">
        <v>157</v>
      </c>
      <c r="BE295" s="25" t="s">
        <v>67</v>
      </c>
      <c r="BF295" s="25" t="s">
        <v>157</v>
      </c>
      <c r="BG295" s="25" t="s">
        <v>157</v>
      </c>
      <c r="BH295" s="25" t="s">
        <v>157</v>
      </c>
      <c r="BI295" s="25" t="s">
        <v>157</v>
      </c>
      <c r="BJ295" s="25" t="s">
        <v>157</v>
      </c>
      <c r="BK295" s="25" t="s">
        <v>157</v>
      </c>
      <c r="BL295" s="25" t="s">
        <v>157</v>
      </c>
      <c r="BM295" s="25" t="s">
        <v>157</v>
      </c>
      <c r="BN295" s="25" t="s">
        <v>157</v>
      </c>
      <c r="BO295" s="25" t="s">
        <v>157</v>
      </c>
      <c r="BP295" s="25" t="s">
        <v>157</v>
      </c>
      <c r="BQ295" s="25" t="s">
        <v>34</v>
      </c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</row>
    <row r="296" spans="2:84" x14ac:dyDescent="0.25">
      <c r="B296" t="str">
        <f>IF(Q296="ja",XPlan_raw[[#This Row],[EKA_kode2]],"")</f>
        <v>T550076102</v>
      </c>
      <c r="C296" t="str">
        <f>XPlan_raw[[#This Row],[eka_langtnavn]]</f>
        <v xml:space="preserve">Mechanical Aerial Systems </v>
      </c>
      <c r="D296" t="str">
        <f>IF(XPlan_raw[[#This Row],[Interne-kode]]&lt;&gt;"(tom)",XPlan_raw[[#This Row],[Interne-kode]],"")</f>
        <v>RMUASM</v>
      </c>
      <c r="E2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6" t="str">
        <f>IF(XPlan_raw[[#This Row],[Campus]]&lt;&gt;"(tom)",XPlan_raw[[#This Row],[Campus]],"")</f>
        <v>Odense</v>
      </c>
      <c r="H296" t="str">
        <f>IF(OR(XPlan_raw[[#This Row],[Prøveform]]="(tom)",XPlan_raw[[#This Row],[Prøveform]]=""),"",XPlan_raw[[#This Row],[Prøveform]])</f>
        <v>Oral examination</v>
      </c>
      <c r="I296" t="str">
        <f>IF(XPlan_raw[[#This Row],[Eksaminator_samlet]]&lt;&gt;"",XPlan_raw[[#This Row],[Eksaminator_samlet]],"")</f>
        <v>Dylan Cawthorne</v>
      </c>
      <c r="J296" t="str">
        <f>IF(OR(XPlan_raw[[#This Row],[Censur]]="(tom)",XPlan_raw[[#This Row],[Censur]]=""),"",XPlan_raw[[#This Row],[Censur]])</f>
        <v>Second examiner: Internal</v>
      </c>
      <c r="K2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96" s="4" t="str">
        <f>IF(XPlan_raw[[#This Row],[Bemærk]]&lt;&gt;"",XPlan_raw[[#This Row],[Bemærk]],"")</f>
        <v/>
      </c>
      <c r="M296" s="4" t="str">
        <f>IF(XPlan_raw[[#This Row],[Prøveform]]="Skriftlig prøve",XPlan_raw[[#This Row],[DATO: Start eksamen]]+21,"")</f>
        <v/>
      </c>
      <c r="N2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96" s="27" t="s">
        <v>515</v>
      </c>
      <c r="R296" s="49" t="s">
        <v>1833</v>
      </c>
      <c r="S296" s="46" t="s">
        <v>1834</v>
      </c>
      <c r="T296" s="25" t="s">
        <v>1835</v>
      </c>
      <c r="U296" s="46" t="s">
        <v>156</v>
      </c>
      <c r="V296" s="25" t="s">
        <v>157</v>
      </c>
      <c r="W296" s="50">
        <v>45826</v>
      </c>
      <c r="X296" s="51">
        <v>45828</v>
      </c>
      <c r="Y296" s="41" t="s">
        <v>630</v>
      </c>
      <c r="Z296" s="49" t="s">
        <v>1832</v>
      </c>
      <c r="AA296" s="25" t="s">
        <v>186</v>
      </c>
      <c r="AB296" s="46" t="s">
        <v>160</v>
      </c>
      <c r="AC296" s="42">
        <v>45896</v>
      </c>
      <c r="AD296" s="52"/>
      <c r="AE296" s="26"/>
      <c r="AF296" t="s">
        <v>18</v>
      </c>
      <c r="AH296" s="46" t="s">
        <v>157</v>
      </c>
      <c r="AI296" s="25" t="s">
        <v>157</v>
      </c>
      <c r="AJ296" s="46" t="s">
        <v>157</v>
      </c>
      <c r="AK296" s="25" t="s">
        <v>157</v>
      </c>
      <c r="AL296" s="46" t="s">
        <v>157</v>
      </c>
      <c r="AM296" s="25" t="s">
        <v>157</v>
      </c>
      <c r="AN296" s="46" t="s">
        <v>157</v>
      </c>
      <c r="AO296" s="25" t="s">
        <v>157</v>
      </c>
      <c r="AP296" s="25" t="s">
        <v>157</v>
      </c>
      <c r="AQ296" s="25" t="s">
        <v>157</v>
      </c>
      <c r="AR296" s="25" t="s">
        <v>157</v>
      </c>
      <c r="AS296" s="25" t="s">
        <v>157</v>
      </c>
      <c r="AT296" s="25" t="s">
        <v>157</v>
      </c>
      <c r="AU296" s="25" t="s">
        <v>157</v>
      </c>
      <c r="AV296" s="25"/>
      <c r="AW296" s="25" t="s">
        <v>157</v>
      </c>
      <c r="AX296" s="25" t="s">
        <v>157</v>
      </c>
      <c r="AY296" s="25" t="s">
        <v>157</v>
      </c>
      <c r="AZ296" s="25" t="s">
        <v>157</v>
      </c>
      <c r="BA296" s="25" t="s">
        <v>157</v>
      </c>
      <c r="BB296" s="25" t="s">
        <v>157</v>
      </c>
      <c r="BC296" s="25" t="s">
        <v>157</v>
      </c>
      <c r="BD296" s="25" t="s">
        <v>157</v>
      </c>
      <c r="BE296" s="25" t="s">
        <v>157</v>
      </c>
      <c r="BF296" s="25" t="s">
        <v>157</v>
      </c>
      <c r="BG296" s="25" t="s">
        <v>157</v>
      </c>
      <c r="BH296" s="25" t="s">
        <v>157</v>
      </c>
      <c r="BI296" s="25" t="s">
        <v>157</v>
      </c>
      <c r="BJ296" s="25" t="s">
        <v>72</v>
      </c>
      <c r="BK296" s="25" t="s">
        <v>157</v>
      </c>
      <c r="BL296" s="25" t="s">
        <v>157</v>
      </c>
      <c r="BM296" s="25" t="s">
        <v>157</v>
      </c>
      <c r="BN296" s="25" t="s">
        <v>157</v>
      </c>
      <c r="BO296" s="25" t="s">
        <v>157</v>
      </c>
      <c r="BP296" s="25" t="s">
        <v>157</v>
      </c>
      <c r="BQ296" s="25" t="s">
        <v>34</v>
      </c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</row>
    <row r="297" spans="2:84" x14ac:dyDescent="0.25">
      <c r="B297" t="str">
        <f>IF(Q297="ja",XPlan_raw[[#This Row],[EKA_kode2]],"")</f>
        <v>T000059102</v>
      </c>
      <c r="C297" t="str">
        <f>XPlan_raw[[#This Row],[eka_langtnavn]]</f>
        <v>Plasticitetsteori</v>
      </c>
      <c r="D297" t="str">
        <f>IF(XPlan_raw[[#This Row],[Interne-kode]]&lt;&gt;"(tom)",XPlan_raw[[#This Row],[Interne-kode]],"")</f>
        <v>B-INB1</v>
      </c>
      <c r="E2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7" t="str">
        <f>IF(XPlan_raw[[#This Row],[Campus]]&lt;&gt;"(tom)",XPlan_raw[[#This Row],[Campus]],"")</f>
        <v>Odense</v>
      </c>
      <c r="H297" t="str">
        <f>IF(OR(XPlan_raw[[#This Row],[Prøveform]]="(tom)",XPlan_raw[[#This Row],[Prøveform]]=""),"",XPlan_raw[[#This Row],[Prøveform]])</f>
        <v>Oral examination</v>
      </c>
      <c r="I297" t="str">
        <f>IF(XPlan_raw[[#This Row],[Eksaminator_samlet]]&lt;&gt;"",XPlan_raw[[#This Row],[Eksaminator_samlet]],"")</f>
        <v>Hans Ole Lund Christiansen, Hans Ole Lund Christiansen</v>
      </c>
      <c r="J297" t="str">
        <f>IF(OR(XPlan_raw[[#This Row],[Censur]]="(tom)",XPlan_raw[[#This Row],[Censur]]=""),"",XPlan_raw[[#This Row],[Censur]])</f>
        <v>Second examiner: Internal</v>
      </c>
      <c r="K2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7" s="4" t="str">
        <f>IF(XPlan_raw[[#This Row],[Bemærk]]&lt;&gt;"",XPlan_raw[[#This Row],[Bemærk]],"")</f>
        <v/>
      </c>
      <c r="M297" s="4" t="str">
        <f>IF(XPlan_raw[[#This Row],[Prøveform]]="Skriftlig prøve",XPlan_raw[[#This Row],[DATO: Start eksamen]]+21,"")</f>
        <v/>
      </c>
      <c r="N2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(BEng),(tom),(tom),(tom),(tom),(tom),(tom),(tom),(tom),(tom),Bachelor i Bygningsteknik (BSc),(tom),(tom),(tom),,(tom),(tom),(tom),(tom),(tom),(tom),(tom),(tom),(tom),(tom),(tom),(tom),(tom),(tom),(tom),(tom),(tom),(tom),(tom),(tom),(tom),,,,,,,,,,,,,,,</v>
      </c>
      <c r="Q297" s="27" t="s">
        <v>515</v>
      </c>
      <c r="R297" s="49" t="s">
        <v>873</v>
      </c>
      <c r="S297" s="46" t="s">
        <v>874</v>
      </c>
      <c r="T297" s="25" t="s">
        <v>875</v>
      </c>
      <c r="U297" s="46" t="s">
        <v>203</v>
      </c>
      <c r="V297" s="25" t="s">
        <v>157</v>
      </c>
      <c r="W297" s="50">
        <v>45826</v>
      </c>
      <c r="X297" s="51">
        <v>45827</v>
      </c>
      <c r="Y297" s="41" t="s">
        <v>630</v>
      </c>
      <c r="Z297" s="49" t="s">
        <v>876</v>
      </c>
      <c r="AA297" s="25" t="s">
        <v>186</v>
      </c>
      <c r="AB297" s="46" t="s">
        <v>160</v>
      </c>
      <c r="AC297" s="42">
        <v>45894</v>
      </c>
      <c r="AD297" s="52"/>
      <c r="AE297" s="26"/>
      <c r="AF297" t="s">
        <v>18</v>
      </c>
      <c r="AH297" s="46" t="s">
        <v>44</v>
      </c>
      <c r="AI297" s="25" t="s">
        <v>157</v>
      </c>
      <c r="AJ297" s="46" t="s">
        <v>157</v>
      </c>
      <c r="AK297" s="25" t="s">
        <v>157</v>
      </c>
      <c r="AL297" s="46" t="s">
        <v>157</v>
      </c>
      <c r="AM297" s="25" t="s">
        <v>157</v>
      </c>
      <c r="AN297" s="46" t="s">
        <v>157</v>
      </c>
      <c r="AO297" s="25" t="s">
        <v>157</v>
      </c>
      <c r="AP297" s="25" t="s">
        <v>157</v>
      </c>
      <c r="AQ297" s="25" t="s">
        <v>157</v>
      </c>
      <c r="AR297" s="25" t="s">
        <v>54</v>
      </c>
      <c r="AS297" s="25" t="s">
        <v>157</v>
      </c>
      <c r="AT297" s="25" t="s">
        <v>157</v>
      </c>
      <c r="AU297" s="25" t="s">
        <v>157</v>
      </c>
      <c r="AV297" s="25"/>
      <c r="AW297" s="25" t="s">
        <v>157</v>
      </c>
      <c r="AX297" s="25" t="s">
        <v>157</v>
      </c>
      <c r="AY297" s="25" t="s">
        <v>157</v>
      </c>
      <c r="AZ297" s="25" t="s">
        <v>157</v>
      </c>
      <c r="BA297" s="25" t="s">
        <v>157</v>
      </c>
      <c r="BB297" s="25" t="s">
        <v>157</v>
      </c>
      <c r="BC297" s="25" t="s">
        <v>157</v>
      </c>
      <c r="BD297" s="25" t="s">
        <v>157</v>
      </c>
      <c r="BE297" s="25" t="s">
        <v>157</v>
      </c>
      <c r="BF297" s="25" t="s">
        <v>157</v>
      </c>
      <c r="BG297" s="25" t="s">
        <v>157</v>
      </c>
      <c r="BH297" s="25" t="s">
        <v>157</v>
      </c>
      <c r="BI297" s="25" t="s">
        <v>157</v>
      </c>
      <c r="BJ297" s="25" t="s">
        <v>157</v>
      </c>
      <c r="BK297" s="25" t="s">
        <v>157</v>
      </c>
      <c r="BL297" s="25" t="s">
        <v>157</v>
      </c>
      <c r="BM297" s="25" t="s">
        <v>157</v>
      </c>
      <c r="BN297" s="25" t="s">
        <v>157</v>
      </c>
      <c r="BO297" s="25" t="s">
        <v>157</v>
      </c>
      <c r="BP297" s="25" t="s">
        <v>157</v>
      </c>
      <c r="BQ297" s="25" t="s">
        <v>157</v>
      </c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</row>
    <row r="298" spans="2:84" x14ac:dyDescent="0.25">
      <c r="B298" t="str">
        <f>IF(Q298="ja",XPlan_raw[[#This Row],[EKA_kode2]],"")</f>
        <v>T600036102</v>
      </c>
      <c r="C298" t="str">
        <f>XPlan_raw[[#This Row],[eka_langtnavn]]</f>
        <v>Semesterprojekt i Energiproduk</v>
      </c>
      <c r="D298" t="str">
        <f>IF(XPlan_raw[[#This Row],[Interne-kode]]&lt;&gt;"(tom)",XPlan_raw[[#This Row],[Interne-kode]],"")</f>
        <v>ET2-SPR</v>
      </c>
      <c r="E2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8" t="str">
        <f>IF(XPlan_raw[[#This Row],[Campus]]&lt;&gt;"(tom)",XPlan_raw[[#This Row],[Campus]],"")</f>
        <v>Odense</v>
      </c>
      <c r="H298" t="str">
        <f>IF(OR(XPlan_raw[[#This Row],[Prøveform]]="(tom)",XPlan_raw[[#This Row],[Prøveform]]=""),"",XPlan_raw[[#This Row],[Prøveform]])</f>
        <v>Project report with oral defence</v>
      </c>
      <c r="I298" t="str">
        <f>IF(XPlan_raw[[#This Row],[Eksaminator_samlet]]&lt;&gt;"",XPlan_raw[[#This Row],[Eksaminator_samlet]],"")</f>
        <v>Jakob Bjørnskov</v>
      </c>
      <c r="J298" t="str">
        <f>IF(OR(XPlan_raw[[#This Row],[Censur]]="(tom)",XPlan_raw[[#This Row],[Censur]]=""),"",XPlan_raw[[#This Row],[Censur]])</f>
        <v>Second examiner: External</v>
      </c>
      <c r="K2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8" s="4" t="str">
        <f>IF(XPlan_raw[[#This Row],[Bemærk]]&lt;&gt;"",XPlan_raw[[#This Row],[Bemærk]],"")</f>
        <v/>
      </c>
      <c r="M298" s="4" t="str">
        <f>IF(XPlan_raw[[#This Row],[Prøveform]]="Skriftlig prøve",XPlan_raw[[#This Row],[DATO: Start eksamen]]+21,"")</f>
        <v/>
      </c>
      <c r="N2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98" s="27" t="s">
        <v>515</v>
      </c>
      <c r="R298" s="49" t="s">
        <v>740</v>
      </c>
      <c r="S298" s="46" t="s">
        <v>741</v>
      </c>
      <c r="T298" s="25" t="s">
        <v>742</v>
      </c>
      <c r="U298" s="46" t="s">
        <v>156</v>
      </c>
      <c r="V298" s="25" t="s">
        <v>157</v>
      </c>
      <c r="W298" s="50">
        <v>45826</v>
      </c>
      <c r="X298" s="51"/>
      <c r="Y298" s="41" t="s">
        <v>630</v>
      </c>
      <c r="Z298" s="49" t="s">
        <v>743</v>
      </c>
      <c r="AA298" s="25" t="s">
        <v>441</v>
      </c>
      <c r="AB298" s="46" t="s">
        <v>187</v>
      </c>
      <c r="AC298" s="42">
        <v>45894</v>
      </c>
      <c r="AD298" s="52"/>
      <c r="AE298" s="26"/>
      <c r="AF298" t="s">
        <v>18</v>
      </c>
      <c r="AH298" s="46" t="s">
        <v>157</v>
      </c>
      <c r="AI298" s="25" t="s">
        <v>157</v>
      </c>
      <c r="AJ298" s="46" t="s">
        <v>157</v>
      </c>
      <c r="AK298" s="25" t="s">
        <v>157</v>
      </c>
      <c r="AL298" s="46" t="s">
        <v>157</v>
      </c>
      <c r="AM298" s="25" t="s">
        <v>157</v>
      </c>
      <c r="AN298" s="46" t="s">
        <v>157</v>
      </c>
      <c r="AO298" s="25" t="s">
        <v>157</v>
      </c>
      <c r="AP298" s="25" t="s">
        <v>157</v>
      </c>
      <c r="AQ298" s="25" t="s">
        <v>157</v>
      </c>
      <c r="AR298" s="25" t="s">
        <v>157</v>
      </c>
      <c r="AS298" s="25" t="s">
        <v>157</v>
      </c>
      <c r="AT298" s="25" t="s">
        <v>56</v>
      </c>
      <c r="AU298" s="25" t="s">
        <v>157</v>
      </c>
      <c r="AV298" s="25"/>
      <c r="AW298" s="25" t="s">
        <v>157</v>
      </c>
      <c r="AX298" s="25" t="s">
        <v>157</v>
      </c>
      <c r="AY298" s="25" t="s">
        <v>157</v>
      </c>
      <c r="AZ298" s="25" t="s">
        <v>157</v>
      </c>
      <c r="BA298" s="25" t="s">
        <v>157</v>
      </c>
      <c r="BB298" s="25" t="s">
        <v>157</v>
      </c>
      <c r="BC298" s="25" t="s">
        <v>157</v>
      </c>
      <c r="BD298" s="25" t="s">
        <v>157</v>
      </c>
      <c r="BE298" s="25" t="s">
        <v>157</v>
      </c>
      <c r="BF298" s="25" t="s">
        <v>157</v>
      </c>
      <c r="BG298" s="25" t="s">
        <v>157</v>
      </c>
      <c r="BH298" s="25" t="s">
        <v>157</v>
      </c>
      <c r="BI298" s="25" t="s">
        <v>157</v>
      </c>
      <c r="BJ298" s="25" t="s">
        <v>157</v>
      </c>
      <c r="BK298" s="25" t="s">
        <v>157</v>
      </c>
      <c r="BL298" s="25" t="s">
        <v>157</v>
      </c>
      <c r="BM298" s="25" t="s">
        <v>157</v>
      </c>
      <c r="BN298" s="25" t="s">
        <v>157</v>
      </c>
      <c r="BO298" s="25" t="s">
        <v>157</v>
      </c>
      <c r="BP298" s="25" t="s">
        <v>157</v>
      </c>
      <c r="BQ298" s="25" t="s">
        <v>157</v>
      </c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</row>
    <row r="299" spans="2:84" x14ac:dyDescent="0.25">
      <c r="B299" t="str">
        <f>IF(Q299="ja",XPlan_raw[[#This Row],[EKA_kode2]],"")</f>
        <v>T540006102</v>
      </c>
      <c r="C299" t="str">
        <f>XPlan_raw[[#This Row],[eka_langtnavn]]</f>
        <v>Semesterprojekt i kontrol og regulering af robotsystemer</v>
      </c>
      <c r="D299" t="str">
        <f>IF(XPlan_raw[[#This Row],[Interne-kode]]&lt;&gt;"(tom)",XPlan_raw[[#This Row],[Interne-kode]],"")</f>
        <v>RB4-PRO</v>
      </c>
      <c r="E2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9" t="str">
        <f>IF(XPlan_raw[[#This Row],[Campus]]&lt;&gt;"(tom)",XPlan_raw[[#This Row],[Campus]],"")</f>
        <v>Odense</v>
      </c>
      <c r="H299" t="str">
        <f>IF(OR(XPlan_raw[[#This Row],[Prøveform]]="(tom)",XPlan_raw[[#This Row],[Prøveform]]=""),"",XPlan_raw[[#This Row],[Prøveform]])</f>
        <v>Combined test</v>
      </c>
      <c r="I299" t="str">
        <f>IF(XPlan_raw[[#This Row],[Eksaminator_samlet]]&lt;&gt;"",XPlan_raw[[#This Row],[Eksaminator_samlet]],"")</f>
        <v xml:space="preserve">Oskar Palinko, Leon Bodenhagen </v>
      </c>
      <c r="J299" t="str">
        <f>IF(OR(XPlan_raw[[#This Row],[Censur]]="(tom)",XPlan_raw[[#This Row],[Censur]]=""),"",XPlan_raw[[#This Row],[Censur]])</f>
        <v>Second examiner: External</v>
      </c>
      <c r="K2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9" s="4" t="str">
        <f>IF(XPlan_raw[[#This Row],[Bemærk]]&lt;&gt;"",XPlan_raw[[#This Row],[Bemærk]],"")</f>
        <v/>
      </c>
      <c r="M299" s="4" t="str">
        <f>IF(XPlan_raw[[#This Row],[Prøveform]]="Skriftlig prøve",XPlan_raw[[#This Row],[DATO: Start eksamen]]+21,"")</f>
        <v/>
      </c>
      <c r="N2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99" s="27" t="s">
        <v>515</v>
      </c>
      <c r="R299" s="49" t="s">
        <v>1730</v>
      </c>
      <c r="S299" s="46" t="s">
        <v>1731</v>
      </c>
      <c r="T299" s="25" t="s">
        <v>1732</v>
      </c>
      <c r="U299" s="46" t="s">
        <v>203</v>
      </c>
      <c r="V299" s="25" t="s">
        <v>157</v>
      </c>
      <c r="W299" s="50">
        <v>45826</v>
      </c>
      <c r="X299" s="51">
        <v>45828</v>
      </c>
      <c r="Y299" s="41" t="s">
        <v>630</v>
      </c>
      <c r="Z299" s="49" t="s">
        <v>1733</v>
      </c>
      <c r="AA299" s="25" t="s">
        <v>446</v>
      </c>
      <c r="AB299" s="46" t="s">
        <v>187</v>
      </c>
      <c r="AC299" s="42">
        <v>45895</v>
      </c>
      <c r="AD299" s="52"/>
      <c r="AE299" s="26"/>
      <c r="AF299" t="s">
        <v>18</v>
      </c>
      <c r="AH299" s="46" t="s">
        <v>157</v>
      </c>
      <c r="AI299" s="25" t="s">
        <v>157</v>
      </c>
      <c r="AJ299" s="46" t="s">
        <v>157</v>
      </c>
      <c r="AK299" s="25" t="s">
        <v>157</v>
      </c>
      <c r="AL299" s="46" t="s">
        <v>157</v>
      </c>
      <c r="AM299" s="25" t="s">
        <v>157</v>
      </c>
      <c r="AN299" s="46" t="s">
        <v>157</v>
      </c>
      <c r="AO299" s="25" t="s">
        <v>157</v>
      </c>
      <c r="AP299" s="25" t="s">
        <v>157</v>
      </c>
      <c r="AQ299" s="25" t="s">
        <v>157</v>
      </c>
      <c r="AR299" s="25" t="s">
        <v>157</v>
      </c>
      <c r="AS299" s="25" t="s">
        <v>157</v>
      </c>
      <c r="AT299" s="25" t="s">
        <v>157</v>
      </c>
      <c r="AU299" s="25" t="s">
        <v>157</v>
      </c>
      <c r="AV299" s="25"/>
      <c r="AW299" s="25" t="s">
        <v>157</v>
      </c>
      <c r="AX299" s="25" t="s">
        <v>157</v>
      </c>
      <c r="AY299" s="25" t="s">
        <v>61</v>
      </c>
      <c r="AZ299" s="25" t="s">
        <v>157</v>
      </c>
      <c r="BA299" s="25" t="s">
        <v>157</v>
      </c>
      <c r="BB299" s="25" t="s">
        <v>157</v>
      </c>
      <c r="BC299" s="25" t="s">
        <v>157</v>
      </c>
      <c r="BD299" s="25" t="s">
        <v>157</v>
      </c>
      <c r="BE299" s="25" t="s">
        <v>157</v>
      </c>
      <c r="BF299" s="25" t="s">
        <v>157</v>
      </c>
      <c r="BG299" s="25" t="s">
        <v>157</v>
      </c>
      <c r="BH299" s="25" t="s">
        <v>157</v>
      </c>
      <c r="BI299" s="25" t="s">
        <v>157</v>
      </c>
      <c r="BJ299" s="25" t="s">
        <v>157</v>
      </c>
      <c r="BK299" s="25" t="s">
        <v>157</v>
      </c>
      <c r="BL299" s="25" t="s">
        <v>157</v>
      </c>
      <c r="BM299" s="25" t="s">
        <v>157</v>
      </c>
      <c r="BN299" s="25" t="s">
        <v>157</v>
      </c>
      <c r="BO299" s="25" t="s">
        <v>157</v>
      </c>
      <c r="BP299" s="25" t="s">
        <v>157</v>
      </c>
      <c r="BQ299" s="25" t="s">
        <v>157</v>
      </c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</row>
    <row r="300" spans="2:84" x14ac:dyDescent="0.25">
      <c r="B300" t="str">
        <f>IF(Q300="ja",XPlan_raw[[#This Row],[EKA_kode2]],"")</f>
        <v>T570016102</v>
      </c>
      <c r="C300" t="str">
        <f>XPlan_raw[[#This Row],[eka_langtnavn]]</f>
        <v>Simulations and Computer Games</v>
      </c>
      <c r="D300" t="str">
        <f>IF(XPlan_raw[[#This Row],[Interne-kode]]&lt;&gt;"(tom)",XPlan_raw[[#This Row],[Interne-kode]],"")</f>
        <v>OK-SCS</v>
      </c>
      <c r="E3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0" t="str">
        <f>IF(XPlan_raw[[#This Row],[Campus]]&lt;&gt;"(tom)",XPlan_raw[[#This Row],[Campus]],"")</f>
        <v>Odense</v>
      </c>
      <c r="H300" t="str">
        <f>IF(OR(XPlan_raw[[#This Row],[Prøveform]]="(tom)",XPlan_raw[[#This Row],[Prøveform]]=""),"",XPlan_raw[[#This Row],[Prøveform]])</f>
        <v>Oral examination</v>
      </c>
      <c r="I300" t="str">
        <f>IF(XPlan_raw[[#This Row],[Eksaminator_samlet]]&lt;&gt;"",XPlan_raw[[#This Row],[Eksaminator_samlet]],"")</f>
        <v>Bo Kampmann Walther</v>
      </c>
      <c r="J300" t="str">
        <f>IF(OR(XPlan_raw[[#This Row],[Censur]]="(tom)",XPlan_raw[[#This Row],[Censur]]=""),"",XPlan_raw[[#This Row],[Censur]])</f>
        <v>Second examiner: Internal</v>
      </c>
      <c r="K3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00" s="4" t="str">
        <f>IF(XPlan_raw[[#This Row],[Bemærk]]&lt;&gt;"",XPlan_raw[[#This Row],[Bemærk]],"")</f>
        <v/>
      </c>
      <c r="M300" s="4" t="str">
        <f>IF(XPlan_raw[[#This Row],[Prøveform]]="Skriftlig prøve",XPlan_raw[[#This Row],[DATO: Start eksamen]]+21,"")</f>
        <v/>
      </c>
      <c r="N3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300" s="27" t="s">
        <v>515</v>
      </c>
      <c r="R300" s="49" t="s">
        <v>1892</v>
      </c>
      <c r="S300" s="46" t="s">
        <v>1893</v>
      </c>
      <c r="T300" s="25" t="s">
        <v>1894</v>
      </c>
      <c r="U300" s="46" t="s">
        <v>156</v>
      </c>
      <c r="V300" s="25" t="s">
        <v>157</v>
      </c>
      <c r="W300" s="50">
        <v>45826</v>
      </c>
      <c r="X300" s="51">
        <v>45828</v>
      </c>
      <c r="Y300" s="41" t="s">
        <v>630</v>
      </c>
      <c r="Z300" s="49" t="s">
        <v>1895</v>
      </c>
      <c r="AA300" s="25" t="s">
        <v>186</v>
      </c>
      <c r="AB300" s="46" t="s">
        <v>160</v>
      </c>
      <c r="AC300" s="42">
        <v>45889</v>
      </c>
      <c r="AD300" s="52"/>
      <c r="AE300" s="26"/>
      <c r="AF300" t="s">
        <v>18</v>
      </c>
      <c r="AH300" s="46" t="s">
        <v>157</v>
      </c>
      <c r="AI300" s="25" t="s">
        <v>157</v>
      </c>
      <c r="AJ300" s="46" t="s">
        <v>157</v>
      </c>
      <c r="AK300" s="25" t="s">
        <v>157</v>
      </c>
      <c r="AL300" s="46" t="s">
        <v>157</v>
      </c>
      <c r="AM300" s="25" t="s">
        <v>157</v>
      </c>
      <c r="AN300" s="46" t="s">
        <v>157</v>
      </c>
      <c r="AO300" s="25" t="s">
        <v>157</v>
      </c>
      <c r="AP300" s="25" t="s">
        <v>157</v>
      </c>
      <c r="AQ300" s="25" t="s">
        <v>157</v>
      </c>
      <c r="AR300" s="25" t="s">
        <v>157</v>
      </c>
      <c r="AS300" s="25" t="s">
        <v>157</v>
      </c>
      <c r="AT300" s="25" t="s">
        <v>157</v>
      </c>
      <c r="AU300" s="25" t="s">
        <v>157</v>
      </c>
      <c r="AV300" s="25"/>
      <c r="AW300" s="25" t="s">
        <v>157</v>
      </c>
      <c r="AX300" s="25" t="s">
        <v>157</v>
      </c>
      <c r="AY300" s="25" t="s">
        <v>157</v>
      </c>
      <c r="AZ300" s="25" t="s">
        <v>157</v>
      </c>
      <c r="BA300" s="25" t="s">
        <v>157</v>
      </c>
      <c r="BB300" s="25" t="s">
        <v>157</v>
      </c>
      <c r="BC300" s="25" t="s">
        <v>157</v>
      </c>
      <c r="BD300" s="25" t="s">
        <v>157</v>
      </c>
      <c r="BE300" s="25" t="s">
        <v>157</v>
      </c>
      <c r="BF300" s="25" t="s">
        <v>157</v>
      </c>
      <c r="BG300" s="25" t="s">
        <v>157</v>
      </c>
      <c r="BH300" s="25" t="s">
        <v>157</v>
      </c>
      <c r="BI300" s="25" t="s">
        <v>157</v>
      </c>
      <c r="BJ300" s="25" t="s">
        <v>157</v>
      </c>
      <c r="BK300" s="25" t="s">
        <v>73</v>
      </c>
      <c r="BL300" s="25" t="s">
        <v>157</v>
      </c>
      <c r="BM300" s="25" t="s">
        <v>157</v>
      </c>
      <c r="BN300" s="25" t="s">
        <v>157</v>
      </c>
      <c r="BO300" s="25" t="s">
        <v>157</v>
      </c>
      <c r="BP300" s="25" t="s">
        <v>157</v>
      </c>
      <c r="BQ300" s="25" t="s">
        <v>34</v>
      </c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</row>
    <row r="301" spans="2:84" x14ac:dyDescent="0.25">
      <c r="B301" t="str">
        <f>IF(Q301="ja",XPlan_raw[[#This Row],[EKA_kode2]],"")</f>
        <v>T560040102</v>
      </c>
      <c r="C301" t="str">
        <f>XPlan_raw[[#This Row],[eka_langtnavn]]</f>
        <v>Spilprogrammering 2</v>
      </c>
      <c r="D301" t="str">
        <f>IF(XPlan_raw[[#This Row],[Interne-kode]]&lt;&gt;"(tom)",XPlan_raw[[#This Row],[Interne-kode]],"")</f>
        <v>OB-GP2</v>
      </c>
      <c r="E3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1" t="str">
        <f>IF(XPlan_raw[[#This Row],[Campus]]&lt;&gt;"(tom)",XPlan_raw[[#This Row],[Campus]],"")</f>
        <v>Odense</v>
      </c>
      <c r="H301" t="str">
        <f>IF(OR(XPlan_raw[[#This Row],[Prøveform]]="(tom)",XPlan_raw[[#This Row],[Prøveform]]=""),"",XPlan_raw[[#This Row],[Prøveform]])</f>
        <v>Oral examination</v>
      </c>
      <c r="I301" t="str">
        <f>IF(XPlan_raw[[#This Row],[Eksaminator_samlet]]&lt;&gt;"",XPlan_raw[[#This Row],[Eksaminator_samlet]],"")</f>
        <v>Dune Zerna</v>
      </c>
      <c r="J301" t="str">
        <f>IF(OR(XPlan_raw[[#This Row],[Censur]]="(tom)",XPlan_raw[[#This Row],[Censur]]=""),"",XPlan_raw[[#This Row],[Censur]])</f>
        <v>Second examiner: Internal</v>
      </c>
      <c r="K3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01" s="4" t="str">
        <f>IF(XPlan_raw[[#This Row],[Bemærk]]&lt;&gt;"",XPlan_raw[[#This Row],[Bemærk]],"")</f>
        <v/>
      </c>
      <c r="M301" s="4" t="str">
        <f>IF(XPlan_raw[[#This Row],[Prøveform]]="Skriftlig prøve",XPlan_raw[[#This Row],[DATO: Start eksamen]]+21,"")</f>
        <v/>
      </c>
      <c r="N3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01" s="27" t="s">
        <v>515</v>
      </c>
      <c r="R301" s="49" t="s">
        <v>1867</v>
      </c>
      <c r="S301" s="46" t="s">
        <v>1868</v>
      </c>
      <c r="T301" s="25" t="s">
        <v>1869</v>
      </c>
      <c r="U301" s="46" t="s">
        <v>156</v>
      </c>
      <c r="V301" s="25" t="s">
        <v>157</v>
      </c>
      <c r="W301" s="50">
        <v>45826</v>
      </c>
      <c r="X301" s="51">
        <v>45828</v>
      </c>
      <c r="Y301" s="41" t="s">
        <v>630</v>
      </c>
      <c r="Z301" s="49" t="s">
        <v>1870</v>
      </c>
      <c r="AA301" s="25" t="s">
        <v>186</v>
      </c>
      <c r="AB301" s="46" t="s">
        <v>160</v>
      </c>
      <c r="AC301" s="42">
        <v>45884</v>
      </c>
      <c r="AD301" s="52"/>
      <c r="AE301" s="26"/>
      <c r="AF301" t="s">
        <v>18</v>
      </c>
      <c r="AH301" s="46" t="s">
        <v>157</v>
      </c>
      <c r="AI301" s="25" t="s">
        <v>157</v>
      </c>
      <c r="AJ301" s="46" t="s">
        <v>157</v>
      </c>
      <c r="AK301" s="25" t="s">
        <v>157</v>
      </c>
      <c r="AL301" s="46" t="s">
        <v>157</v>
      </c>
      <c r="AM301" s="25" t="s">
        <v>157</v>
      </c>
      <c r="AN301" s="46" t="s">
        <v>157</v>
      </c>
      <c r="AO301" s="25" t="s">
        <v>157</v>
      </c>
      <c r="AP301" s="25" t="s">
        <v>157</v>
      </c>
      <c r="AQ301" s="25" t="s">
        <v>157</v>
      </c>
      <c r="AR301" s="25" t="s">
        <v>157</v>
      </c>
      <c r="AS301" s="25" t="s">
        <v>157</v>
      </c>
      <c r="AT301" s="25" t="s">
        <v>157</v>
      </c>
      <c r="AU301" s="25" t="s">
        <v>157</v>
      </c>
      <c r="AV301" s="25"/>
      <c r="AW301" s="25" t="s">
        <v>157</v>
      </c>
      <c r="AX301" s="25" t="s">
        <v>157</v>
      </c>
      <c r="AY301" s="25" t="s">
        <v>157</v>
      </c>
      <c r="AZ301" s="25" t="s">
        <v>62</v>
      </c>
      <c r="BA301" s="25" t="s">
        <v>157</v>
      </c>
      <c r="BB301" s="25" t="s">
        <v>157</v>
      </c>
      <c r="BC301" s="25" t="s">
        <v>157</v>
      </c>
      <c r="BD301" s="25" t="s">
        <v>157</v>
      </c>
      <c r="BE301" s="25" t="s">
        <v>157</v>
      </c>
      <c r="BF301" s="25" t="s">
        <v>157</v>
      </c>
      <c r="BG301" s="25" t="s">
        <v>157</v>
      </c>
      <c r="BH301" s="25" t="s">
        <v>157</v>
      </c>
      <c r="BI301" s="25" t="s">
        <v>157</v>
      </c>
      <c r="BJ301" s="25" t="s">
        <v>157</v>
      </c>
      <c r="BK301" s="25" t="s">
        <v>157</v>
      </c>
      <c r="BL301" s="25" t="s">
        <v>157</v>
      </c>
      <c r="BM301" s="25" t="s">
        <v>157</v>
      </c>
      <c r="BN301" s="25" t="s">
        <v>157</v>
      </c>
      <c r="BO301" s="25" t="s">
        <v>157</v>
      </c>
      <c r="BP301" s="25" t="s">
        <v>157</v>
      </c>
      <c r="BQ301" s="25" t="s">
        <v>157</v>
      </c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</row>
    <row r="302" spans="2:84" x14ac:dyDescent="0.25">
      <c r="B302" t="str">
        <f>IF(Q302="ja",XPlan_raw[[#This Row],[EKA_kode2]],"")</f>
        <v>T220007102</v>
      </c>
      <c r="C302" t="str">
        <f>XPlan_raw[[#This Row],[eka_langtnavn]]</f>
        <v>Waste Management - from Waste to Resources</v>
      </c>
      <c r="D302" t="str">
        <f>IF(XPlan_raw[[#This Row],[Interne-kode]]&lt;&gt;"(tom)",XPlan_raw[[#This Row],[Interne-kode]],"")</f>
        <v>EM-WAM1</v>
      </c>
      <c r="E3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302" t="str">
        <f>IF(XPlan_raw[[#This Row],[Campus]]&lt;&gt;"(tom)",XPlan_raw[[#This Row],[Campus]],"")</f>
        <v>Odense</v>
      </c>
      <c r="H302" t="str">
        <f>IF(OR(XPlan_raw[[#This Row],[Prøveform]]="(tom)",XPlan_raw[[#This Row],[Prøveform]]=""),"",XPlan_raw[[#This Row],[Prøveform]])</f>
        <v>Oral examination</v>
      </c>
      <c r="I302" t="str">
        <f>IF(XPlan_raw[[#This Row],[Eksaminator_samlet]]&lt;&gt;"",XPlan_raw[[#This Row],[Eksaminator_samlet]],"")</f>
        <v>Ciprian Cimpan</v>
      </c>
      <c r="J302" t="str">
        <f>IF(OR(XPlan_raw[[#This Row],[Censur]]="(tom)",XPlan_raw[[#This Row],[Censur]]=""),"",XPlan_raw[[#This Row],[Censur]])</f>
        <v>Second examiner: Internal</v>
      </c>
      <c r="K3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2" s="4" t="str">
        <f>IF(XPlan_raw[[#This Row],[Bemærk]]&lt;&gt;"",XPlan_raw[[#This Row],[Bemærk]],"")</f>
        <v/>
      </c>
      <c r="M302" s="4" t="str">
        <f>IF(XPlan_raw[[#This Row],[Prøveform]]="Skriftlig prøve",XPlan_raw[[#This Row],[DATO: Start eksamen]]+21,"")</f>
        <v/>
      </c>
      <c r="N3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(MSc),(tom),(tom),(tom),Kandidat i Operations Management (MSc),(tom),(tom),(tom),Exchange students,,,,,,,,,,,,,,,</v>
      </c>
      <c r="Q302" s="27" t="s">
        <v>515</v>
      </c>
      <c r="R302" s="26" t="s">
        <v>1416</v>
      </c>
      <c r="S302" s="25" t="s">
        <v>1417</v>
      </c>
      <c r="T302" s="25" t="s">
        <v>1418</v>
      </c>
      <c r="U302" s="25" t="s">
        <v>156</v>
      </c>
      <c r="V302" s="25" t="s">
        <v>410</v>
      </c>
      <c r="W302" s="42">
        <v>45826</v>
      </c>
      <c r="X302" s="51">
        <v>45827</v>
      </c>
      <c r="Y302" s="41" t="s">
        <v>630</v>
      </c>
      <c r="Z302" s="26" t="s">
        <v>1419</v>
      </c>
      <c r="AA302" s="25" t="s">
        <v>186</v>
      </c>
      <c r="AB302" s="25" t="s">
        <v>160</v>
      </c>
      <c r="AC302" s="42">
        <v>45891</v>
      </c>
      <c r="AD302" s="51"/>
      <c r="AE302" s="26"/>
      <c r="AF302" t="s">
        <v>18</v>
      </c>
      <c r="AH302" s="46" t="s">
        <v>157</v>
      </c>
      <c r="AI302" s="25" t="s">
        <v>157</v>
      </c>
      <c r="AJ302" s="46" t="s">
        <v>157</v>
      </c>
      <c r="AK302" s="25" t="s">
        <v>157</v>
      </c>
      <c r="AL302" s="46" t="s">
        <v>157</v>
      </c>
      <c r="AM302" s="25" t="s">
        <v>157</v>
      </c>
      <c r="AN302" s="46" t="s">
        <v>157</v>
      </c>
      <c r="AO302" s="25" t="s">
        <v>157</v>
      </c>
      <c r="AP302" s="25" t="s">
        <v>157</v>
      </c>
      <c r="AQ302" s="25" t="s">
        <v>157</v>
      </c>
      <c r="AR302" s="25" t="s">
        <v>157</v>
      </c>
      <c r="AS302" s="25" t="s">
        <v>157</v>
      </c>
      <c r="AT302" s="25" t="s">
        <v>157</v>
      </c>
      <c r="AU302" s="25" t="s">
        <v>157</v>
      </c>
      <c r="AV302" s="25"/>
      <c r="AW302" s="25" t="s">
        <v>157</v>
      </c>
      <c r="AX302" s="25" t="s">
        <v>157</v>
      </c>
      <c r="AY302" s="25" t="s">
        <v>157</v>
      </c>
      <c r="AZ302" s="25" t="s">
        <v>157</v>
      </c>
      <c r="BA302" s="25" t="s">
        <v>157</v>
      </c>
      <c r="BB302" s="25" t="s">
        <v>157</v>
      </c>
      <c r="BC302" s="25" t="s">
        <v>157</v>
      </c>
      <c r="BD302" s="25" t="s">
        <v>157</v>
      </c>
      <c r="BE302" s="25" t="s">
        <v>157</v>
      </c>
      <c r="BF302" s="25" t="s">
        <v>157</v>
      </c>
      <c r="BG302" s="25" t="s">
        <v>157</v>
      </c>
      <c r="BH302" s="25" t="s">
        <v>157</v>
      </c>
      <c r="BI302" s="25" t="s">
        <v>71</v>
      </c>
      <c r="BJ302" s="25" t="s">
        <v>157</v>
      </c>
      <c r="BK302" s="25" t="s">
        <v>157</v>
      </c>
      <c r="BL302" s="25" t="s">
        <v>157</v>
      </c>
      <c r="BM302" s="25" t="s">
        <v>75</v>
      </c>
      <c r="BN302" s="25" t="s">
        <v>157</v>
      </c>
      <c r="BO302" s="25" t="s">
        <v>157</v>
      </c>
      <c r="BP302" s="25" t="s">
        <v>157</v>
      </c>
      <c r="BQ302" s="25" t="s">
        <v>34</v>
      </c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</row>
    <row r="303" spans="2:84" x14ac:dyDescent="0.25">
      <c r="B303" t="str">
        <f>IF(Q303="ja",XPlan_raw[[#This Row],[EKA_kode2]],"")</f>
        <v>T050037102</v>
      </c>
      <c r="C303" t="str">
        <f>XPlan_raw[[#This Row],[eka_langtnavn]]</f>
        <v>Økonomi, strategi og optimering</v>
      </c>
      <c r="D303" t="str">
        <f>IF(XPlan_raw[[#This Row],[Interne-kode]]&lt;&gt;"(tom)",XPlan_raw[[#This Row],[Interne-kode]],"")</f>
        <v>P-PTE4</v>
      </c>
      <c r="E3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3" t="str">
        <f>IF(XPlan_raw[[#This Row],[Campus]]&lt;&gt;"(tom)",XPlan_raw[[#This Row],[Campus]],"")</f>
        <v>Odense</v>
      </c>
      <c r="H303" t="str">
        <f>IF(OR(XPlan_raw[[#This Row],[Prøveform]]="(tom)",XPlan_raw[[#This Row],[Prøveform]]=""),"",XPlan_raw[[#This Row],[Prøveform]])</f>
        <v>Oral examination</v>
      </c>
      <c r="I303" t="str">
        <f>IF(XPlan_raw[[#This Row],[Eksaminator_samlet]]&lt;&gt;"",XPlan_raw[[#This Row],[Eksaminator_samlet]],"")</f>
        <v>Charlotte Henriksen, Karen Kjær Larsen, Jan Pedersen</v>
      </c>
      <c r="J303" t="str">
        <f>IF(OR(XPlan_raw[[#This Row],[Censur]]="(tom)",XPlan_raw[[#This Row],[Censur]]=""),"",XPlan_raw[[#This Row],[Censur]])</f>
        <v>Second examiner: External</v>
      </c>
      <c r="K3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3" s="4" t="str">
        <f>IF(XPlan_raw[[#This Row],[Bemærk]]&lt;&gt;"",XPlan_raw[[#This Row],[Bemærk]],"")</f>
        <v/>
      </c>
      <c r="M303" s="4" t="str">
        <f>IF(XPlan_raw[[#This Row],[Prøveform]]="Skriftlig prøve",XPlan_raw[[#This Row],[DATO: Start eksamen]]+21,"")</f>
        <v/>
      </c>
      <c r="N3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03" s="27" t="s">
        <v>515</v>
      </c>
      <c r="R303" s="49" t="s">
        <v>944</v>
      </c>
      <c r="S303" s="46" t="s">
        <v>945</v>
      </c>
      <c r="T303" s="25" t="s">
        <v>946</v>
      </c>
      <c r="U303" s="46" t="s">
        <v>203</v>
      </c>
      <c r="V303" s="25" t="s">
        <v>157</v>
      </c>
      <c r="W303" s="50">
        <v>45826</v>
      </c>
      <c r="X303" s="51">
        <v>45828</v>
      </c>
      <c r="Y303" s="41" t="s">
        <v>630</v>
      </c>
      <c r="Z303" s="49" t="s">
        <v>947</v>
      </c>
      <c r="AA303" s="25" t="s">
        <v>186</v>
      </c>
      <c r="AB303" s="46" t="s">
        <v>187</v>
      </c>
      <c r="AC303" s="42">
        <v>45891</v>
      </c>
      <c r="AD303" s="52"/>
      <c r="AE303" s="26"/>
      <c r="AF303" t="s">
        <v>18</v>
      </c>
      <c r="AH303" s="46" t="s">
        <v>157</v>
      </c>
      <c r="AI303" s="25" t="s">
        <v>157</v>
      </c>
      <c r="AJ303" s="46" t="s">
        <v>157</v>
      </c>
      <c r="AK303" s="25" t="s">
        <v>157</v>
      </c>
      <c r="AL303" s="46" t="s">
        <v>157</v>
      </c>
      <c r="AM303" s="25" t="s">
        <v>157</v>
      </c>
      <c r="AN303" s="46" t="s">
        <v>157</v>
      </c>
      <c r="AO303" s="25" t="s">
        <v>51</v>
      </c>
      <c r="AP303" s="25" t="s">
        <v>157</v>
      </c>
      <c r="AQ303" s="25" t="s">
        <v>157</v>
      </c>
      <c r="AR303" s="25" t="s">
        <v>157</v>
      </c>
      <c r="AS303" s="25" t="s">
        <v>157</v>
      </c>
      <c r="AT303" s="25" t="s">
        <v>157</v>
      </c>
      <c r="AU303" s="25" t="s">
        <v>157</v>
      </c>
      <c r="AV303" s="25"/>
      <c r="AW303" s="25" t="s">
        <v>157</v>
      </c>
      <c r="AX303" s="25" t="s">
        <v>157</v>
      </c>
      <c r="AY303" s="25" t="s">
        <v>157</v>
      </c>
      <c r="AZ303" s="25" t="s">
        <v>157</v>
      </c>
      <c r="BA303" s="25" t="s">
        <v>157</v>
      </c>
      <c r="BB303" s="25" t="s">
        <v>157</v>
      </c>
      <c r="BC303" s="25" t="s">
        <v>157</v>
      </c>
      <c r="BD303" s="25" t="s">
        <v>157</v>
      </c>
      <c r="BE303" s="25" t="s">
        <v>157</v>
      </c>
      <c r="BF303" s="25" t="s">
        <v>157</v>
      </c>
      <c r="BG303" s="25" t="s">
        <v>157</v>
      </c>
      <c r="BH303" s="25" t="s">
        <v>157</v>
      </c>
      <c r="BI303" s="25" t="s">
        <v>157</v>
      </c>
      <c r="BJ303" s="25" t="s">
        <v>157</v>
      </c>
      <c r="BK303" s="25" t="s">
        <v>157</v>
      </c>
      <c r="BL303" s="25" t="s">
        <v>157</v>
      </c>
      <c r="BM303" s="25" t="s">
        <v>157</v>
      </c>
      <c r="BN303" s="25" t="s">
        <v>157</v>
      </c>
      <c r="BO303" s="25" t="s">
        <v>157</v>
      </c>
      <c r="BP303" s="25" t="s">
        <v>157</v>
      </c>
      <c r="BQ303" s="25" t="s">
        <v>157</v>
      </c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</row>
    <row r="304" spans="2:84" x14ac:dyDescent="0.25">
      <c r="B304" t="str">
        <f>IF(Q304="ja",XPlan_raw[[#This Row],[EKA_kode2]],"")</f>
        <v>T510012102</v>
      </c>
      <c r="C304" t="str">
        <f>XPlan_raw[[#This Row],[eka_langtnavn]]</f>
        <v>Bachelorprojekt</v>
      </c>
      <c r="D304" t="str">
        <f>IF(XPlan_raw[[#This Row],[Interne-kode]]&lt;&gt;"(tom)",XPlan_raw[[#This Row],[Interne-kode]],"")</f>
        <v>SB6-BP</v>
      </c>
      <c r="E3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4" t="str">
        <f>IF(XPlan_raw[[#This Row],[Campus]]&lt;&gt;"(tom)",XPlan_raw[[#This Row],[Campus]],"")</f>
        <v>Odense</v>
      </c>
      <c r="H304" t="str">
        <f>IF(OR(XPlan_raw[[#This Row],[Prøveform]]="(tom)",XPlan_raw[[#This Row],[Prøveform]]=""),"",XPlan_raw[[#This Row],[Prøveform]])</f>
        <v>Bachelor project with oral defence</v>
      </c>
      <c r="I304" t="str">
        <f>IF(XPlan_raw[[#This Row],[Eksaminator_samlet]]&lt;&gt;"",XPlan_raw[[#This Row],[Eksaminator_samlet]],"")</f>
        <v/>
      </c>
      <c r="J304" t="str">
        <f>IF(OR(XPlan_raw[[#This Row],[Censur]]="(tom)",XPlan_raw[[#This Row],[Censur]]=""),"",XPlan_raw[[#This Row],[Censur]])</f>
        <v>Second examiner: External</v>
      </c>
      <c r="K3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304" s="4" t="str">
        <f>IF(XPlan_raw[[#This Row],[Bemærk]]&lt;&gt;"",XPlan_raw[[#This Row],[Bemærk]],"")</f>
        <v/>
      </c>
      <c r="M304" s="4" t="str">
        <f>IF(XPlan_raw[[#This Row],[Prøveform]]="Skriftlig prøve",XPlan_raw[[#This Row],[DATO: Start eksamen]]+21,"")</f>
        <v/>
      </c>
      <c r="N3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4" s="27" t="s">
        <v>515</v>
      </c>
      <c r="R304" s="49" t="s">
        <v>1605</v>
      </c>
      <c r="S304" s="46" t="s">
        <v>1205</v>
      </c>
      <c r="T304" s="25" t="s">
        <v>1606</v>
      </c>
      <c r="U304" s="46" t="s">
        <v>208</v>
      </c>
      <c r="V304" s="25" t="s">
        <v>157</v>
      </c>
      <c r="W304" s="50">
        <v>45827</v>
      </c>
      <c r="X304" s="51">
        <v>45835</v>
      </c>
      <c r="Y304" s="41" t="s">
        <v>630</v>
      </c>
      <c r="Z304" s="49"/>
      <c r="AA304" s="25" t="s">
        <v>333</v>
      </c>
      <c r="AB304" s="46" t="s">
        <v>187</v>
      </c>
      <c r="AC304" s="42">
        <v>45894</v>
      </c>
      <c r="AD304" s="52">
        <v>45898</v>
      </c>
      <c r="AE304" s="26" t="s">
        <v>161</v>
      </c>
      <c r="AF304" t="s">
        <v>18</v>
      </c>
      <c r="AH304" s="46" t="s">
        <v>157</v>
      </c>
      <c r="AI304" s="25" t="s">
        <v>157</v>
      </c>
      <c r="AJ304" s="46" t="s">
        <v>157</v>
      </c>
      <c r="AK304" s="25" t="s">
        <v>157</v>
      </c>
      <c r="AL304" s="46" t="s">
        <v>157</v>
      </c>
      <c r="AM304" s="25" t="s">
        <v>157</v>
      </c>
      <c r="AN304" s="46" t="s">
        <v>157</v>
      </c>
      <c r="AO304" s="25" t="s">
        <v>157</v>
      </c>
      <c r="AP304" s="25" t="s">
        <v>157</v>
      </c>
      <c r="AQ304" s="25" t="s">
        <v>157</v>
      </c>
      <c r="AR304" s="25" t="s">
        <v>157</v>
      </c>
      <c r="AS304" s="25" t="s">
        <v>157</v>
      </c>
      <c r="AT304" s="25" t="s">
        <v>157</v>
      </c>
      <c r="AU304" s="25" t="s">
        <v>157</v>
      </c>
      <c r="AV304" s="25"/>
      <c r="AW304" s="25" t="s">
        <v>157</v>
      </c>
      <c r="AX304" s="25" t="s">
        <v>157</v>
      </c>
      <c r="AY304" s="25" t="s">
        <v>157</v>
      </c>
      <c r="AZ304" s="25" t="s">
        <v>157</v>
      </c>
      <c r="BA304" s="25" t="s">
        <v>157</v>
      </c>
      <c r="BB304" s="25" t="s">
        <v>64</v>
      </c>
      <c r="BC304" s="25" t="s">
        <v>157</v>
      </c>
      <c r="BD304" s="25" t="s">
        <v>157</v>
      </c>
      <c r="BE304" s="25" t="s">
        <v>157</v>
      </c>
      <c r="BF304" s="25" t="s">
        <v>157</v>
      </c>
      <c r="BG304" s="25" t="s">
        <v>157</v>
      </c>
      <c r="BH304" s="25" t="s">
        <v>157</v>
      </c>
      <c r="BI304" s="25" t="s">
        <v>157</v>
      </c>
      <c r="BJ304" s="25" t="s">
        <v>157</v>
      </c>
      <c r="BK304" s="25" t="s">
        <v>157</v>
      </c>
      <c r="BL304" s="25" t="s">
        <v>157</v>
      </c>
      <c r="BM304" s="25" t="s">
        <v>157</v>
      </c>
      <c r="BN304" s="25" t="s">
        <v>157</v>
      </c>
      <c r="BO304" s="25" t="s">
        <v>157</v>
      </c>
      <c r="BP304" s="25" t="s">
        <v>157</v>
      </c>
      <c r="BQ304" s="25" t="s">
        <v>157</v>
      </c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</row>
    <row r="305" spans="2:84" x14ac:dyDescent="0.25">
      <c r="B305" t="str">
        <f>IF(Q305="ja",XPlan_raw[[#This Row],[EKA_kode2]],"")</f>
        <v>T600004102</v>
      </c>
      <c r="C305" t="str">
        <f>XPlan_raw[[#This Row],[eka_langtnavn]]</f>
        <v>Bachelorprojekt</v>
      </c>
      <c r="D305" t="str">
        <f>IF(XPlan_raw[[#This Row],[Interne-kode]]&lt;&gt;"(tom)",XPlan_raw[[#This Row],[Interne-kode]],"")</f>
        <v>ET-BA</v>
      </c>
      <c r="E3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19-06-2025 - 30-06-2025</v>
      </c>
      <c r="G305" t="str">
        <f>IF(XPlan_raw[[#This Row],[Campus]]&lt;&gt;"(tom)",XPlan_raw[[#This Row],[Campus]],"")</f>
        <v>Odense</v>
      </c>
      <c r="H305" t="str">
        <f>IF(OR(XPlan_raw[[#This Row],[Prøveform]]="(tom)",XPlan_raw[[#This Row],[Prøveform]]=""),"",XPlan_raw[[#This Row],[Prøveform]])</f>
        <v>Bachelor project with oral defence</v>
      </c>
      <c r="I305" t="str">
        <f>IF(XPlan_raw[[#This Row],[Eksaminator_samlet]]&lt;&gt;"",XPlan_raw[[#This Row],[Eksaminator_samlet]],"")</f>
        <v>Vejleder/Supervisor</v>
      </c>
      <c r="J305" t="str">
        <f>IF(OR(XPlan_raw[[#This Row],[Censur]]="(tom)",XPlan_raw[[#This Row],[Censur]]=""),"",XPlan_raw[[#This Row],[Censur]])</f>
        <v>Second examiner: External</v>
      </c>
      <c r="K3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5" s="4" t="str">
        <f>IF(XPlan_raw[[#This Row],[Bemærk]]&lt;&gt;"",XPlan_raw[[#This Row],[Bemærk]],"")</f>
        <v/>
      </c>
      <c r="M305" s="4" t="str">
        <f>IF(XPlan_raw[[#This Row],[Prøveform]]="Skriftlig prøve",XPlan_raw[[#This Row],[DATO: Start eksamen]]+21,"")</f>
        <v/>
      </c>
      <c r="N3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05" s="27" t="s">
        <v>515</v>
      </c>
      <c r="R305" s="49" t="s">
        <v>1979</v>
      </c>
      <c r="S305" s="46" t="s">
        <v>1205</v>
      </c>
      <c r="T305" s="25" t="s">
        <v>1980</v>
      </c>
      <c r="U305" s="46" t="s">
        <v>208</v>
      </c>
      <c r="V305" s="25" t="s">
        <v>157</v>
      </c>
      <c r="W305" s="50">
        <v>45827</v>
      </c>
      <c r="X305" s="51">
        <v>45838</v>
      </c>
      <c r="Y305" s="41" t="s">
        <v>630</v>
      </c>
      <c r="Z305" s="49" t="s">
        <v>662</v>
      </c>
      <c r="AA305" s="25" t="s">
        <v>333</v>
      </c>
      <c r="AB305" s="46" t="s">
        <v>187</v>
      </c>
      <c r="AC305" s="42" t="s">
        <v>157</v>
      </c>
      <c r="AD305" s="52"/>
      <c r="AE305" s="26" t="s">
        <v>161</v>
      </c>
      <c r="AF305" t="s">
        <v>18</v>
      </c>
      <c r="AH305" s="46" t="s">
        <v>157</v>
      </c>
      <c r="AI305" s="25" t="s">
        <v>157</v>
      </c>
      <c r="AJ305" s="46" t="s">
        <v>157</v>
      </c>
      <c r="AK305" s="25" t="s">
        <v>157</v>
      </c>
      <c r="AL305" s="46" t="s">
        <v>157</v>
      </c>
      <c r="AM305" s="25" t="s">
        <v>157</v>
      </c>
      <c r="AN305" s="46" t="s">
        <v>157</v>
      </c>
      <c r="AO305" s="25" t="s">
        <v>157</v>
      </c>
      <c r="AP305" s="25" t="s">
        <v>157</v>
      </c>
      <c r="AQ305" s="25" t="s">
        <v>157</v>
      </c>
      <c r="AR305" s="25" t="s">
        <v>157</v>
      </c>
      <c r="AS305" s="25" t="s">
        <v>157</v>
      </c>
      <c r="AT305" s="25" t="s">
        <v>56</v>
      </c>
      <c r="AU305" s="25" t="s">
        <v>157</v>
      </c>
      <c r="AV305" s="25"/>
      <c r="AW305" s="25" t="s">
        <v>157</v>
      </c>
      <c r="AX305" s="25" t="s">
        <v>157</v>
      </c>
      <c r="AY305" s="25" t="s">
        <v>157</v>
      </c>
      <c r="AZ305" s="25" t="s">
        <v>157</v>
      </c>
      <c r="BA305" s="25" t="s">
        <v>157</v>
      </c>
      <c r="BB305" s="25" t="s">
        <v>157</v>
      </c>
      <c r="BC305" s="25" t="s">
        <v>157</v>
      </c>
      <c r="BD305" s="25" t="s">
        <v>157</v>
      </c>
      <c r="BE305" s="25" t="s">
        <v>157</v>
      </c>
      <c r="BF305" s="25" t="s">
        <v>157</v>
      </c>
      <c r="BG305" s="25" t="s">
        <v>157</v>
      </c>
      <c r="BH305" s="25" t="s">
        <v>157</v>
      </c>
      <c r="BI305" s="25" t="s">
        <v>157</v>
      </c>
      <c r="BJ305" s="25" t="s">
        <v>157</v>
      </c>
      <c r="BK305" s="25" t="s">
        <v>157</v>
      </c>
      <c r="BL305" s="25" t="s">
        <v>157</v>
      </c>
      <c r="BM305" s="25" t="s">
        <v>157</v>
      </c>
      <c r="BN305" s="25" t="s">
        <v>157</v>
      </c>
      <c r="BO305" s="25" t="s">
        <v>157</v>
      </c>
      <c r="BP305" s="25" t="s">
        <v>157</v>
      </c>
      <c r="BQ305" s="25" t="s">
        <v>157</v>
      </c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</row>
    <row r="306" spans="2:84" x14ac:dyDescent="0.25">
      <c r="B306" t="str">
        <f>IF(Q306="ja",XPlan_raw[[#This Row],[EKA_kode2]],"")</f>
        <v>T580015102</v>
      </c>
      <c r="C306" t="str">
        <f>XPlan_raw[[#This Row],[eka_langtnavn]]</f>
        <v xml:space="preserve">Bachelorprojekt </v>
      </c>
      <c r="D306" t="str">
        <f>IF(XPlan_raw[[#This Row],[Interne-kode]]&lt;&gt;"(tom)",XPlan_raw[[#This Row],[Interne-kode]],"")</f>
        <v>VB-BAP6</v>
      </c>
      <c r="E3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6" t="str">
        <f>IF(XPlan_raw[[#This Row],[Campus]]&lt;&gt;"(tom)",XPlan_raw[[#This Row],[Campus]],"")</f>
        <v>Odense</v>
      </c>
      <c r="H306" t="str">
        <f>IF(OR(XPlan_raw[[#This Row],[Prøveform]]="(tom)",XPlan_raw[[#This Row],[Prøveform]]=""),"",XPlan_raw[[#This Row],[Prøveform]])</f>
        <v>Bachelor project with oral defence</v>
      </c>
      <c r="I306" t="str">
        <f>IF(XPlan_raw[[#This Row],[Eksaminator_samlet]]&lt;&gt;"",XPlan_raw[[#This Row],[Eksaminator_samlet]],"")</f>
        <v>Vejleder/Supervisor</v>
      </c>
      <c r="J306" t="str">
        <f>IF(OR(XPlan_raw[[#This Row],[Censur]]="(tom)",XPlan_raw[[#This Row],[Censur]]=""),"",XPlan_raw[[#This Row],[Censur]])</f>
        <v>Second examiner: External</v>
      </c>
      <c r="K3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6" s="4" t="str">
        <f>IF(XPlan_raw[[#This Row],[Bemærk]]&lt;&gt;"",XPlan_raw[[#This Row],[Bemærk]],"")</f>
        <v/>
      </c>
      <c r="M306" s="4" t="str">
        <f>IF(XPlan_raw[[#This Row],[Prøveform]]="Skriftlig prøve",XPlan_raw[[#This Row],[DATO: Start eksamen]]+21,"")</f>
        <v/>
      </c>
      <c r="N3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06" s="27" t="s">
        <v>515</v>
      </c>
      <c r="R306" s="49" t="s">
        <v>1921</v>
      </c>
      <c r="S306" s="46" t="s">
        <v>1735</v>
      </c>
      <c r="T306" s="25" t="s">
        <v>1922</v>
      </c>
      <c r="U306" s="46" t="s">
        <v>208</v>
      </c>
      <c r="V306" s="25" t="s">
        <v>157</v>
      </c>
      <c r="W306" s="50">
        <v>45827</v>
      </c>
      <c r="X306" s="51">
        <v>45835</v>
      </c>
      <c r="Y306" s="41" t="s">
        <v>630</v>
      </c>
      <c r="Z306" s="49" t="s">
        <v>662</v>
      </c>
      <c r="AA306" s="25" t="s">
        <v>333</v>
      </c>
      <c r="AB306" s="46" t="s">
        <v>187</v>
      </c>
      <c r="AC306" s="42" t="s">
        <v>157</v>
      </c>
      <c r="AD306" s="52"/>
      <c r="AE306" s="26" t="s">
        <v>161</v>
      </c>
      <c r="AF306" t="s">
        <v>18</v>
      </c>
      <c r="AH306" s="46" t="s">
        <v>157</v>
      </c>
      <c r="AI306" s="25" t="s">
        <v>157</v>
      </c>
      <c r="AJ306" s="46" t="s">
        <v>157</v>
      </c>
      <c r="AK306" s="25" t="s">
        <v>157</v>
      </c>
      <c r="AL306" s="46" t="s">
        <v>157</v>
      </c>
      <c r="AM306" s="25" t="s">
        <v>157</v>
      </c>
      <c r="AN306" s="46" t="s">
        <v>157</v>
      </c>
      <c r="AO306" s="25" t="s">
        <v>157</v>
      </c>
      <c r="AP306" s="25" t="s">
        <v>157</v>
      </c>
      <c r="AQ306" s="25" t="s">
        <v>157</v>
      </c>
      <c r="AR306" s="25" t="s">
        <v>157</v>
      </c>
      <c r="AS306" s="25" t="s">
        <v>157</v>
      </c>
      <c r="AT306" s="25" t="s">
        <v>157</v>
      </c>
      <c r="AU306" s="25" t="s">
        <v>157</v>
      </c>
      <c r="AV306" s="25"/>
      <c r="AW306" s="25" t="s">
        <v>157</v>
      </c>
      <c r="AX306" s="25" t="s">
        <v>157</v>
      </c>
      <c r="AY306" s="25" t="s">
        <v>157</v>
      </c>
      <c r="AZ306" s="25" t="s">
        <v>157</v>
      </c>
      <c r="BA306" s="25" t="s">
        <v>63</v>
      </c>
      <c r="BB306" s="25" t="s">
        <v>157</v>
      </c>
      <c r="BC306" s="25" t="s">
        <v>157</v>
      </c>
      <c r="BD306" s="25" t="s">
        <v>157</v>
      </c>
      <c r="BE306" s="25" t="s">
        <v>157</v>
      </c>
      <c r="BF306" s="25" t="s">
        <v>157</v>
      </c>
      <c r="BG306" s="25" t="s">
        <v>157</v>
      </c>
      <c r="BH306" s="25" t="s">
        <v>157</v>
      </c>
      <c r="BI306" s="25" t="s">
        <v>157</v>
      </c>
      <c r="BJ306" s="25" t="s">
        <v>157</v>
      </c>
      <c r="BK306" s="25" t="s">
        <v>157</v>
      </c>
      <c r="BL306" s="25" t="s">
        <v>157</v>
      </c>
      <c r="BM306" s="25" t="s">
        <v>157</v>
      </c>
      <c r="BN306" s="25" t="s">
        <v>157</v>
      </c>
      <c r="BO306" s="25" t="s">
        <v>157</v>
      </c>
      <c r="BP306" s="25" t="s">
        <v>157</v>
      </c>
      <c r="BQ306" s="25" t="s">
        <v>157</v>
      </c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</row>
    <row r="307" spans="2:84" x14ac:dyDescent="0.25">
      <c r="B307" t="str">
        <f>IF(Q307="ja",XPlan_raw[[#This Row],[EKA_kode2]],"")</f>
        <v>T510040102</v>
      </c>
      <c r="C307" t="str">
        <f>XPlan_raw[[#This Row],[eka_langtnavn]]</f>
        <v>Diskret matematik, algoritmer og datastrukturer</v>
      </c>
      <c r="D307" t="str">
        <f>IF(XPlan_raw[[#This Row],[Interne-kode]]&lt;&gt;"(tom)",XPlan_raw[[#This Row],[Interne-kode]],"")</f>
        <v>SE4-DMAD</v>
      </c>
      <c r="E3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</v>
      </c>
      <c r="G307" t="str">
        <f>IF(XPlan_raw[[#This Row],[Campus]]&lt;&gt;"(tom)",XPlan_raw[[#This Row],[Campus]],"")</f>
        <v>Odense</v>
      </c>
      <c r="H307" t="str">
        <f>IF(OR(XPlan_raw[[#This Row],[Prøveform]]="(tom)",XPlan_raw[[#This Row],[Prøveform]]=""),"",XPlan_raw[[#This Row],[Prøveform]])</f>
        <v>Written examination on premises</v>
      </c>
      <c r="I307" t="str">
        <f>IF(XPlan_raw[[#This Row],[Eksaminator_samlet]]&lt;&gt;"",XPlan_raw[[#This Row],[Eksaminator_samlet]],"")</f>
        <v>Lene Monrad Favrholdt, Rolf Fagerberg</v>
      </c>
      <c r="J307" t="str">
        <f>IF(OR(XPlan_raw[[#This Row],[Censur]]="(tom)",XPlan_raw[[#This Row],[Censur]]=""),"",XPlan_raw[[#This Row],[Censur]])</f>
        <v>Second examiner: External</v>
      </c>
      <c r="K3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307" s="4" t="str">
        <f>IF(XPlan_raw[[#This Row],[Bemærk]]&lt;&gt;"",XPlan_raw[[#This Row],[Bemærk]],"")</f>
        <v/>
      </c>
      <c r="M307" s="4" t="str">
        <f>IF(XPlan_raw[[#This Row],[Prøveform]]="Skriftlig prøve",XPlan_raw[[#This Row],[DATO: Start eksamen]]+21,"")</f>
        <v/>
      </c>
      <c r="N3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7" s="27" t="s">
        <v>515</v>
      </c>
      <c r="R307" s="49" t="s">
        <v>1622</v>
      </c>
      <c r="S307" s="46" t="s">
        <v>1623</v>
      </c>
      <c r="T307" s="25" t="s">
        <v>1624</v>
      </c>
      <c r="U307" s="46" t="s">
        <v>203</v>
      </c>
      <c r="V307" s="25" t="s">
        <v>157</v>
      </c>
      <c r="W307" s="50">
        <v>45827</v>
      </c>
      <c r="X307" s="51"/>
      <c r="Y307" s="41" t="s">
        <v>630</v>
      </c>
      <c r="Z307" s="49" t="s">
        <v>1625</v>
      </c>
      <c r="AA307" s="25" t="s">
        <v>791</v>
      </c>
      <c r="AB307" s="46" t="s">
        <v>187</v>
      </c>
      <c r="AC307" s="42">
        <v>45890</v>
      </c>
      <c r="AD307" s="52">
        <v>45891</v>
      </c>
      <c r="AE307" s="26"/>
      <c r="AF307" t="s">
        <v>18</v>
      </c>
      <c r="AH307" s="46" t="s">
        <v>157</v>
      </c>
      <c r="AI307" s="25" t="s">
        <v>157</v>
      </c>
      <c r="AJ307" s="46" t="s">
        <v>157</v>
      </c>
      <c r="AK307" s="25" t="s">
        <v>157</v>
      </c>
      <c r="AL307" s="46" t="s">
        <v>157</v>
      </c>
      <c r="AM307" s="25" t="s">
        <v>157</v>
      </c>
      <c r="AN307" s="46" t="s">
        <v>157</v>
      </c>
      <c r="AO307" s="25" t="s">
        <v>157</v>
      </c>
      <c r="AP307" s="25" t="s">
        <v>157</v>
      </c>
      <c r="AQ307" s="25" t="s">
        <v>157</v>
      </c>
      <c r="AR307" s="25" t="s">
        <v>157</v>
      </c>
      <c r="AS307" s="25" t="s">
        <v>157</v>
      </c>
      <c r="AT307" s="25" t="s">
        <v>157</v>
      </c>
      <c r="AU307" s="25" t="s">
        <v>157</v>
      </c>
      <c r="AV307" s="25"/>
      <c r="AW307" s="25" t="s">
        <v>157</v>
      </c>
      <c r="AX307" s="25" t="s">
        <v>157</v>
      </c>
      <c r="AY307" s="25" t="s">
        <v>157</v>
      </c>
      <c r="AZ307" s="25" t="s">
        <v>157</v>
      </c>
      <c r="BA307" s="25" t="s">
        <v>157</v>
      </c>
      <c r="BB307" s="25" t="s">
        <v>64</v>
      </c>
      <c r="BC307" s="25" t="s">
        <v>157</v>
      </c>
      <c r="BD307" s="25" t="s">
        <v>157</v>
      </c>
      <c r="BE307" s="25" t="s">
        <v>157</v>
      </c>
      <c r="BF307" s="25" t="s">
        <v>157</v>
      </c>
      <c r="BG307" s="25" t="s">
        <v>157</v>
      </c>
      <c r="BH307" s="25" t="s">
        <v>157</v>
      </c>
      <c r="BI307" s="25" t="s">
        <v>157</v>
      </c>
      <c r="BJ307" s="25" t="s">
        <v>157</v>
      </c>
      <c r="BK307" s="25" t="s">
        <v>157</v>
      </c>
      <c r="BL307" s="25" t="s">
        <v>157</v>
      </c>
      <c r="BM307" s="25" t="s">
        <v>157</v>
      </c>
      <c r="BN307" s="25" t="s">
        <v>157</v>
      </c>
      <c r="BO307" s="25" t="s">
        <v>157</v>
      </c>
      <c r="BP307" s="25" t="s">
        <v>157</v>
      </c>
      <c r="BQ307" s="25" t="s">
        <v>157</v>
      </c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</row>
    <row r="308" spans="2:84" x14ac:dyDescent="0.25">
      <c r="B308" t="str">
        <f>IF(Q308="ja",XPlan_raw[[#This Row],[EKA_kode2]],"")</f>
        <v>T420029102</v>
      </c>
      <c r="C308" t="str">
        <f>XPlan_raw[[#This Row],[eka_langtnavn]]</f>
        <v>Elektroniske systemer</v>
      </c>
      <c r="D308" t="str">
        <f>IF(XPlan_raw[[#This Row],[Interne-kode]]&lt;&gt;"(tom)",XPlan_raw[[#This Row],[Interne-kode]],"")</f>
        <v>E-ESY</v>
      </c>
      <c r="E3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8" t="str">
        <f>IF(XPlan_raw[[#This Row],[Campus]]&lt;&gt;"(tom)",XPlan_raw[[#This Row],[Campus]],"")</f>
        <v>Odense</v>
      </c>
      <c r="H308" t="str">
        <f>IF(OR(XPlan_raw[[#This Row],[Prøveform]]="(tom)",XPlan_raw[[#This Row],[Prøveform]]=""),"",XPlan_raw[[#This Row],[Prøveform]])</f>
        <v>Oral examination</v>
      </c>
      <c r="I308" t="str">
        <f>IF(XPlan_raw[[#This Row],[Eksaminator_samlet]]&lt;&gt;"",XPlan_raw[[#This Row],[Eksaminator_samlet]],"")</f>
        <v>Ali Sahafi, Tim McRae</v>
      </c>
      <c r="J308" t="str">
        <f>IF(OR(XPlan_raw[[#This Row],[Censur]]="(tom)",XPlan_raw[[#This Row],[Censur]]=""),"",XPlan_raw[[#This Row],[Censur]])</f>
        <v>Second examiner: External</v>
      </c>
      <c r="K3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8" s="4" t="str">
        <f>IF(XPlan_raw[[#This Row],[Bemærk]]&lt;&gt;"",XPlan_raw[[#This Row],[Bemærk]],"")</f>
        <v/>
      </c>
      <c r="M308" s="4" t="str">
        <f>IF(XPlan_raw[[#This Row],[Prøveform]]="Skriftlig prøve",XPlan_raw[[#This Row],[DATO: Start eksamen]]+21,"")</f>
        <v/>
      </c>
      <c r="N3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08" s="27" t="s">
        <v>515</v>
      </c>
      <c r="R308" s="49" t="s">
        <v>1474</v>
      </c>
      <c r="S308" s="46" t="s">
        <v>675</v>
      </c>
      <c r="T308" s="25" t="s">
        <v>1475</v>
      </c>
      <c r="U308" s="46" t="s">
        <v>156</v>
      </c>
      <c r="V308" s="25" t="s">
        <v>157</v>
      </c>
      <c r="W308" s="42">
        <v>45827</v>
      </c>
      <c r="X308" s="51">
        <v>45828</v>
      </c>
      <c r="Y308" s="41" t="s">
        <v>630</v>
      </c>
      <c r="Z308" s="49" t="s">
        <v>677</v>
      </c>
      <c r="AA308" s="25" t="s">
        <v>186</v>
      </c>
      <c r="AB308" s="46" t="s">
        <v>187</v>
      </c>
      <c r="AC308" s="42">
        <v>45897</v>
      </c>
      <c r="AD308" s="52"/>
      <c r="AE308" s="26"/>
      <c r="AF308" t="s">
        <v>18</v>
      </c>
      <c r="AH308" s="46" t="s">
        <v>157</v>
      </c>
      <c r="AI308" s="25" t="s">
        <v>157</v>
      </c>
      <c r="AJ308" s="46" t="s">
        <v>157</v>
      </c>
      <c r="AK308" s="25" t="s">
        <v>157</v>
      </c>
      <c r="AL308" s="46" t="s">
        <v>157</v>
      </c>
      <c r="AM308" s="25" t="s">
        <v>157</v>
      </c>
      <c r="AN308" s="46" t="s">
        <v>157</v>
      </c>
      <c r="AO308" s="25" t="s">
        <v>157</v>
      </c>
      <c r="AP308" s="25" t="s">
        <v>157</v>
      </c>
      <c r="AQ308" s="25" t="s">
        <v>157</v>
      </c>
      <c r="AR308" s="25" t="s">
        <v>157</v>
      </c>
      <c r="AS308" s="25" t="s">
        <v>55</v>
      </c>
      <c r="AT308" s="25" t="s">
        <v>157</v>
      </c>
      <c r="AU308" s="25" t="s">
        <v>157</v>
      </c>
      <c r="AV308" s="25"/>
      <c r="AW308" s="25" t="s">
        <v>157</v>
      </c>
      <c r="AX308" s="25" t="s">
        <v>157</v>
      </c>
      <c r="AY308" s="25" t="s">
        <v>157</v>
      </c>
      <c r="AZ308" s="25" t="s">
        <v>157</v>
      </c>
      <c r="BA308" s="25" t="s">
        <v>157</v>
      </c>
      <c r="BB308" s="25" t="s">
        <v>157</v>
      </c>
      <c r="BC308" s="25" t="s">
        <v>157</v>
      </c>
      <c r="BD308" s="25" t="s">
        <v>157</v>
      </c>
      <c r="BE308" s="25" t="s">
        <v>157</v>
      </c>
      <c r="BF308" s="25" t="s">
        <v>157</v>
      </c>
      <c r="BG308" s="25" t="s">
        <v>157</v>
      </c>
      <c r="BH308" s="25" t="s">
        <v>157</v>
      </c>
      <c r="BI308" s="25" t="s">
        <v>157</v>
      </c>
      <c r="BJ308" s="25" t="s">
        <v>157</v>
      </c>
      <c r="BK308" s="25" t="s">
        <v>157</v>
      </c>
      <c r="BL308" s="25" t="s">
        <v>157</v>
      </c>
      <c r="BM308" s="25" t="s">
        <v>157</v>
      </c>
      <c r="BN308" s="25" t="s">
        <v>157</v>
      </c>
      <c r="BO308" s="25" t="s">
        <v>157</v>
      </c>
      <c r="BP308" s="25" t="s">
        <v>157</v>
      </c>
      <c r="BQ308" s="25" t="s">
        <v>157</v>
      </c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</row>
    <row r="309" spans="2:84" x14ac:dyDescent="0.25">
      <c r="B309" t="str">
        <f>IF(Q309="ja",XPlan_raw[[#This Row],[EKA_kode2]],"")</f>
        <v>T420054102</v>
      </c>
      <c r="C309" t="str">
        <f>XPlan_raw[[#This Row],[eka_langtnavn]]</f>
        <v>Elektroniske systemer</v>
      </c>
      <c r="D309" t="str">
        <f>IF(XPlan_raw[[#This Row],[Interne-kode]]&lt;&gt;"(tom)",XPlan_raw[[#This Row],[Interne-kode]],"")</f>
        <v>E-ELSY</v>
      </c>
      <c r="E3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9" t="str">
        <f>IF(XPlan_raw[[#This Row],[Campus]]&lt;&gt;"(tom)",XPlan_raw[[#This Row],[Campus]],"")</f>
        <v>Odense</v>
      </c>
      <c r="H309" t="str">
        <f>IF(OR(XPlan_raw[[#This Row],[Prøveform]]="(tom)",XPlan_raw[[#This Row],[Prøveform]]=""),"",XPlan_raw[[#This Row],[Prøveform]])</f>
        <v>Oral examination</v>
      </c>
      <c r="I309" t="str">
        <f>IF(XPlan_raw[[#This Row],[Eksaminator_samlet]]&lt;&gt;"",XPlan_raw[[#This Row],[Eksaminator_samlet]],"")</f>
        <v>Ali Sahafi, Tim McRae</v>
      </c>
      <c r="J309" t="str">
        <f>IF(OR(XPlan_raw[[#This Row],[Censur]]="(tom)",XPlan_raw[[#This Row],[Censur]]=""),"",XPlan_raw[[#This Row],[Censur]])</f>
        <v>Second examiner: External</v>
      </c>
      <c r="K3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9" s="4" t="str">
        <f>IF(XPlan_raw[[#This Row],[Bemærk]]&lt;&gt;"",XPlan_raw[[#This Row],[Bemærk]],"")</f>
        <v/>
      </c>
      <c r="M309" s="4" t="str">
        <f>IF(XPlan_raw[[#This Row],[Prøveform]]="Skriftlig prøve",XPlan_raw[[#This Row],[DATO: Start eksamen]]+21,"")</f>
        <v/>
      </c>
      <c r="N3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09" s="27" t="s">
        <v>515</v>
      </c>
      <c r="R309" s="49" t="s">
        <v>674</v>
      </c>
      <c r="S309" s="46" t="s">
        <v>675</v>
      </c>
      <c r="T309" s="25" t="s">
        <v>676</v>
      </c>
      <c r="U309" s="46" t="s">
        <v>156</v>
      </c>
      <c r="V309" s="25" t="s">
        <v>157</v>
      </c>
      <c r="W309" s="50">
        <v>45827</v>
      </c>
      <c r="X309" s="51">
        <v>45828</v>
      </c>
      <c r="Y309" s="41" t="s">
        <v>630</v>
      </c>
      <c r="Z309" s="49" t="s">
        <v>677</v>
      </c>
      <c r="AA309" s="25" t="s">
        <v>186</v>
      </c>
      <c r="AB309" s="46" t="s">
        <v>187</v>
      </c>
      <c r="AC309" s="42">
        <v>45897</v>
      </c>
      <c r="AD309" s="52"/>
      <c r="AE309" s="26"/>
      <c r="AF309" t="s">
        <v>18</v>
      </c>
      <c r="AH309" s="46" t="s">
        <v>157</v>
      </c>
      <c r="AI309" s="25" t="s">
        <v>157</v>
      </c>
      <c r="AJ309" s="46" t="s">
        <v>46</v>
      </c>
      <c r="AK309" s="25" t="s">
        <v>157</v>
      </c>
      <c r="AL309" s="46" t="s">
        <v>157</v>
      </c>
      <c r="AM309" s="25" t="s">
        <v>157</v>
      </c>
      <c r="AN309" s="46" t="s">
        <v>157</v>
      </c>
      <c r="AO309" s="25" t="s">
        <v>157</v>
      </c>
      <c r="AP309" s="25" t="s">
        <v>157</v>
      </c>
      <c r="AQ309" s="25" t="s">
        <v>157</v>
      </c>
      <c r="AR309" s="25" t="s">
        <v>157</v>
      </c>
      <c r="AS309" s="25" t="s">
        <v>55</v>
      </c>
      <c r="AT309" s="25" t="s">
        <v>157</v>
      </c>
      <c r="AU309" s="25" t="s">
        <v>157</v>
      </c>
      <c r="AV309" s="25"/>
      <c r="AW309" s="25" t="s">
        <v>157</v>
      </c>
      <c r="AX309" s="25" t="s">
        <v>157</v>
      </c>
      <c r="AY309" s="25" t="s">
        <v>157</v>
      </c>
      <c r="AZ309" s="25" t="s">
        <v>157</v>
      </c>
      <c r="BA309" s="25" t="s">
        <v>157</v>
      </c>
      <c r="BB309" s="25" t="s">
        <v>157</v>
      </c>
      <c r="BC309" s="25" t="s">
        <v>157</v>
      </c>
      <c r="BD309" s="25" t="s">
        <v>157</v>
      </c>
      <c r="BE309" s="25" t="s">
        <v>157</v>
      </c>
      <c r="BF309" s="25" t="s">
        <v>157</v>
      </c>
      <c r="BG309" s="25" t="s">
        <v>157</v>
      </c>
      <c r="BH309" s="25" t="s">
        <v>157</v>
      </c>
      <c r="BI309" s="25" t="s">
        <v>157</v>
      </c>
      <c r="BJ309" s="25" t="s">
        <v>157</v>
      </c>
      <c r="BK309" s="25" t="s">
        <v>157</v>
      </c>
      <c r="BL309" s="25" t="s">
        <v>157</v>
      </c>
      <c r="BM309" s="25" t="s">
        <v>157</v>
      </c>
      <c r="BN309" s="25" t="s">
        <v>157</v>
      </c>
      <c r="BO309" s="25" t="s">
        <v>157</v>
      </c>
      <c r="BP309" s="25" t="s">
        <v>157</v>
      </c>
      <c r="BQ309" s="25" t="s">
        <v>157</v>
      </c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</row>
    <row r="310" spans="2:84" x14ac:dyDescent="0.25">
      <c r="B310" t="str">
        <f>IF(Q310="ja",XPlan_raw[[#This Row],[EKA_kode2]],"")</f>
        <v>T600016102</v>
      </c>
      <c r="C310" t="str">
        <f>XPlan_raw[[#This Row],[eka_langtnavn]]</f>
        <v>Flow and Heat Transfer</v>
      </c>
      <c r="D310" t="str">
        <f>IF(XPlan_raw[[#This Row],[Interne-kode]]&lt;&gt;"(tom)",XPlan_raw[[#This Row],[Interne-kode]],"")</f>
        <v>ET4-FHT</v>
      </c>
      <c r="E3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0" t="str">
        <f>IF(XPlan_raw[[#This Row],[Campus]]&lt;&gt;"(tom)",XPlan_raw[[#This Row],[Campus]],"")</f>
        <v>Odense</v>
      </c>
      <c r="H310" t="str">
        <f>IF(OR(XPlan_raw[[#This Row],[Prøveform]]="(tom)",XPlan_raw[[#This Row],[Prøveform]]=""),"",XPlan_raw[[#This Row],[Prøveform]])</f>
        <v>Oral examination</v>
      </c>
      <c r="I310" t="str">
        <f>IF(XPlan_raw[[#This Row],[Eksaminator_samlet]]&lt;&gt;"",XPlan_raw[[#This Row],[Eksaminator_samlet]],"")</f>
        <v>Muhyiddine Jradi</v>
      </c>
      <c r="J310" t="str">
        <f>IF(OR(XPlan_raw[[#This Row],[Censur]]="(tom)",XPlan_raw[[#This Row],[Censur]]=""),"",XPlan_raw[[#This Row],[Censur]])</f>
        <v>Second examiner: Internal</v>
      </c>
      <c r="K3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0" s="4" t="str">
        <f>IF(XPlan_raw[[#This Row],[Bemærk]]&lt;&gt;"",XPlan_raw[[#This Row],[Bemærk]],"")</f>
        <v/>
      </c>
      <c r="M310" s="4" t="str">
        <f>IF(XPlan_raw[[#This Row],[Prøveform]]="Skriftlig prøve",XPlan_raw[[#This Row],[DATO: Start eksamen]]+21,"")</f>
        <v/>
      </c>
      <c r="N3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10" s="27" t="s">
        <v>515</v>
      </c>
      <c r="R310" s="49" t="s">
        <v>732</v>
      </c>
      <c r="S310" s="46" t="s">
        <v>733</v>
      </c>
      <c r="T310" s="25" t="s">
        <v>734</v>
      </c>
      <c r="U310" s="46" t="s">
        <v>203</v>
      </c>
      <c r="V310" s="25" t="s">
        <v>157</v>
      </c>
      <c r="W310" s="50">
        <v>45827</v>
      </c>
      <c r="X310" s="51">
        <v>45828</v>
      </c>
      <c r="Y310" s="41" t="s">
        <v>630</v>
      </c>
      <c r="Z310" s="49" t="s">
        <v>735</v>
      </c>
      <c r="AA310" s="25" t="s">
        <v>186</v>
      </c>
      <c r="AB310" s="46" t="s">
        <v>160</v>
      </c>
      <c r="AC310" s="42">
        <v>45896</v>
      </c>
      <c r="AD310" s="52"/>
      <c r="AE310" s="26"/>
      <c r="AF310" t="s">
        <v>18</v>
      </c>
      <c r="AH310" s="46" t="s">
        <v>157</v>
      </c>
      <c r="AI310" s="25" t="s">
        <v>157</v>
      </c>
      <c r="AJ310" s="46" t="s">
        <v>157</v>
      </c>
      <c r="AK310" s="25" t="s">
        <v>157</v>
      </c>
      <c r="AL310" s="46" t="s">
        <v>157</v>
      </c>
      <c r="AM310" s="25" t="s">
        <v>157</v>
      </c>
      <c r="AN310" s="46" t="s">
        <v>157</v>
      </c>
      <c r="AO310" s="25" t="s">
        <v>157</v>
      </c>
      <c r="AP310" s="25" t="s">
        <v>157</v>
      </c>
      <c r="AQ310" s="25" t="s">
        <v>157</v>
      </c>
      <c r="AR310" s="25" t="s">
        <v>157</v>
      </c>
      <c r="AS310" s="25" t="s">
        <v>157</v>
      </c>
      <c r="AT310" s="25" t="s">
        <v>56</v>
      </c>
      <c r="AU310" s="25" t="s">
        <v>157</v>
      </c>
      <c r="AV310" s="25"/>
      <c r="AW310" s="25" t="s">
        <v>157</v>
      </c>
      <c r="AX310" s="25" t="s">
        <v>157</v>
      </c>
      <c r="AY310" s="25" t="s">
        <v>157</v>
      </c>
      <c r="AZ310" s="25" t="s">
        <v>157</v>
      </c>
      <c r="BA310" s="25" t="s">
        <v>157</v>
      </c>
      <c r="BB310" s="25" t="s">
        <v>157</v>
      </c>
      <c r="BC310" s="25" t="s">
        <v>157</v>
      </c>
      <c r="BD310" s="25" t="s">
        <v>157</v>
      </c>
      <c r="BE310" s="25" t="s">
        <v>157</v>
      </c>
      <c r="BF310" s="25" t="s">
        <v>157</v>
      </c>
      <c r="BG310" s="25" t="s">
        <v>157</v>
      </c>
      <c r="BH310" s="25" t="s">
        <v>157</v>
      </c>
      <c r="BI310" s="25" t="s">
        <v>157</v>
      </c>
      <c r="BJ310" s="25" t="s">
        <v>157</v>
      </c>
      <c r="BK310" s="25" t="s">
        <v>157</v>
      </c>
      <c r="BL310" s="25" t="s">
        <v>157</v>
      </c>
      <c r="BM310" s="25" t="s">
        <v>157</v>
      </c>
      <c r="BN310" s="25" t="s">
        <v>157</v>
      </c>
      <c r="BO310" s="25" t="s">
        <v>157</v>
      </c>
      <c r="BP310" s="25" t="s">
        <v>157</v>
      </c>
      <c r="BQ310" s="25" t="s">
        <v>34</v>
      </c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</row>
    <row r="311" spans="2:84" x14ac:dyDescent="0.25">
      <c r="B311" t="str">
        <f>IF(Q311="ja",XPlan_raw[[#This Row],[EKA_kode2]],"")</f>
        <v>T550082102</v>
      </c>
      <c r="C311" t="str">
        <f>XPlan_raw[[#This Row],[eka_langtnavn]]</f>
        <v>Introduction to Medical Robotics</v>
      </c>
      <c r="D311" t="str">
        <f>IF(XPlan_raw[[#This Row],[Interne-kode]]&lt;&gt;"(tom)",XPlan_raw[[#This Row],[Interne-kode]],"")</f>
        <v>RM-IMR</v>
      </c>
      <c r="E3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1" t="str">
        <f>IF(XPlan_raw[[#This Row],[Campus]]&lt;&gt;"(tom)",XPlan_raw[[#This Row],[Campus]],"")</f>
        <v>Odense</v>
      </c>
      <c r="H311" t="str">
        <f>IF(OR(XPlan_raw[[#This Row],[Prøveform]]="(tom)",XPlan_raw[[#This Row],[Prøveform]]=""),"",XPlan_raw[[#This Row],[Prøveform]])</f>
        <v>Oral examination</v>
      </c>
      <c r="I311" t="str">
        <f>IF(XPlan_raw[[#This Row],[Eksaminator_samlet]]&lt;&gt;"",XPlan_raw[[#This Row],[Eksaminator_samlet]],"")</f>
        <v>Iñigo Iturrate San Juan , Jakob Kristian Holm Andersen, Thiusius Rajeeth Savarimuthu, Zhuoqi Cheng</v>
      </c>
      <c r="J311" t="str">
        <f>IF(OR(XPlan_raw[[#This Row],[Censur]]="(tom)",XPlan_raw[[#This Row],[Censur]]=""),"",XPlan_raw[[#This Row],[Censur]])</f>
        <v>Second examiner: Internal</v>
      </c>
      <c r="K3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1" s="4" t="str">
        <f>IF(XPlan_raw[[#This Row],[Bemærk]]&lt;&gt;"",XPlan_raw[[#This Row],[Bemærk]],"")</f>
        <v/>
      </c>
      <c r="M311" s="4" t="str">
        <f>IF(XPlan_raw[[#This Row],[Prøveform]]="Skriftlig prøve",XPlan_raw[[#This Row],[DATO: Start eksamen]]+21,"")</f>
        <v/>
      </c>
      <c r="N3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(MSc),(tom),Kandidat i Sundheds- og Velfærdsteknologi (MSc),(tom),(tom),(tom),(tom),Exchange students,,,,,,,,,,,,,,,</v>
      </c>
      <c r="Q311" s="27" t="s">
        <v>515</v>
      </c>
      <c r="R311" s="49" t="s">
        <v>1836</v>
      </c>
      <c r="S311" s="46" t="s">
        <v>1837</v>
      </c>
      <c r="T311" s="25" t="s">
        <v>1838</v>
      </c>
      <c r="U311" s="46" t="s">
        <v>156</v>
      </c>
      <c r="V311" s="25" t="s">
        <v>157</v>
      </c>
      <c r="W311" s="50">
        <v>45827</v>
      </c>
      <c r="X311" s="51">
        <v>45828</v>
      </c>
      <c r="Y311" s="41" t="s">
        <v>631</v>
      </c>
      <c r="Z311" s="49" t="s">
        <v>1839</v>
      </c>
      <c r="AA311" s="25" t="s">
        <v>186</v>
      </c>
      <c r="AB311" s="46" t="s">
        <v>160</v>
      </c>
      <c r="AC311" s="42">
        <v>45895</v>
      </c>
      <c r="AD311" s="52"/>
      <c r="AE311" s="26"/>
      <c r="AF311" t="s">
        <v>18</v>
      </c>
      <c r="AH311" s="46" t="s">
        <v>157</v>
      </c>
      <c r="AI311" s="25" t="s">
        <v>157</v>
      </c>
      <c r="AJ311" s="46" t="s">
        <v>157</v>
      </c>
      <c r="AK311" s="25" t="s">
        <v>157</v>
      </c>
      <c r="AL311" s="46" t="s">
        <v>157</v>
      </c>
      <c r="AM311" s="25" t="s">
        <v>157</v>
      </c>
      <c r="AN311" s="46" t="s">
        <v>157</v>
      </c>
      <c r="AO311" s="25" t="s">
        <v>157</v>
      </c>
      <c r="AP311" s="25" t="s">
        <v>157</v>
      </c>
      <c r="AQ311" s="25" t="s">
        <v>157</v>
      </c>
      <c r="AR311" s="25" t="s">
        <v>157</v>
      </c>
      <c r="AS311" s="25" t="s">
        <v>157</v>
      </c>
      <c r="AT311" s="25" t="s">
        <v>157</v>
      </c>
      <c r="AU311" s="25" t="s">
        <v>157</v>
      </c>
      <c r="AV311" s="25"/>
      <c r="AW311" s="25" t="s">
        <v>157</v>
      </c>
      <c r="AX311" s="25" t="s">
        <v>157</v>
      </c>
      <c r="AY311" s="25" t="s">
        <v>157</v>
      </c>
      <c r="AZ311" s="25" t="s">
        <v>157</v>
      </c>
      <c r="BA311" s="25" t="s">
        <v>157</v>
      </c>
      <c r="BB311" s="25" t="s">
        <v>157</v>
      </c>
      <c r="BC311" s="25" t="s">
        <v>157</v>
      </c>
      <c r="BD311" s="25" t="s">
        <v>157</v>
      </c>
      <c r="BE311" s="25" t="s">
        <v>157</v>
      </c>
      <c r="BF311" s="25" t="s">
        <v>157</v>
      </c>
      <c r="BG311" s="25" t="s">
        <v>157</v>
      </c>
      <c r="BH311" s="25" t="s">
        <v>157</v>
      </c>
      <c r="BI311" s="25" t="s">
        <v>157</v>
      </c>
      <c r="BJ311" s="25" t="s">
        <v>72</v>
      </c>
      <c r="BK311" s="25" t="s">
        <v>157</v>
      </c>
      <c r="BL311" s="25" t="s">
        <v>74</v>
      </c>
      <c r="BM311" s="25" t="s">
        <v>157</v>
      </c>
      <c r="BN311" s="25" t="s">
        <v>157</v>
      </c>
      <c r="BO311" s="25" t="s">
        <v>157</v>
      </c>
      <c r="BP311" s="25" t="s">
        <v>157</v>
      </c>
      <c r="BQ311" s="25" t="s">
        <v>34</v>
      </c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</row>
    <row r="312" spans="2:84" x14ac:dyDescent="0.25">
      <c r="B312" t="str">
        <f>IF(Q312="ja",XPlan_raw[[#This Row],[EKA_kode2]],"")</f>
        <v>T070032102</v>
      </c>
      <c r="C312" t="str">
        <f>XPlan_raw[[#This Row],[eka_langtnavn]]</f>
        <v>Projekt i bruger orienteret produktudvikling</v>
      </c>
      <c r="D312" t="str">
        <f>IF(XPlan_raw[[#This Row],[Interne-kode]]&lt;&gt;"(tom)",XPlan_raw[[#This Row],[Interne-kode]],"")</f>
        <v>PDXBOP</v>
      </c>
      <c r="E3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2" t="str">
        <f>IF(XPlan_raw[[#This Row],[Campus]]&lt;&gt;"(tom)",XPlan_raw[[#This Row],[Campus]],"")</f>
        <v>Odense</v>
      </c>
      <c r="H312" t="str">
        <f>IF(OR(XPlan_raw[[#This Row],[Prøveform]]="(tom)",XPlan_raw[[#This Row],[Prøveform]]=""),"",XPlan_raw[[#This Row],[Prøveform]])</f>
        <v>Project report with oral defence</v>
      </c>
      <c r="I312" t="str">
        <f>IF(XPlan_raw[[#This Row],[Eksaminator_samlet]]&lt;&gt;"",XPlan_raw[[#This Row],[Eksaminator_samlet]],"")</f>
        <v>Michael A.S. Damkjær, Christian Hammerich, Rune Baier Lindholm Nielsen</v>
      </c>
      <c r="J312" t="str">
        <f>IF(OR(XPlan_raw[[#This Row],[Censur]]="(tom)",XPlan_raw[[#This Row],[Censur]]=""),"",XPlan_raw[[#This Row],[Censur]])</f>
        <v>Second examiner: Internal</v>
      </c>
      <c r="K3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12" s="4" t="str">
        <f>IF(XPlan_raw[[#This Row],[Bemærk]]&lt;&gt;"",XPlan_raw[[#This Row],[Bemærk]],"")</f>
        <v/>
      </c>
      <c r="M312" s="4" t="str">
        <f>IF(XPlan_raw[[#This Row],[Prøveform]]="Skriftlig prøve",XPlan_raw[[#This Row],[DATO: Start eksamen]]+21,"")</f>
        <v/>
      </c>
      <c r="N3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12" s="27" t="s">
        <v>515</v>
      </c>
      <c r="R312" s="49" t="s">
        <v>982</v>
      </c>
      <c r="S312" s="46" t="s">
        <v>983</v>
      </c>
      <c r="T312" s="25" t="s">
        <v>984</v>
      </c>
      <c r="U312" s="46" t="s">
        <v>156</v>
      </c>
      <c r="V312" s="25" t="s">
        <v>157</v>
      </c>
      <c r="W312" s="50">
        <v>45827</v>
      </c>
      <c r="X312" s="51">
        <v>45828</v>
      </c>
      <c r="Y312" s="41" t="s">
        <v>630</v>
      </c>
      <c r="Z312" s="49" t="s">
        <v>985</v>
      </c>
      <c r="AA312" s="25" t="s">
        <v>441</v>
      </c>
      <c r="AB312" s="46" t="s">
        <v>160</v>
      </c>
      <c r="AC312" s="42">
        <v>45887</v>
      </c>
      <c r="AD312" s="52"/>
      <c r="AE312" s="26"/>
      <c r="AF312" t="s">
        <v>18</v>
      </c>
      <c r="AH312" s="46" t="s">
        <v>157</v>
      </c>
      <c r="AI312" s="25" t="s">
        <v>157</v>
      </c>
      <c r="AJ312" s="46" t="s">
        <v>157</v>
      </c>
      <c r="AK312" s="25" t="s">
        <v>157</v>
      </c>
      <c r="AL312" s="46" t="s">
        <v>157</v>
      </c>
      <c r="AM312" s="25" t="s">
        <v>157</v>
      </c>
      <c r="AN312" s="46" t="s">
        <v>157</v>
      </c>
      <c r="AO312" s="25" t="s">
        <v>157</v>
      </c>
      <c r="AP312" s="25" t="s">
        <v>157</v>
      </c>
      <c r="AQ312" s="25" t="s">
        <v>157</v>
      </c>
      <c r="AR312" s="25" t="s">
        <v>157</v>
      </c>
      <c r="AS312" s="25" t="s">
        <v>157</v>
      </c>
      <c r="AT312" s="25" t="s">
        <v>157</v>
      </c>
      <c r="AU312" s="25" t="s">
        <v>157</v>
      </c>
      <c r="AV312" s="25"/>
      <c r="AW312" s="25" t="s">
        <v>157</v>
      </c>
      <c r="AX312" s="25" t="s">
        <v>60</v>
      </c>
      <c r="AY312" s="25" t="s">
        <v>157</v>
      </c>
      <c r="AZ312" s="25" t="s">
        <v>157</v>
      </c>
      <c r="BA312" s="25" t="s">
        <v>157</v>
      </c>
      <c r="BB312" s="25" t="s">
        <v>157</v>
      </c>
      <c r="BC312" s="25" t="s">
        <v>157</v>
      </c>
      <c r="BD312" s="25" t="s">
        <v>157</v>
      </c>
      <c r="BE312" s="25" t="s">
        <v>157</v>
      </c>
      <c r="BF312" s="25" t="s">
        <v>157</v>
      </c>
      <c r="BG312" s="25" t="s">
        <v>157</v>
      </c>
      <c r="BH312" s="25" t="s">
        <v>157</v>
      </c>
      <c r="BI312" s="25" t="s">
        <v>157</v>
      </c>
      <c r="BJ312" s="25" t="s">
        <v>157</v>
      </c>
      <c r="BK312" s="25" t="s">
        <v>157</v>
      </c>
      <c r="BL312" s="25" t="s">
        <v>157</v>
      </c>
      <c r="BM312" s="25" t="s">
        <v>157</v>
      </c>
      <c r="BN312" s="25" t="s">
        <v>157</v>
      </c>
      <c r="BO312" s="25" t="s">
        <v>157</v>
      </c>
      <c r="BP312" s="25" t="s">
        <v>157</v>
      </c>
      <c r="BQ312" s="25" t="s">
        <v>157</v>
      </c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</row>
    <row r="313" spans="2:84" x14ac:dyDescent="0.25">
      <c r="B313" t="str">
        <f>IF(Q313="ja",XPlan_raw[[#This Row],[EKA_kode2]],"")</f>
        <v>T120012102</v>
      </c>
      <c r="C313" t="str">
        <f>XPlan_raw[[#This Row],[eka_langtnavn]]</f>
        <v>Afgangsprojekt</v>
      </c>
      <c r="D313" t="str">
        <f>IF(XPlan_raw[[#This Row],[Interne-kode]]&lt;&gt;"(tom)",XPlan_raw[[#This Row],[Interne-kode]],"")</f>
        <v>D-PRO6</v>
      </c>
      <c r="E3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3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3" t="str">
        <f>IF(XPlan_raw[[#This Row],[Campus]]&lt;&gt;"(tom)",XPlan_raw[[#This Row],[Campus]],"")</f>
        <v>Odense</v>
      </c>
      <c r="H313" t="str">
        <f>IF(OR(XPlan_raw[[#This Row],[Prøveform]]="(tom)",XPlan_raw[[#This Row],[Prøveform]]=""),"",XPlan_raw[[#This Row],[Prøveform]])</f>
        <v>Final project with oral defence</v>
      </c>
      <c r="I313" t="str">
        <f>IF(XPlan_raw[[#This Row],[Eksaminator_samlet]]&lt;&gt;"",XPlan_raw[[#This Row],[Eksaminator_samlet]],"")</f>
        <v>Jens Chr. Jensen, Steffen Michael Sørensen</v>
      </c>
      <c r="J313" t="str">
        <f>IF(OR(XPlan_raw[[#This Row],[Censur]]="(tom)",XPlan_raw[[#This Row],[Censur]]=""),"",XPlan_raw[[#This Row],[Censur]])</f>
        <v>Second examiner: External</v>
      </c>
      <c r="K3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13" s="4" t="str">
        <f>IF(XPlan_raw[[#This Row],[Bemærk]]&lt;&gt;"",XPlan_raw[[#This Row],[Bemærk]],"")</f>
        <v/>
      </c>
      <c r="M313" s="4" t="str">
        <f>IF(XPlan_raw[[#This Row],[Prøveform]]="Skriftlig prøve",XPlan_raw[[#This Row],[DATO: Start eksamen]]+21,"")</f>
        <v/>
      </c>
      <c r="N3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13" s="27" t="s">
        <v>515</v>
      </c>
      <c r="R313" s="49" t="s">
        <v>1165</v>
      </c>
      <c r="S313" s="46" t="s">
        <v>862</v>
      </c>
      <c r="T313" s="25" t="s">
        <v>1166</v>
      </c>
      <c r="U313" s="46" t="s">
        <v>262</v>
      </c>
      <c r="V313" s="25" t="s">
        <v>157</v>
      </c>
      <c r="W313" s="50">
        <v>45828</v>
      </c>
      <c r="X313" s="51"/>
      <c r="Y313" s="41" t="s">
        <v>630</v>
      </c>
      <c r="Z313" s="49" t="s">
        <v>1167</v>
      </c>
      <c r="AA313" s="25" t="s">
        <v>338</v>
      </c>
      <c r="AB313" s="46" t="s">
        <v>187</v>
      </c>
      <c r="AC313" s="42">
        <v>45898</v>
      </c>
      <c r="AD313" s="52"/>
      <c r="AE313" s="26"/>
      <c r="AF313" t="s">
        <v>18</v>
      </c>
      <c r="AH313" s="46" t="s">
        <v>157</v>
      </c>
      <c r="AI313" s="25" t="s">
        <v>157</v>
      </c>
      <c r="AJ313" s="46" t="s">
        <v>157</v>
      </c>
      <c r="AK313" s="25" t="s">
        <v>157</v>
      </c>
      <c r="AL313" s="46" t="s">
        <v>48</v>
      </c>
      <c r="AM313" s="25" t="s">
        <v>157</v>
      </c>
      <c r="AN313" s="46" t="s">
        <v>157</v>
      </c>
      <c r="AO313" s="25" t="s">
        <v>157</v>
      </c>
      <c r="AP313" s="25" t="s">
        <v>157</v>
      </c>
      <c r="AQ313" s="25" t="s">
        <v>157</v>
      </c>
      <c r="AR313" s="25" t="s">
        <v>157</v>
      </c>
      <c r="AS313" s="25" t="s">
        <v>157</v>
      </c>
      <c r="AT313" s="25" t="s">
        <v>157</v>
      </c>
      <c r="AU313" s="25" t="s">
        <v>157</v>
      </c>
      <c r="AV313" s="25"/>
      <c r="AW313" s="25" t="s">
        <v>157</v>
      </c>
      <c r="AX313" s="25" t="s">
        <v>157</v>
      </c>
      <c r="AY313" s="25" t="s">
        <v>157</v>
      </c>
      <c r="AZ313" s="25" t="s">
        <v>157</v>
      </c>
      <c r="BA313" s="25" t="s">
        <v>157</v>
      </c>
      <c r="BB313" s="25" t="s">
        <v>157</v>
      </c>
      <c r="BC313" s="25" t="s">
        <v>157</v>
      </c>
      <c r="BD313" s="25" t="s">
        <v>157</v>
      </c>
      <c r="BE313" s="25" t="s">
        <v>157</v>
      </c>
      <c r="BF313" s="25" t="s">
        <v>157</v>
      </c>
      <c r="BG313" s="25" t="s">
        <v>157</v>
      </c>
      <c r="BH313" s="25" t="s">
        <v>157</v>
      </c>
      <c r="BI313" s="25" t="s">
        <v>157</v>
      </c>
      <c r="BJ313" s="25" t="s">
        <v>157</v>
      </c>
      <c r="BK313" s="25" t="s">
        <v>157</v>
      </c>
      <c r="BL313" s="25" t="s">
        <v>157</v>
      </c>
      <c r="BM313" s="25" t="s">
        <v>157</v>
      </c>
      <c r="BN313" s="25" t="s">
        <v>157</v>
      </c>
      <c r="BO313" s="25" t="s">
        <v>157</v>
      </c>
      <c r="BP313" s="25" t="s">
        <v>157</v>
      </c>
      <c r="BQ313" s="25" t="s">
        <v>157</v>
      </c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</row>
    <row r="314" spans="2:84" x14ac:dyDescent="0.25">
      <c r="B314" t="str">
        <f>IF(Q314="ja",XPlan_raw[[#This Row],[EKA_kode2]],"")</f>
        <v>T090050102</v>
      </c>
      <c r="C314" t="str">
        <f>XPlan_raw[[#This Row],[eka_langtnavn]]</f>
        <v>Development of Business Idea</v>
      </c>
      <c r="D314" t="str">
        <f>IF(XPlan_raw[[#This Row],[Interne-kode]]&lt;&gt;"(tom)",XPlan_raw[[#This Row],[Interne-kode]],"")</f>
        <v>OM-DBI</v>
      </c>
      <c r="E3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4" t="str">
        <f>IF(XPlan_raw[[#This Row],[Campus]]&lt;&gt;"(tom)",XPlan_raw[[#This Row],[Campus]],"")</f>
        <v>Odense</v>
      </c>
      <c r="H314" t="str">
        <f>IF(OR(XPlan_raw[[#This Row],[Prøveform]]="(tom)",XPlan_raw[[#This Row],[Prøveform]]=""),"",XPlan_raw[[#This Row],[Prøveform]])</f>
        <v>Project report with oral defence</v>
      </c>
      <c r="I314" t="str">
        <f>IF(XPlan_raw[[#This Row],[Eksaminator_samlet]]&lt;&gt;"",XPlan_raw[[#This Row],[Eksaminator_samlet]],"")</f>
        <v>Vejleder/Supervisor</v>
      </c>
      <c r="J314" t="str">
        <f>IF(OR(XPlan_raw[[#This Row],[Censur]]="(tom)",XPlan_raw[[#This Row],[Censur]]=""),"",XPlan_raw[[#This Row],[Censur]])</f>
        <v>Second examiner: Internal</v>
      </c>
      <c r="K3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4" s="4" t="str">
        <f>IF(XPlan_raw[[#This Row],[Bemærk]]&lt;&gt;"",XPlan_raw[[#This Row],[Bemærk]],"")</f>
        <v/>
      </c>
      <c r="M314" s="4" t="str">
        <f>IF(XPlan_raw[[#This Row],[Prøveform]]="Skriftlig prøve",XPlan_raw[[#This Row],[DATO: Start eksamen]]+21,"")</f>
        <v/>
      </c>
      <c r="N3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(tom),(tom),(tom),(tom),(tom),(tom),(tom),(tom),(tom),(tom),(tom),(tom),(tom),(tom),(tom),(tom),(tom),(tom),(tom),(tom),(tom),(tom),(tom),(tom),(tom),(tom),(tom),(tom),(tom),(tom),(tom),Kandidat i Operations Management (MSc),(tom),(tom),(tom),(tom),,,,,,,,,,,,,,,</v>
      </c>
      <c r="Q314" s="27" t="s">
        <v>515</v>
      </c>
      <c r="R314" s="49" t="s">
        <v>1096</v>
      </c>
      <c r="S314" s="46" t="s">
        <v>1097</v>
      </c>
      <c r="T314" s="25" t="s">
        <v>1098</v>
      </c>
      <c r="U314" s="46" t="s">
        <v>410</v>
      </c>
      <c r="V314" s="25" t="s">
        <v>157</v>
      </c>
      <c r="W314" s="50">
        <v>45828</v>
      </c>
      <c r="X314" s="51"/>
      <c r="Y314" s="41" t="s">
        <v>631</v>
      </c>
      <c r="Z314" s="49" t="s">
        <v>662</v>
      </c>
      <c r="AA314" s="25" t="s">
        <v>441</v>
      </c>
      <c r="AB314" s="46" t="s">
        <v>160</v>
      </c>
      <c r="AC314" s="42">
        <v>45896</v>
      </c>
      <c r="AD314" s="52"/>
      <c r="AE314" s="26"/>
      <c r="AF314" t="s">
        <v>18</v>
      </c>
      <c r="AH314" s="46" t="s">
        <v>157</v>
      </c>
      <c r="AI314" s="25" t="s">
        <v>157</v>
      </c>
      <c r="AJ314" s="46" t="s">
        <v>157</v>
      </c>
      <c r="AK314" s="25" t="s">
        <v>157</v>
      </c>
      <c r="AL314" s="46" t="s">
        <v>157</v>
      </c>
      <c r="AM314" s="25" t="s">
        <v>157</v>
      </c>
      <c r="AN314" s="46" t="s">
        <v>157</v>
      </c>
      <c r="AO314" s="25" t="s">
        <v>157</v>
      </c>
      <c r="AP314" s="25" t="s">
        <v>157</v>
      </c>
      <c r="AQ314" s="25" t="s">
        <v>157</v>
      </c>
      <c r="AR314" s="25" t="s">
        <v>157</v>
      </c>
      <c r="AS314" s="25" t="s">
        <v>157</v>
      </c>
      <c r="AT314" s="25" t="s">
        <v>157</v>
      </c>
      <c r="AU314" s="25" t="s">
        <v>157</v>
      </c>
      <c r="AV314" s="25" t="s">
        <v>157</v>
      </c>
      <c r="AW314" s="25" t="s">
        <v>157</v>
      </c>
      <c r="AX314" s="25" t="s">
        <v>157</v>
      </c>
      <c r="AY314" s="25" t="s">
        <v>157</v>
      </c>
      <c r="AZ314" s="25" t="s">
        <v>157</v>
      </c>
      <c r="BA314" s="25" t="s">
        <v>157</v>
      </c>
      <c r="BB314" s="25" t="s">
        <v>157</v>
      </c>
      <c r="BC314" s="25" t="s">
        <v>157</v>
      </c>
      <c r="BD314" s="25" t="s">
        <v>157</v>
      </c>
      <c r="BE314" s="25" t="s">
        <v>157</v>
      </c>
      <c r="BF314" s="25" t="s">
        <v>157</v>
      </c>
      <c r="BG314" s="25" t="s">
        <v>157</v>
      </c>
      <c r="BH314" s="25" t="s">
        <v>157</v>
      </c>
      <c r="BI314" s="25" t="s">
        <v>157</v>
      </c>
      <c r="BJ314" s="25" t="s">
        <v>157</v>
      </c>
      <c r="BK314" s="25" t="s">
        <v>157</v>
      </c>
      <c r="BL314" s="25" t="s">
        <v>157</v>
      </c>
      <c r="BM314" s="25" t="s">
        <v>75</v>
      </c>
      <c r="BN314" s="25" t="s">
        <v>157</v>
      </c>
      <c r="BO314" s="25" t="s">
        <v>157</v>
      </c>
      <c r="BP314" s="25" t="s">
        <v>157</v>
      </c>
      <c r="BQ314" s="25" t="s">
        <v>157</v>
      </c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</row>
    <row r="315" spans="2:84" x14ac:dyDescent="0.25">
      <c r="B315" t="str">
        <f>IF(Q315="ja",XPlan_raw[[#This Row],[EKA_kode2]],"")</f>
        <v>T080026102</v>
      </c>
      <c r="C315" t="str">
        <f>XPlan_raw[[#This Row],[eka_langtnavn]]</f>
        <v>In-company Project</v>
      </c>
      <c r="D315" t="str">
        <f>IF(XPlan_raw[[#This Row],[Interne-kode]]&lt;&gt;"(tom)",XPlan_raw[[#This Row],[Interne-kode]],"")</f>
        <v>PDCINCO</v>
      </c>
      <c r="E3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5" t="str">
        <f>IF(XPlan_raw[[#This Row],[Campus]]&lt;&gt;"(tom)",XPlan_raw[[#This Row],[Campus]],"")</f>
        <v>Odense</v>
      </c>
      <c r="H315" t="str">
        <f>IF(OR(XPlan_raw[[#This Row],[Prøveform]]="(tom)",XPlan_raw[[#This Row],[Prøveform]]=""),"",XPlan_raw[[#This Row],[Prøveform]])</f>
        <v>Project report with oral defence</v>
      </c>
      <c r="I315" t="str">
        <f>IF(XPlan_raw[[#This Row],[Eksaminator_samlet]]&lt;&gt;"",XPlan_raw[[#This Row],[Eksaminator_samlet]],"")</f>
        <v>Alf Rehn</v>
      </c>
      <c r="J315" t="str">
        <f>IF(OR(XPlan_raw[[#This Row],[Censur]]="(tom)",XPlan_raw[[#This Row],[Censur]]=""),"",XPlan_raw[[#This Row],[Censur]])</f>
        <v>Second examiner: Internal</v>
      </c>
      <c r="K3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15" s="4" t="str">
        <f>IF(XPlan_raw[[#This Row],[Bemærk]]&lt;&gt;"",XPlan_raw[[#This Row],[Bemærk]],"")</f>
        <v/>
      </c>
      <c r="M315" s="4" t="str">
        <f>IF(XPlan_raw[[#This Row],[Prøveform]]="Skriftlig prøve",XPlan_raw[[#This Row],[DATO: Start eksamen]]+21,"")</f>
        <v/>
      </c>
      <c r="N3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315" s="27" t="s">
        <v>515</v>
      </c>
      <c r="R315" s="26" t="s">
        <v>1037</v>
      </c>
      <c r="S315" s="25" t="s">
        <v>1038</v>
      </c>
      <c r="T315" s="25" t="s">
        <v>1039</v>
      </c>
      <c r="U315" s="25" t="s">
        <v>156</v>
      </c>
      <c r="V315" s="25" t="s">
        <v>157</v>
      </c>
      <c r="W315" s="42">
        <v>45828</v>
      </c>
      <c r="X315" s="51"/>
      <c r="Y315" s="41" t="s">
        <v>631</v>
      </c>
      <c r="Z315" s="26" t="s">
        <v>1007</v>
      </c>
      <c r="AA315" s="25" t="s">
        <v>441</v>
      </c>
      <c r="AB315" s="25" t="s">
        <v>160</v>
      </c>
      <c r="AC315" s="42">
        <v>45890</v>
      </c>
      <c r="AD315" s="51"/>
      <c r="AE315" s="26"/>
      <c r="AF315" t="s">
        <v>18</v>
      </c>
      <c r="AH315" s="46" t="s">
        <v>157</v>
      </c>
      <c r="AI315" s="25" t="s">
        <v>157</v>
      </c>
      <c r="AJ315" s="46" t="s">
        <v>157</v>
      </c>
      <c r="AK315" s="25" t="s">
        <v>157</v>
      </c>
      <c r="AL315" s="46" t="s">
        <v>157</v>
      </c>
      <c r="AM315" s="25" t="s">
        <v>157</v>
      </c>
      <c r="AN315" s="46" t="s">
        <v>157</v>
      </c>
      <c r="AO315" s="25" t="s">
        <v>157</v>
      </c>
      <c r="AP315" s="25" t="s">
        <v>157</v>
      </c>
      <c r="AQ315" s="25" t="s">
        <v>157</v>
      </c>
      <c r="AR315" s="25" t="s">
        <v>157</v>
      </c>
      <c r="AS315" s="25" t="s">
        <v>157</v>
      </c>
      <c r="AT315" s="25" t="s">
        <v>157</v>
      </c>
      <c r="AU315" s="25" t="s">
        <v>157</v>
      </c>
      <c r="AV315" s="25"/>
      <c r="AW315" s="25" t="s">
        <v>157</v>
      </c>
      <c r="AX315" s="25" t="s">
        <v>157</v>
      </c>
      <c r="AY315" s="25" t="s">
        <v>157</v>
      </c>
      <c r="AZ315" s="25" t="s">
        <v>157</v>
      </c>
      <c r="BA315" s="25" t="s">
        <v>157</v>
      </c>
      <c r="BB315" s="25" t="s">
        <v>157</v>
      </c>
      <c r="BC315" s="25" t="s">
        <v>157</v>
      </c>
      <c r="BD315" s="25" t="s">
        <v>157</v>
      </c>
      <c r="BE315" s="25" t="s">
        <v>157</v>
      </c>
      <c r="BF315" s="25" t="s">
        <v>157</v>
      </c>
      <c r="BG315" s="25" t="s">
        <v>157</v>
      </c>
      <c r="BH315" s="25" t="s">
        <v>157</v>
      </c>
      <c r="BI315" s="25" t="s">
        <v>157</v>
      </c>
      <c r="BJ315" s="25" t="s">
        <v>157</v>
      </c>
      <c r="BK315" s="25" t="s">
        <v>157</v>
      </c>
      <c r="BL315" s="25" t="s">
        <v>157</v>
      </c>
      <c r="BM315" s="25" t="s">
        <v>157</v>
      </c>
      <c r="BN315" s="25" t="s">
        <v>76</v>
      </c>
      <c r="BO315" s="25" t="s">
        <v>157</v>
      </c>
      <c r="BP315" s="25" t="s">
        <v>157</v>
      </c>
      <c r="BQ315" s="25" t="s">
        <v>157</v>
      </c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</row>
    <row r="316" spans="2:84" x14ac:dyDescent="0.25">
      <c r="B316" t="str">
        <f>IF(Q316="ja",XPlan_raw[[#This Row],[EKA_kode2]],"")</f>
        <v>T090006102</v>
      </c>
      <c r="C316" t="str">
        <f>XPlan_raw[[#This Row],[eka_langtnavn]]</f>
        <v>In-company Project</v>
      </c>
      <c r="D316" t="str">
        <f>IF(XPlan_raw[[#This Row],[Interne-kode]]&lt;&gt;"(tom)",XPlan_raw[[#This Row],[Interne-kode]],"")</f>
        <v>OM-INCO</v>
      </c>
      <c r="E3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6" t="str">
        <f>IF(XPlan_raw[[#This Row],[Campus]]&lt;&gt;"(tom)",XPlan_raw[[#This Row],[Campus]],"")</f>
        <v>Odense</v>
      </c>
      <c r="H316" t="str">
        <f>IF(OR(XPlan_raw[[#This Row],[Prøveform]]="(tom)",XPlan_raw[[#This Row],[Prøveform]]=""),"",XPlan_raw[[#This Row],[Prøveform]])</f>
        <v>Project report with oral defence</v>
      </c>
      <c r="I316" t="str">
        <f>IF(XPlan_raw[[#This Row],[Eksaminator_samlet]]&lt;&gt;"",XPlan_raw[[#This Row],[Eksaminator_samlet]],"")</f>
        <v>Vejleder/Supervisor</v>
      </c>
      <c r="J316" t="str">
        <f>IF(OR(XPlan_raw[[#This Row],[Censur]]="(tom)",XPlan_raw[[#This Row],[Censur]]=""),"",XPlan_raw[[#This Row],[Censur]])</f>
        <v>Second examiner: Internal</v>
      </c>
      <c r="K3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6" s="4" t="str">
        <f>IF(XPlan_raw[[#This Row],[Bemærk]]&lt;&gt;"",XPlan_raw[[#This Row],[Bemærk]],"")</f>
        <v/>
      </c>
      <c r="M316" s="4" t="str">
        <f>IF(XPlan_raw[[#This Row],[Prøveform]]="Skriftlig prøve",XPlan_raw[[#This Row],[DATO: Start eksamen]]+21,"")</f>
        <v/>
      </c>
      <c r="N3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316" s="27" t="s">
        <v>515</v>
      </c>
      <c r="R316" s="49" t="s">
        <v>1054</v>
      </c>
      <c r="S316" s="46" t="s">
        <v>1038</v>
      </c>
      <c r="T316" s="25" t="s">
        <v>1055</v>
      </c>
      <c r="U316" s="46" t="s">
        <v>410</v>
      </c>
      <c r="V316" s="25" t="s">
        <v>157</v>
      </c>
      <c r="W316" s="50">
        <v>45828</v>
      </c>
      <c r="X316" s="51"/>
      <c r="Y316" s="41" t="s">
        <v>631</v>
      </c>
      <c r="Z316" s="49" t="s">
        <v>662</v>
      </c>
      <c r="AA316" s="25" t="s">
        <v>441</v>
      </c>
      <c r="AB316" s="46" t="s">
        <v>160</v>
      </c>
      <c r="AC316" s="42">
        <v>45896</v>
      </c>
      <c r="AD316" s="52"/>
      <c r="AE316" s="26"/>
      <c r="AF316" t="s">
        <v>18</v>
      </c>
      <c r="AH316" s="46" t="s">
        <v>157</v>
      </c>
      <c r="AI316" s="25" t="s">
        <v>157</v>
      </c>
      <c r="AJ316" s="46" t="s">
        <v>157</v>
      </c>
      <c r="AK316" s="25" t="s">
        <v>157</v>
      </c>
      <c r="AL316" s="46" t="s">
        <v>157</v>
      </c>
      <c r="AM316" s="25" t="s">
        <v>157</v>
      </c>
      <c r="AN316" s="46" t="s">
        <v>157</v>
      </c>
      <c r="AO316" s="25" t="s">
        <v>157</v>
      </c>
      <c r="AP316" s="25" t="s">
        <v>157</v>
      </c>
      <c r="AQ316" s="25" t="s">
        <v>157</v>
      </c>
      <c r="AR316" s="25" t="s">
        <v>157</v>
      </c>
      <c r="AS316" s="25" t="s">
        <v>157</v>
      </c>
      <c r="AT316" s="25" t="s">
        <v>157</v>
      </c>
      <c r="AU316" s="25" t="s">
        <v>157</v>
      </c>
      <c r="AV316" s="25"/>
      <c r="AW316" s="25" t="s">
        <v>157</v>
      </c>
      <c r="AX316" s="25" t="s">
        <v>157</v>
      </c>
      <c r="AY316" s="25" t="s">
        <v>157</v>
      </c>
      <c r="AZ316" s="25" t="s">
        <v>157</v>
      </c>
      <c r="BA316" s="25" t="s">
        <v>157</v>
      </c>
      <c r="BB316" s="25" t="s">
        <v>157</v>
      </c>
      <c r="BC316" s="25" t="s">
        <v>157</v>
      </c>
      <c r="BD316" s="25" t="s">
        <v>157</v>
      </c>
      <c r="BE316" s="25" t="s">
        <v>157</v>
      </c>
      <c r="BF316" s="25" t="s">
        <v>157</v>
      </c>
      <c r="BG316" s="25" t="s">
        <v>157</v>
      </c>
      <c r="BH316" s="25" t="s">
        <v>157</v>
      </c>
      <c r="BI316" s="25" t="s">
        <v>157</v>
      </c>
      <c r="BJ316" s="25" t="s">
        <v>157</v>
      </c>
      <c r="BK316" s="25" t="s">
        <v>157</v>
      </c>
      <c r="BL316" s="25" t="s">
        <v>157</v>
      </c>
      <c r="BM316" s="25" t="s">
        <v>75</v>
      </c>
      <c r="BN316" s="25" t="s">
        <v>157</v>
      </c>
      <c r="BO316" s="25" t="s">
        <v>157</v>
      </c>
      <c r="BP316" s="25" t="s">
        <v>157</v>
      </c>
      <c r="BQ316" s="25" t="s">
        <v>157</v>
      </c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</row>
    <row r="317" spans="2:84" x14ac:dyDescent="0.25">
      <c r="B317" t="str">
        <f>IF(Q317="ja",XPlan_raw[[#This Row],[EKA_kode2]],"")</f>
        <v>T220036102</v>
      </c>
      <c r="C317" t="str">
        <f>XPlan_raw[[#This Row],[eka_langtnavn]]</f>
        <v>In-company Project</v>
      </c>
      <c r="D317" t="str">
        <f>IF(XPlan_raw[[#This Row],[Interne-kode]]&lt;&gt;"(tom)",XPlan_raw[[#This Row],[Interne-kode]],"")</f>
        <v>EM-VF</v>
      </c>
      <c r="E3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7" t="str">
        <f>IF(XPlan_raw[[#This Row],[Campus]]&lt;&gt;"(tom)",XPlan_raw[[#This Row],[Campus]],"")</f>
        <v>Odense</v>
      </c>
      <c r="H317" t="str">
        <f>IF(OR(XPlan_raw[[#This Row],[Prøveform]]="(tom)",XPlan_raw[[#This Row],[Prøveform]]=""),"",XPlan_raw[[#This Row],[Prøveform]])</f>
        <v>Project report with oral defence</v>
      </c>
      <c r="I317" t="str">
        <f>IF(XPlan_raw[[#This Row],[Eksaminator_samlet]]&lt;&gt;"",XPlan_raw[[#This Row],[Eksaminator_samlet]],"")</f>
        <v>Ciprian Cimpan, Hossein Nami</v>
      </c>
      <c r="J317" t="str">
        <f>IF(OR(XPlan_raw[[#This Row],[Censur]]="(tom)",XPlan_raw[[#This Row],[Censur]]=""),"",XPlan_raw[[#This Row],[Censur]])</f>
        <v>Second examiner: Internal</v>
      </c>
      <c r="K3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7" s="4" t="str">
        <f>IF(XPlan_raw[[#This Row],[Bemærk]]&lt;&gt;"",XPlan_raw[[#This Row],[Bemærk]],"")</f>
        <v/>
      </c>
      <c r="M317" s="4" t="str">
        <f>IF(XPlan_raw[[#This Row],[Prøveform]]="Skriftlig prøve",XPlan_raw[[#This Row],[DATO: Start eksamen]]+21,"")</f>
        <v/>
      </c>
      <c r="N3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317" s="27" t="s">
        <v>515</v>
      </c>
      <c r="R317" s="26" t="s">
        <v>1434</v>
      </c>
      <c r="S317" s="25" t="s">
        <v>1038</v>
      </c>
      <c r="T317" s="25" t="s">
        <v>1435</v>
      </c>
      <c r="U317" s="25" t="s">
        <v>410</v>
      </c>
      <c r="V317" s="25" t="s">
        <v>157</v>
      </c>
      <c r="W317" s="42">
        <v>45828</v>
      </c>
      <c r="X317" s="51"/>
      <c r="Y317" s="41" t="s">
        <v>631</v>
      </c>
      <c r="Z317" s="26" t="s">
        <v>1436</v>
      </c>
      <c r="AA317" s="25" t="s">
        <v>441</v>
      </c>
      <c r="AB317" s="25" t="s">
        <v>160</v>
      </c>
      <c r="AC317" s="42">
        <v>45895</v>
      </c>
      <c r="AD317" s="51"/>
      <c r="AE317" s="26"/>
      <c r="AF317" t="s">
        <v>18</v>
      </c>
      <c r="AH317" s="46" t="s">
        <v>157</v>
      </c>
      <c r="AI317" s="25" t="s">
        <v>157</v>
      </c>
      <c r="AJ317" s="46" t="s">
        <v>157</v>
      </c>
      <c r="AK317" s="25" t="s">
        <v>157</v>
      </c>
      <c r="AL317" s="46" t="s">
        <v>157</v>
      </c>
      <c r="AM317" s="25" t="s">
        <v>157</v>
      </c>
      <c r="AN317" s="46" t="s">
        <v>157</v>
      </c>
      <c r="AO317" s="25" t="s">
        <v>157</v>
      </c>
      <c r="AP317" s="25" t="s">
        <v>157</v>
      </c>
      <c r="AQ317" s="25" t="s">
        <v>157</v>
      </c>
      <c r="AR317" s="25" t="s">
        <v>157</v>
      </c>
      <c r="AS317" s="25" t="s">
        <v>157</v>
      </c>
      <c r="AT317" s="25" t="s">
        <v>157</v>
      </c>
      <c r="AU317" s="25" t="s">
        <v>157</v>
      </c>
      <c r="AV317" s="25"/>
      <c r="AW317" s="25" t="s">
        <v>157</v>
      </c>
      <c r="AX317" s="25" t="s">
        <v>157</v>
      </c>
      <c r="AY317" s="25" t="s">
        <v>157</v>
      </c>
      <c r="AZ317" s="25" t="s">
        <v>157</v>
      </c>
      <c r="BA317" s="25" t="s">
        <v>157</v>
      </c>
      <c r="BB317" s="25" t="s">
        <v>157</v>
      </c>
      <c r="BC317" s="25" t="s">
        <v>157</v>
      </c>
      <c r="BD317" s="25" t="s">
        <v>157</v>
      </c>
      <c r="BE317" s="25" t="s">
        <v>157</v>
      </c>
      <c r="BF317" s="25" t="s">
        <v>157</v>
      </c>
      <c r="BG317" s="25" t="s">
        <v>157</v>
      </c>
      <c r="BH317" s="25" t="s">
        <v>157</v>
      </c>
      <c r="BI317" s="25" t="s">
        <v>71</v>
      </c>
      <c r="BJ317" s="25" t="s">
        <v>157</v>
      </c>
      <c r="BK317" s="25" t="s">
        <v>157</v>
      </c>
      <c r="BL317" s="25" t="s">
        <v>157</v>
      </c>
      <c r="BM317" s="25" t="s">
        <v>157</v>
      </c>
      <c r="BN317" s="25" t="s">
        <v>157</v>
      </c>
      <c r="BO317" s="25" t="s">
        <v>157</v>
      </c>
      <c r="BP317" s="25" t="s">
        <v>157</v>
      </c>
      <c r="BQ317" s="25" t="s">
        <v>157</v>
      </c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</row>
    <row r="318" spans="2:84" x14ac:dyDescent="0.25">
      <c r="B318" t="str">
        <f>IF(Q318="ja",XPlan_raw[[#This Row],[EKA_kode2]],"")</f>
        <v>T610020102</v>
      </c>
      <c r="C318" t="str">
        <f>XPlan_raw[[#This Row],[eka_langtnavn]]</f>
        <v>Professional Self-study - independant study activity 5 ECTS</v>
      </c>
      <c r="D318" t="str">
        <f>IF(XPlan_raw[[#This Row],[Interne-kode]]&lt;&gt;"(tom)",XPlan_raw[[#This Row],[Interne-kode]],"")</f>
        <v>ETK-FSS</v>
      </c>
      <c r="E3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8" t="str">
        <f>IF(XPlan_raw[[#This Row],[Campus]]&lt;&gt;"(tom)",XPlan_raw[[#This Row],[Campus]],"")</f>
        <v>Odense</v>
      </c>
      <c r="H318" t="str">
        <f>IF(OR(XPlan_raw[[#This Row],[Prøveform]]="(tom)",XPlan_raw[[#This Row],[Prøveform]]=""),"",XPlan_raw[[#This Row],[Prøveform]])</f>
        <v>Project report with oral defence</v>
      </c>
      <c r="I318" t="str">
        <f>IF(XPlan_raw[[#This Row],[Eksaminator_samlet]]&lt;&gt;"",XPlan_raw[[#This Row],[Eksaminator_samlet]],"")</f>
        <v>Kristoffer Christensen</v>
      </c>
      <c r="J318" t="str">
        <f>IF(OR(XPlan_raw[[#This Row],[Censur]]="(tom)",XPlan_raw[[#This Row],[Censur]]=""),"",XPlan_raw[[#This Row],[Censur]])</f>
        <v>Second examiner: Internal</v>
      </c>
      <c r="K3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18" s="4" t="str">
        <f>IF(XPlan_raw[[#This Row],[Bemærk]]&lt;&gt;"",XPlan_raw[[#This Row],[Bemærk]],"")</f>
        <v/>
      </c>
      <c r="M318" s="4" t="str">
        <f>IF(XPlan_raw[[#This Row],[Prøveform]]="Skriftlig prøve",XPlan_raw[[#This Row],[DATO: Start eksamen]]+21,"")</f>
        <v/>
      </c>
      <c r="N3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318" s="27" t="s">
        <v>515</v>
      </c>
      <c r="R318" s="49" t="s">
        <v>2012</v>
      </c>
      <c r="S318" s="46" t="s">
        <v>1431</v>
      </c>
      <c r="T318" s="25" t="s">
        <v>2013</v>
      </c>
      <c r="U318" s="46" t="s">
        <v>156</v>
      </c>
      <c r="V318" s="25" t="s">
        <v>157</v>
      </c>
      <c r="W318" s="50">
        <v>45828</v>
      </c>
      <c r="X318" s="51"/>
      <c r="Y318" s="41" t="s">
        <v>631</v>
      </c>
      <c r="Z318" s="49" t="s">
        <v>1984</v>
      </c>
      <c r="AA318" s="25" t="s">
        <v>441</v>
      </c>
      <c r="AB318" s="46" t="s">
        <v>160</v>
      </c>
      <c r="AC318" s="42">
        <v>45897</v>
      </c>
      <c r="AD318" s="52"/>
      <c r="AE318" s="26"/>
      <c r="AF318" t="s">
        <v>18</v>
      </c>
      <c r="AH318" s="46" t="s">
        <v>157</v>
      </c>
      <c r="AI318" s="25" t="s">
        <v>157</v>
      </c>
      <c r="AJ318" s="46" t="s">
        <v>157</v>
      </c>
      <c r="AK318" s="25" t="s">
        <v>157</v>
      </c>
      <c r="AL318" s="46" t="s">
        <v>157</v>
      </c>
      <c r="AM318" s="25" t="s">
        <v>157</v>
      </c>
      <c r="AN318" s="46" t="s">
        <v>157</v>
      </c>
      <c r="AO318" s="25" t="s">
        <v>157</v>
      </c>
      <c r="AP318" s="25" t="s">
        <v>157</v>
      </c>
      <c r="AQ318" s="25" t="s">
        <v>157</v>
      </c>
      <c r="AR318" s="25" t="s">
        <v>157</v>
      </c>
      <c r="AS318" s="25" t="s">
        <v>157</v>
      </c>
      <c r="AT318" s="25" t="s">
        <v>157</v>
      </c>
      <c r="AU318" s="25" t="s">
        <v>157</v>
      </c>
      <c r="AV318" s="25"/>
      <c r="AW318" s="25" t="s">
        <v>157</v>
      </c>
      <c r="AX318" s="25" t="s">
        <v>157</v>
      </c>
      <c r="AY318" s="25" t="s">
        <v>157</v>
      </c>
      <c r="AZ318" s="25" t="s">
        <v>157</v>
      </c>
      <c r="BA318" s="25" t="s">
        <v>157</v>
      </c>
      <c r="BB318" s="25" t="s">
        <v>157</v>
      </c>
      <c r="BC318" s="25" t="s">
        <v>157</v>
      </c>
      <c r="BD318" s="25" t="s">
        <v>157</v>
      </c>
      <c r="BE318" s="25" t="s">
        <v>67</v>
      </c>
      <c r="BF318" s="25" t="s">
        <v>157</v>
      </c>
      <c r="BG318" s="25" t="s">
        <v>157</v>
      </c>
      <c r="BH318" s="25" t="s">
        <v>157</v>
      </c>
      <c r="BI318" s="25" t="s">
        <v>157</v>
      </c>
      <c r="BJ318" s="25" t="s">
        <v>157</v>
      </c>
      <c r="BK318" s="25" t="s">
        <v>157</v>
      </c>
      <c r="BL318" s="25" t="s">
        <v>157</v>
      </c>
      <c r="BM318" s="25" t="s">
        <v>157</v>
      </c>
      <c r="BN318" s="25" t="s">
        <v>157</v>
      </c>
      <c r="BO318" s="25" t="s">
        <v>157</v>
      </c>
      <c r="BP318" s="25" t="s">
        <v>157</v>
      </c>
      <c r="BQ318" s="25" t="s">
        <v>157</v>
      </c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</row>
    <row r="319" spans="2:84" x14ac:dyDescent="0.25">
      <c r="B319" t="str">
        <f>IF(Q319="ja",XPlan_raw[[#This Row],[EKA_kode2]],"")</f>
        <v>T400026102</v>
      </c>
      <c r="C319" t="str">
        <f>XPlan_raw[[#This Row],[eka_langtnavn]]</f>
        <v>Projektering og analyse af elforsyningssystemer</v>
      </c>
      <c r="D319" t="str">
        <f>IF(XPlan_raw[[#This Row],[Interne-kode]]&lt;&gt;"(tom)",XPlan_raw[[#This Row],[Interne-kode]],"")</f>
        <v>EE-PAE</v>
      </c>
      <c r="E3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9" t="str">
        <f>IF(XPlan_raw[[#This Row],[Campus]]&lt;&gt;"(tom)",XPlan_raw[[#This Row],[Campus]],"")</f>
        <v>Odense</v>
      </c>
      <c r="H319" t="str">
        <f>IF(OR(XPlan_raw[[#This Row],[Prøveform]]="(tom)",XPlan_raw[[#This Row],[Prøveform]]=""),"",XPlan_raw[[#This Row],[Prøveform]])</f>
        <v>Oral examination</v>
      </c>
      <c r="I319" t="str">
        <f>IF(XPlan_raw[[#This Row],[Eksaminator_samlet]]&lt;&gt;"",XPlan_raw[[#This Row],[Eksaminator_samlet]],"")</f>
        <v>John Erik Hansen </v>
      </c>
      <c r="J319" t="str">
        <f>IF(OR(XPlan_raw[[#This Row],[Censur]]="(tom)",XPlan_raw[[#This Row],[Censur]]=""),"",XPlan_raw[[#This Row],[Censur]])</f>
        <v>Second examiner: External</v>
      </c>
      <c r="K3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19" s="4" t="str">
        <f>IF(XPlan_raw[[#This Row],[Bemærk]]&lt;&gt;"",XPlan_raw[[#This Row],[Bemærk]],"")</f>
        <v/>
      </c>
      <c r="M319" s="4" t="str">
        <f>IF(XPlan_raw[[#This Row],[Prøveform]]="Skriftlig prøve",XPlan_raw[[#This Row],[DATO: Start eksamen]]+21,"")</f>
        <v/>
      </c>
      <c r="N3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19" s="27" t="s">
        <v>515</v>
      </c>
      <c r="R319" s="26" t="s">
        <v>1469</v>
      </c>
      <c r="S319" s="25" t="s">
        <v>1470</v>
      </c>
      <c r="T319" s="25" t="s">
        <v>1471</v>
      </c>
      <c r="U319" s="25" t="s">
        <v>203</v>
      </c>
      <c r="V319" s="25" t="s">
        <v>157</v>
      </c>
      <c r="W319" s="42">
        <v>45828</v>
      </c>
      <c r="X319" s="51"/>
      <c r="Y319" s="41" t="s">
        <v>630</v>
      </c>
      <c r="Z319" s="26" t="s">
        <v>1464</v>
      </c>
      <c r="AA319" s="25" t="s">
        <v>186</v>
      </c>
      <c r="AB319" s="25" t="s">
        <v>187</v>
      </c>
      <c r="AC319" s="42">
        <v>45891</v>
      </c>
      <c r="AD319" s="51"/>
      <c r="AE319" s="26"/>
      <c r="AF319" t="s">
        <v>18</v>
      </c>
      <c r="AH319" s="46" t="s">
        <v>157</v>
      </c>
      <c r="AI319" s="25" t="s">
        <v>45</v>
      </c>
      <c r="AJ319" s="46" t="s">
        <v>157</v>
      </c>
      <c r="AK319" s="25" t="s">
        <v>157</v>
      </c>
      <c r="AL319" s="46" t="s">
        <v>157</v>
      </c>
      <c r="AM319" s="25" t="s">
        <v>157</v>
      </c>
      <c r="AN319" s="46" t="s">
        <v>157</v>
      </c>
      <c r="AO319" s="25" t="s">
        <v>157</v>
      </c>
      <c r="AP319" s="25" t="s">
        <v>157</v>
      </c>
      <c r="AQ319" s="25" t="s">
        <v>157</v>
      </c>
      <c r="AR319" s="25" t="s">
        <v>157</v>
      </c>
      <c r="AS319" s="25" t="s">
        <v>157</v>
      </c>
      <c r="AT319" s="25" t="s">
        <v>157</v>
      </c>
      <c r="AU319" s="25" t="s">
        <v>157</v>
      </c>
      <c r="AV319" s="25"/>
      <c r="AW319" s="25" t="s">
        <v>157</v>
      </c>
      <c r="AX319" s="25" t="s">
        <v>157</v>
      </c>
      <c r="AY319" s="25" t="s">
        <v>157</v>
      </c>
      <c r="AZ319" s="25" t="s">
        <v>157</v>
      </c>
      <c r="BA319" s="25" t="s">
        <v>157</v>
      </c>
      <c r="BB319" s="25" t="s">
        <v>157</v>
      </c>
      <c r="BC319" s="25" t="s">
        <v>157</v>
      </c>
      <c r="BD319" s="25" t="s">
        <v>157</v>
      </c>
      <c r="BE319" s="25" t="s">
        <v>157</v>
      </c>
      <c r="BF319" s="25" t="s">
        <v>157</v>
      </c>
      <c r="BG319" s="25" t="s">
        <v>157</v>
      </c>
      <c r="BH319" s="25" t="s">
        <v>157</v>
      </c>
      <c r="BI319" s="25" t="s">
        <v>157</v>
      </c>
      <c r="BJ319" s="25" t="s">
        <v>157</v>
      </c>
      <c r="BK319" s="25" t="s">
        <v>157</v>
      </c>
      <c r="BL319" s="25" t="s">
        <v>157</v>
      </c>
      <c r="BM319" s="25" t="s">
        <v>157</v>
      </c>
      <c r="BN319" s="25" t="s">
        <v>157</v>
      </c>
      <c r="BO319" s="25" t="s">
        <v>157</v>
      </c>
      <c r="BP319" s="25" t="s">
        <v>157</v>
      </c>
      <c r="BQ319" s="25" t="s">
        <v>157</v>
      </c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</row>
    <row r="320" spans="2:84" x14ac:dyDescent="0.25">
      <c r="B320" t="str">
        <f>IF(Q320="ja",XPlan_raw[[#This Row],[EKA_kode2]],"")</f>
        <v>T170010102</v>
      </c>
      <c r="C320" t="str">
        <f>XPlan_raw[[#This Row],[eka_langtnavn]]</f>
        <v>Strukturel optimering: teori og implementering</v>
      </c>
      <c r="D320" t="str">
        <f>IF(XPlan_raw[[#This Row],[Interne-kode]]&lt;&gt;"(tom)",XPlan_raw[[#This Row],[Interne-kode]],"")</f>
        <v>MK-SO</v>
      </c>
      <c r="E3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0" t="str">
        <f>IF(XPlan_raw[[#This Row],[Campus]]&lt;&gt;"(tom)",XPlan_raw[[#This Row],[Campus]],"")</f>
        <v>Odense</v>
      </c>
      <c r="H320" t="str">
        <f>IF(OR(XPlan_raw[[#This Row],[Prøveform]]="(tom)",XPlan_raw[[#This Row],[Prøveform]]=""),"",XPlan_raw[[#This Row],[Prøveform]])</f>
        <v>Project report with oral defence</v>
      </c>
      <c r="I320" t="str">
        <f>IF(XPlan_raw[[#This Row],[Eksaminator_samlet]]&lt;&gt;"",XPlan_raw[[#This Row],[Eksaminator_samlet]],"")</f>
        <v>Joe Alexandersen</v>
      </c>
      <c r="J320" t="str">
        <f>IF(OR(XPlan_raw[[#This Row],[Censur]]="(tom)",XPlan_raw[[#This Row],[Censur]]=""),"",XPlan_raw[[#This Row],[Censur]])</f>
        <v>Second examiner: External</v>
      </c>
      <c r="K3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07-08-2025</v>
      </c>
      <c r="L320" s="4" t="str">
        <f>IF(XPlan_raw[[#This Row],[Bemærk]]&lt;&gt;"",XPlan_raw[[#This Row],[Bemærk]],"")</f>
        <v/>
      </c>
      <c r="M320" s="4" t="str">
        <f>IF(XPlan_raw[[#This Row],[Prøveform]]="Skriftlig prøve",XPlan_raw[[#This Row],[DATO: Start eksamen]]+21,"")</f>
        <v/>
      </c>
      <c r="N3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20" s="27" t="s">
        <v>515</v>
      </c>
      <c r="R320" s="26" t="s">
        <v>1333</v>
      </c>
      <c r="S320" s="25" t="s">
        <v>1334</v>
      </c>
      <c r="T320" s="25" t="s">
        <v>1335</v>
      </c>
      <c r="U320" s="25" t="s">
        <v>156</v>
      </c>
      <c r="V320" s="25" t="s">
        <v>157</v>
      </c>
      <c r="W320" s="42">
        <v>45828</v>
      </c>
      <c r="X320" s="51"/>
      <c r="Y320" s="41" t="s">
        <v>630</v>
      </c>
      <c r="Z320" s="26" t="s">
        <v>1336</v>
      </c>
      <c r="AA320" s="25" t="s">
        <v>441</v>
      </c>
      <c r="AB320" s="25" t="s">
        <v>187</v>
      </c>
      <c r="AC320" s="42">
        <v>45876</v>
      </c>
      <c r="AD320" s="51"/>
      <c r="AE320" s="26"/>
      <c r="AF320" t="s">
        <v>18</v>
      </c>
      <c r="AH320" s="46" t="s">
        <v>157</v>
      </c>
      <c r="AI320" s="25" t="s">
        <v>157</v>
      </c>
      <c r="AJ320" s="46" t="s">
        <v>157</v>
      </c>
      <c r="AK320" s="25" t="s">
        <v>157</v>
      </c>
      <c r="AL320" s="46" t="s">
        <v>157</v>
      </c>
      <c r="AM320" s="25" t="s">
        <v>157</v>
      </c>
      <c r="AN320" s="46" t="s">
        <v>157</v>
      </c>
      <c r="AO320" s="25" t="s">
        <v>157</v>
      </c>
      <c r="AP320" s="25" t="s">
        <v>157</v>
      </c>
      <c r="AQ320" s="25" t="s">
        <v>157</v>
      </c>
      <c r="AR320" s="25" t="s">
        <v>157</v>
      </c>
      <c r="AS320" s="25" t="s">
        <v>157</v>
      </c>
      <c r="AT320" s="25" t="s">
        <v>157</v>
      </c>
      <c r="AU320" s="25" t="s">
        <v>157</v>
      </c>
      <c r="AV320" s="25"/>
      <c r="AW320" s="25" t="s">
        <v>157</v>
      </c>
      <c r="AX320" s="25" t="s">
        <v>157</v>
      </c>
      <c r="AY320" s="25" t="s">
        <v>157</v>
      </c>
      <c r="AZ320" s="25" t="s">
        <v>157</v>
      </c>
      <c r="BA320" s="25" t="s">
        <v>157</v>
      </c>
      <c r="BB320" s="25" t="s">
        <v>157</v>
      </c>
      <c r="BC320" s="25" t="s">
        <v>157</v>
      </c>
      <c r="BD320" s="25" t="s">
        <v>157</v>
      </c>
      <c r="BE320" s="25" t="s">
        <v>157</v>
      </c>
      <c r="BF320" s="25" t="s">
        <v>157</v>
      </c>
      <c r="BG320" s="25" t="s">
        <v>157</v>
      </c>
      <c r="BH320" s="25" t="s">
        <v>157</v>
      </c>
      <c r="BI320" s="25" t="s">
        <v>157</v>
      </c>
      <c r="BJ320" s="25" t="s">
        <v>157</v>
      </c>
      <c r="BK320" s="25" t="s">
        <v>157</v>
      </c>
      <c r="BL320" s="25" t="s">
        <v>157</v>
      </c>
      <c r="BM320" s="25" t="s">
        <v>157</v>
      </c>
      <c r="BN320" s="25" t="s">
        <v>157</v>
      </c>
      <c r="BO320" s="25" t="s">
        <v>157</v>
      </c>
      <c r="BP320" s="25" t="s">
        <v>78</v>
      </c>
      <c r="BQ320" s="25" t="s">
        <v>157</v>
      </c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</row>
    <row r="321" spans="2:84" x14ac:dyDescent="0.25">
      <c r="B321" t="str">
        <f>IF(Q321="ja",XPlan_raw[[#This Row],[EKA_kode2]],"")</f>
        <v>T160010102</v>
      </c>
      <c r="C321" t="str">
        <f>XPlan_raw[[#This Row],[eka_langtnavn]]</f>
        <v>Svingningslære</v>
      </c>
      <c r="D321" t="str">
        <f>IF(XPlan_raw[[#This Row],[Interne-kode]]&lt;&gt;"(tom)",XPlan_raw[[#This Row],[Interne-kode]],"")</f>
        <v>MB-VIB</v>
      </c>
      <c r="E3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1" t="str">
        <f>IF(XPlan_raw[[#This Row],[Campus]]&lt;&gt;"(tom)",XPlan_raw[[#This Row],[Campus]],"")</f>
        <v>Odense</v>
      </c>
      <c r="H321" t="str">
        <f>IF(OR(XPlan_raw[[#This Row],[Prøveform]]="(tom)",XPlan_raw[[#This Row],[Prøveform]]=""),"",XPlan_raw[[#This Row],[Prøveform]])</f>
        <v>Oral examination</v>
      </c>
      <c r="I321" t="str">
        <f>IF(XPlan_raw[[#This Row],[Eksaminator_samlet]]&lt;&gt;"",XPlan_raw[[#This Row],[Eksaminator_samlet]],"")</f>
        <v xml:space="preserve">Sine Leergaard Wiggers, Luis David Avendano Valencia </v>
      </c>
      <c r="J321" t="str">
        <f>IF(OR(XPlan_raw[[#This Row],[Censur]]="(tom)",XPlan_raw[[#This Row],[Censur]]=""),"",XPlan_raw[[#This Row],[Censur]])</f>
        <v>Second examiner: Internal</v>
      </c>
      <c r="K3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21" s="4" t="str">
        <f>IF(XPlan_raw[[#This Row],[Bemærk]]&lt;&gt;"",XPlan_raw[[#This Row],[Bemærk]],"")</f>
        <v/>
      </c>
      <c r="M321" s="4" t="str">
        <f>IF(XPlan_raw[[#This Row],[Prøveform]]="Skriftlig prøve",XPlan_raw[[#This Row],[DATO: Start eksamen]]+21,"")</f>
        <v/>
      </c>
      <c r="N3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(BSc),,(tom),(tom),(tom),(tom),(tom),(tom),(tom),(tom),(tom),(tom),(tom),(tom),(tom),(tom),(tom),(tom),(tom),(tom),(tom),(tom),Exchange students,,,,,,,,,,,,,,,</v>
      </c>
      <c r="Q321" s="27" t="s">
        <v>515</v>
      </c>
      <c r="R321" s="49" t="s">
        <v>1301</v>
      </c>
      <c r="S321" s="46" t="s">
        <v>1302</v>
      </c>
      <c r="T321" s="25" t="s">
        <v>1303</v>
      </c>
      <c r="U321" s="46" t="s">
        <v>208</v>
      </c>
      <c r="V321" s="25" t="s">
        <v>157</v>
      </c>
      <c r="W321" s="50">
        <v>45828</v>
      </c>
      <c r="X321" s="51"/>
      <c r="Y321" s="41" t="s">
        <v>630</v>
      </c>
      <c r="Z321" s="49" t="s">
        <v>1300</v>
      </c>
      <c r="AA321" s="25" t="s">
        <v>186</v>
      </c>
      <c r="AB321" s="46" t="s">
        <v>160</v>
      </c>
      <c r="AC321" s="42">
        <v>45889</v>
      </c>
      <c r="AD321" s="52"/>
      <c r="AE321" s="26"/>
      <c r="AF321" t="s">
        <v>18</v>
      </c>
      <c r="AH321" s="46" t="s">
        <v>157</v>
      </c>
      <c r="AI321" s="25" t="s">
        <v>157</v>
      </c>
      <c r="AJ321" s="46" t="s">
        <v>157</v>
      </c>
      <c r="AK321" s="25" t="s">
        <v>157</v>
      </c>
      <c r="AL321" s="46" t="s">
        <v>157</v>
      </c>
      <c r="AM321" s="25" t="s">
        <v>157</v>
      </c>
      <c r="AN321" s="46" t="s">
        <v>157</v>
      </c>
      <c r="AO321" s="25" t="s">
        <v>157</v>
      </c>
      <c r="AP321" s="25" t="s">
        <v>157</v>
      </c>
      <c r="AQ321" s="25" t="s">
        <v>157</v>
      </c>
      <c r="AR321" s="25" t="s">
        <v>157</v>
      </c>
      <c r="AS321" s="25" t="s">
        <v>157</v>
      </c>
      <c r="AT321" s="25" t="s">
        <v>157</v>
      </c>
      <c r="AU321" s="25" t="s">
        <v>57</v>
      </c>
      <c r="AV321" s="25"/>
      <c r="AW321" s="25" t="s">
        <v>157</v>
      </c>
      <c r="AX321" s="25" t="s">
        <v>157</v>
      </c>
      <c r="AY321" s="25" t="s">
        <v>157</v>
      </c>
      <c r="AZ321" s="25" t="s">
        <v>157</v>
      </c>
      <c r="BA321" s="25" t="s">
        <v>157</v>
      </c>
      <c r="BB321" s="25" t="s">
        <v>157</v>
      </c>
      <c r="BC321" s="25" t="s">
        <v>157</v>
      </c>
      <c r="BD321" s="25" t="s">
        <v>157</v>
      </c>
      <c r="BE321" s="25" t="s">
        <v>157</v>
      </c>
      <c r="BF321" s="25" t="s">
        <v>157</v>
      </c>
      <c r="BG321" s="25" t="s">
        <v>157</v>
      </c>
      <c r="BH321" s="25" t="s">
        <v>157</v>
      </c>
      <c r="BI321" s="25" t="s">
        <v>157</v>
      </c>
      <c r="BJ321" s="25" t="s">
        <v>157</v>
      </c>
      <c r="BK321" s="25" t="s">
        <v>157</v>
      </c>
      <c r="BL321" s="25" t="s">
        <v>157</v>
      </c>
      <c r="BM321" s="25" t="s">
        <v>157</v>
      </c>
      <c r="BN321" s="25" t="s">
        <v>157</v>
      </c>
      <c r="BO321" s="25" t="s">
        <v>157</v>
      </c>
      <c r="BP321" s="25" t="s">
        <v>157</v>
      </c>
      <c r="BQ321" s="25" t="s">
        <v>34</v>
      </c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</row>
    <row r="322" spans="2:84" x14ac:dyDescent="0.25">
      <c r="B322" t="str">
        <f>IF(Q322="ja",XPlan_raw[[#This Row],[EKA_kode2]],"")</f>
        <v>T150019102</v>
      </c>
      <c r="C322" t="str">
        <f>XPlan_raw[[#This Row],[eka_langtnavn]]</f>
        <v>Videregående stålkonstruktioner</v>
      </c>
      <c r="D322" t="str">
        <f>IF(XPlan_raw[[#This Row],[Interne-kode]]&lt;&gt;"(tom)",XPlan_raw[[#This Row],[Interne-kode]],"")</f>
        <v>15-VS</v>
      </c>
      <c r="E3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2" t="str">
        <f>IF(XPlan_raw[[#This Row],[Campus]]&lt;&gt;"(tom)",XPlan_raw[[#This Row],[Campus]],"")</f>
        <v>Odense</v>
      </c>
      <c r="H322" t="str">
        <f>IF(OR(XPlan_raw[[#This Row],[Prøveform]]="(tom)",XPlan_raw[[#This Row],[Prøveform]]=""),"",XPlan_raw[[#This Row],[Prøveform]])</f>
        <v>Oral examination</v>
      </c>
      <c r="I322" t="str">
        <f>IF(XPlan_raw[[#This Row],[Eksaminator_samlet]]&lt;&gt;"",XPlan_raw[[#This Row],[Eksaminator_samlet]],"")</f>
        <v>Steen Nedergaard Lillebro Hansen</v>
      </c>
      <c r="J322" t="str">
        <f>IF(OR(XPlan_raw[[#This Row],[Censur]]="(tom)",XPlan_raw[[#This Row],[Censur]]=""),"",XPlan_raw[[#This Row],[Censur]])</f>
        <v>Second examiner: Internal</v>
      </c>
      <c r="K3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322" s="4" t="str">
        <f>IF(XPlan_raw[[#This Row],[Bemærk]]&lt;&gt;"",XPlan_raw[[#This Row],[Bemærk]],"")</f>
        <v/>
      </c>
      <c r="M322" s="4" t="str">
        <f>IF(XPlan_raw[[#This Row],[Prøveform]]="Skriftlig prøve",XPlan_raw[[#This Row],[DATO: Start eksamen]]+21,"")</f>
        <v/>
      </c>
      <c r="N3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(MSc),(tom),(tom),(tom),(tom),Kandidat i Konstruktionsteknik (MSc),(tom),(tom),(tom),(tom),(tom),(tom),(tom),(tom),(tom),,,,,,,,,,,,,,,</v>
      </c>
      <c r="Q322" s="27" t="s">
        <v>515</v>
      </c>
      <c r="R322" s="26" t="s">
        <v>1267</v>
      </c>
      <c r="S322" s="25" t="s">
        <v>1268</v>
      </c>
      <c r="T322" s="25" t="s">
        <v>1269</v>
      </c>
      <c r="U322" s="25" t="s">
        <v>156</v>
      </c>
      <c r="V322" s="25" t="s">
        <v>410</v>
      </c>
      <c r="W322" s="42">
        <v>45828</v>
      </c>
      <c r="X322" s="51"/>
      <c r="Y322" s="41" t="s">
        <v>630</v>
      </c>
      <c r="Z322" s="26" t="s">
        <v>1270</v>
      </c>
      <c r="AA322" s="25" t="s">
        <v>186</v>
      </c>
      <c r="AB322" s="25" t="s">
        <v>160</v>
      </c>
      <c r="AC322" s="42">
        <v>45882</v>
      </c>
      <c r="AD322" s="51"/>
      <c r="AE322" s="26"/>
      <c r="AF322" t="s">
        <v>18</v>
      </c>
      <c r="AH322" s="46" t="s">
        <v>157</v>
      </c>
      <c r="AI322" s="25" t="s">
        <v>157</v>
      </c>
      <c r="AJ322" s="46" t="s">
        <v>157</v>
      </c>
      <c r="AK322" s="25" t="s">
        <v>157</v>
      </c>
      <c r="AL322" s="46" t="s">
        <v>157</v>
      </c>
      <c r="AM322" s="25" t="s">
        <v>157</v>
      </c>
      <c r="AN322" s="46" t="s">
        <v>157</v>
      </c>
      <c r="AO322" s="25" t="s">
        <v>157</v>
      </c>
      <c r="AP322" s="25" t="s">
        <v>157</v>
      </c>
      <c r="AQ322" s="25" t="s">
        <v>157</v>
      </c>
      <c r="AR322" s="25" t="s">
        <v>157</v>
      </c>
      <c r="AS322" s="25" t="s">
        <v>157</v>
      </c>
      <c r="AT322" s="25" t="s">
        <v>157</v>
      </c>
      <c r="AU322" s="25" t="s">
        <v>157</v>
      </c>
      <c r="AV322" s="25"/>
      <c r="AW322" s="25" t="s">
        <v>157</v>
      </c>
      <c r="AX322" s="25" t="s">
        <v>157</v>
      </c>
      <c r="AY322" s="25" t="s">
        <v>157</v>
      </c>
      <c r="AZ322" s="25" t="s">
        <v>157</v>
      </c>
      <c r="BA322" s="25" t="s">
        <v>157</v>
      </c>
      <c r="BB322" s="25" t="s">
        <v>157</v>
      </c>
      <c r="BC322" s="25" t="s">
        <v>65</v>
      </c>
      <c r="BD322" s="25" t="s">
        <v>157</v>
      </c>
      <c r="BE322" s="25" t="s">
        <v>157</v>
      </c>
      <c r="BF322" s="25" t="s">
        <v>157</v>
      </c>
      <c r="BG322" s="25" t="s">
        <v>157</v>
      </c>
      <c r="BH322" s="25" t="s">
        <v>70</v>
      </c>
      <c r="BI322" s="25" t="s">
        <v>157</v>
      </c>
      <c r="BJ322" s="25" t="s">
        <v>157</v>
      </c>
      <c r="BK322" s="25" t="s">
        <v>157</v>
      </c>
      <c r="BL322" s="25" t="s">
        <v>157</v>
      </c>
      <c r="BM322" s="25" t="s">
        <v>157</v>
      </c>
      <c r="BN322" s="25" t="s">
        <v>157</v>
      </c>
      <c r="BO322" s="25" t="s">
        <v>157</v>
      </c>
      <c r="BP322" s="25" t="s">
        <v>157</v>
      </c>
      <c r="BQ322" s="25" t="s">
        <v>157</v>
      </c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</row>
    <row r="323" spans="2:84" x14ac:dyDescent="0.25">
      <c r="B323" t="str">
        <f>IF(Q323="ja",XPlan_raw[[#This Row],[EKA_kode2]],"")</f>
        <v>T590028102</v>
      </c>
      <c r="C323" t="str">
        <f>XPlan_raw[[#This Row],[eka_langtnavn]]</f>
        <v>Applied Machine Learning</v>
      </c>
      <c r="D323" t="str">
        <f>IF(XPlan_raw[[#This Row],[Interne-kode]]&lt;&gt;"(tom)",XPlan_raw[[#This Row],[Interne-kode]],"")</f>
        <v>VK-MA</v>
      </c>
      <c r="E3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3" t="str">
        <f>IF(XPlan_raw[[#This Row],[Campus]]&lt;&gt;"(tom)",XPlan_raw[[#This Row],[Campus]],"")</f>
        <v>Odense</v>
      </c>
      <c r="H323" t="str">
        <f>IF(OR(XPlan_raw[[#This Row],[Prøveform]]="(tom)",XPlan_raw[[#This Row],[Prøveform]]=""),"",XPlan_raw[[#This Row],[Prøveform]])</f>
        <v>Oral examination</v>
      </c>
      <c r="I323" t="str">
        <f>IF(XPlan_raw[[#This Row],[Eksaminator_samlet]]&lt;&gt;"",XPlan_raw[[#This Row],[Eksaminator_samlet]],"")</f>
        <v>Abdolrahman Peimankar</v>
      </c>
      <c r="J323" t="str">
        <f>IF(OR(XPlan_raw[[#This Row],[Censur]]="(tom)",XPlan_raw[[#This Row],[Censur]]=""),"",XPlan_raw[[#This Row],[Censur]])</f>
        <v>Second examiner: Internal</v>
      </c>
      <c r="K3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23" s="4" t="str">
        <f>IF(XPlan_raw[[#This Row],[Bemærk]]&lt;&gt;"",XPlan_raw[[#This Row],[Bemærk]],"")</f>
        <v/>
      </c>
      <c r="M323" s="4" t="str">
        <f>IF(XPlan_raw[[#This Row],[Prøveform]]="Skriftlig prøve",XPlan_raw[[#This Row],[DATO: Start eksamen]]+21,"")</f>
        <v/>
      </c>
      <c r="N3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(MSc),(tom),(tom),(tom),(tom),Kandidat i Spiludvikling og Læringsteknologi (MSc),Kandidat i Sundheds- og Velfærdsteknologi (MSc),(tom),(tom),(tom),(tom),Exchange students,,,,,,,,,,,,,,,</v>
      </c>
      <c r="Q323" s="27" t="s">
        <v>515</v>
      </c>
      <c r="R323" s="49" t="s">
        <v>1967</v>
      </c>
      <c r="S323" s="46" t="s">
        <v>1968</v>
      </c>
      <c r="T323" s="25" t="s">
        <v>1969</v>
      </c>
      <c r="U323" s="46" t="s">
        <v>156</v>
      </c>
      <c r="V323" s="25" t="s">
        <v>157</v>
      </c>
      <c r="W323" s="50">
        <v>45831</v>
      </c>
      <c r="X323" s="51">
        <v>45833</v>
      </c>
      <c r="Y323" s="41" t="s">
        <v>630</v>
      </c>
      <c r="Z323" s="49" t="s">
        <v>1970</v>
      </c>
      <c r="AA323" s="25" t="s">
        <v>186</v>
      </c>
      <c r="AB323" s="46" t="s">
        <v>160</v>
      </c>
      <c r="AC323" s="42">
        <v>45896</v>
      </c>
      <c r="AD323" s="52"/>
      <c r="AE323" s="26"/>
      <c r="AF323" t="s">
        <v>18</v>
      </c>
      <c r="AH323" s="46" t="s">
        <v>157</v>
      </c>
      <c r="AI323" s="25" t="s">
        <v>157</v>
      </c>
      <c r="AJ323" s="46" t="s">
        <v>157</v>
      </c>
      <c r="AK323" s="25" t="s">
        <v>157</v>
      </c>
      <c r="AL323" s="46" t="s">
        <v>157</v>
      </c>
      <c r="AM323" s="25" t="s">
        <v>157</v>
      </c>
      <c r="AN323" s="46" t="s">
        <v>157</v>
      </c>
      <c r="AO323" s="25" t="s">
        <v>157</v>
      </c>
      <c r="AP323" s="25" t="s">
        <v>157</v>
      </c>
      <c r="AQ323" s="25" t="s">
        <v>157</v>
      </c>
      <c r="AR323" s="25" t="s">
        <v>157</v>
      </c>
      <c r="AS323" s="25" t="s">
        <v>157</v>
      </c>
      <c r="AT323" s="25" t="s">
        <v>157</v>
      </c>
      <c r="AU323" s="25" t="s">
        <v>157</v>
      </c>
      <c r="AV323" s="25"/>
      <c r="AW323" s="25" t="s">
        <v>157</v>
      </c>
      <c r="AX323" s="25" t="s">
        <v>157</v>
      </c>
      <c r="AY323" s="25" t="s">
        <v>157</v>
      </c>
      <c r="AZ323" s="25" t="s">
        <v>157</v>
      </c>
      <c r="BA323" s="25" t="s">
        <v>157</v>
      </c>
      <c r="BB323" s="25" t="s">
        <v>157</v>
      </c>
      <c r="BC323" s="25" t="s">
        <v>157</v>
      </c>
      <c r="BD323" s="25" t="s">
        <v>157</v>
      </c>
      <c r="BE323" s="25" t="s">
        <v>67</v>
      </c>
      <c r="BF323" s="25" t="s">
        <v>68</v>
      </c>
      <c r="BG323" s="25" t="s">
        <v>157</v>
      </c>
      <c r="BH323" s="25" t="s">
        <v>157</v>
      </c>
      <c r="BI323" s="25" t="s">
        <v>157</v>
      </c>
      <c r="BJ323" s="25" t="s">
        <v>157</v>
      </c>
      <c r="BK323" s="25" t="s">
        <v>73</v>
      </c>
      <c r="BL323" s="25" t="s">
        <v>74</v>
      </c>
      <c r="BM323" s="25" t="s">
        <v>157</v>
      </c>
      <c r="BN323" s="25" t="s">
        <v>157</v>
      </c>
      <c r="BO323" s="25" t="s">
        <v>157</v>
      </c>
      <c r="BP323" s="25" t="s">
        <v>157</v>
      </c>
      <c r="BQ323" s="25" t="s">
        <v>34</v>
      </c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</row>
    <row r="324" spans="2:84" x14ac:dyDescent="0.25">
      <c r="B324" t="str">
        <f>IF(Q324="ja",XPlan_raw[[#This Row],[EKA_kode2]],"")</f>
        <v>T070009102</v>
      </c>
      <c r="C324" t="str">
        <f>XPlan_raw[[#This Row],[eka_langtnavn]]</f>
        <v>Bachelor Project PDI</v>
      </c>
      <c r="D324" t="str">
        <f>IF(XPlan_raw[[#This Row],[Interne-kode]]&lt;&gt;"(tom)",XPlan_raw[[#This Row],[Interne-kode]],"")</f>
        <v>PDXBT</v>
      </c>
      <c r="E3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4" t="str">
        <f>IF(XPlan_raw[[#This Row],[Campus]]&lt;&gt;"(tom)",XPlan_raw[[#This Row],[Campus]],"")</f>
        <v>Odense</v>
      </c>
      <c r="H324" t="str">
        <f>IF(OR(XPlan_raw[[#This Row],[Prøveform]]="(tom)",XPlan_raw[[#This Row],[Prøveform]]=""),"",XPlan_raw[[#This Row],[Prøveform]])</f>
        <v>Bachelor project with oral defence</v>
      </c>
      <c r="I324" t="str">
        <f>IF(XPlan_raw[[#This Row],[Eksaminator_samlet]]&lt;&gt;"",XPlan_raw[[#This Row],[Eksaminator_samlet]],"")</f>
        <v>Christian Hammerich, Søren Jensen, Michael A.S. Damkjær, Alf Rehn</v>
      </c>
      <c r="J324" t="str">
        <f>IF(OR(XPlan_raw[[#This Row],[Censur]]="(tom)",XPlan_raw[[#This Row],[Censur]]=""),"",XPlan_raw[[#This Row],[Censur]])</f>
        <v>Second examiner: External</v>
      </c>
      <c r="K3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4" s="4" t="str">
        <f>IF(XPlan_raw[[#This Row],[Bemærk]]&lt;&gt;"",XPlan_raw[[#This Row],[Bemærk]],"")</f>
        <v/>
      </c>
      <c r="M324" s="4" t="str">
        <f>IF(XPlan_raw[[#This Row],[Prøveform]]="Skriftlig prøve",XPlan_raw[[#This Row],[DATO: Start eksamen]]+21,"")</f>
        <v/>
      </c>
      <c r="N3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24" s="27" t="s">
        <v>515</v>
      </c>
      <c r="R324" s="49" t="s">
        <v>974</v>
      </c>
      <c r="S324" s="46" t="s">
        <v>975</v>
      </c>
      <c r="T324" s="25" t="s">
        <v>976</v>
      </c>
      <c r="U324" s="46" t="s">
        <v>208</v>
      </c>
      <c r="V324" s="25" t="s">
        <v>157</v>
      </c>
      <c r="W324" s="50">
        <v>45831</v>
      </c>
      <c r="X324" s="51">
        <v>45833</v>
      </c>
      <c r="Y324" s="41" t="s">
        <v>630</v>
      </c>
      <c r="Z324" s="49" t="s">
        <v>977</v>
      </c>
      <c r="AA324" s="25" t="s">
        <v>333</v>
      </c>
      <c r="AB324" s="46" t="s">
        <v>187</v>
      </c>
      <c r="AC324" s="42" t="s">
        <v>157</v>
      </c>
      <c r="AD324" s="52"/>
      <c r="AE324" s="26"/>
      <c r="AF324" t="s">
        <v>18</v>
      </c>
      <c r="AH324" s="46" t="s">
        <v>157</v>
      </c>
      <c r="AI324" s="25" t="s">
        <v>157</v>
      </c>
      <c r="AJ324" s="46" t="s">
        <v>157</v>
      </c>
      <c r="AK324" s="25" t="s">
        <v>157</v>
      </c>
      <c r="AL324" s="46" t="s">
        <v>157</v>
      </c>
      <c r="AM324" s="25" t="s">
        <v>157</v>
      </c>
      <c r="AN324" s="46" t="s">
        <v>157</v>
      </c>
      <c r="AO324" s="25" t="s">
        <v>157</v>
      </c>
      <c r="AP324" s="25" t="s">
        <v>157</v>
      </c>
      <c r="AQ324" s="25" t="s">
        <v>157</v>
      </c>
      <c r="AR324" s="25" t="s">
        <v>157</v>
      </c>
      <c r="AS324" s="25" t="s">
        <v>157</v>
      </c>
      <c r="AT324" s="25" t="s">
        <v>157</v>
      </c>
      <c r="AU324" s="25" t="s">
        <v>157</v>
      </c>
      <c r="AV324" s="25"/>
      <c r="AW324" s="25" t="s">
        <v>157</v>
      </c>
      <c r="AX324" s="25" t="s">
        <v>60</v>
      </c>
      <c r="AY324" s="25" t="s">
        <v>157</v>
      </c>
      <c r="AZ324" s="25" t="s">
        <v>157</v>
      </c>
      <c r="BA324" s="25" t="s">
        <v>157</v>
      </c>
      <c r="BB324" s="25" t="s">
        <v>157</v>
      </c>
      <c r="BC324" s="25" t="s">
        <v>157</v>
      </c>
      <c r="BD324" s="25" t="s">
        <v>157</v>
      </c>
      <c r="BE324" s="25" t="s">
        <v>157</v>
      </c>
      <c r="BF324" s="25" t="s">
        <v>157</v>
      </c>
      <c r="BG324" s="25" t="s">
        <v>157</v>
      </c>
      <c r="BH324" s="25" t="s">
        <v>157</v>
      </c>
      <c r="BI324" s="25" t="s">
        <v>157</v>
      </c>
      <c r="BJ324" s="25" t="s">
        <v>157</v>
      </c>
      <c r="BK324" s="25" t="s">
        <v>157</v>
      </c>
      <c r="BL324" s="25" t="s">
        <v>157</v>
      </c>
      <c r="BM324" s="25" t="s">
        <v>157</v>
      </c>
      <c r="BN324" s="25" t="s">
        <v>157</v>
      </c>
      <c r="BO324" s="25" t="s">
        <v>157</v>
      </c>
      <c r="BP324" s="25" t="s">
        <v>157</v>
      </c>
      <c r="BQ324" s="25" t="s">
        <v>157</v>
      </c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</row>
    <row r="325" spans="2:84" x14ac:dyDescent="0.25">
      <c r="B325" t="str">
        <f>IF(Q325="ja",XPlan_raw[[#This Row],[EKA_kode2]],"")</f>
        <v>T460004102</v>
      </c>
      <c r="C325" t="str">
        <f>XPlan_raw[[#This Row],[eka_langtnavn]]</f>
        <v>Bachelorprojekt</v>
      </c>
      <c r="D325" t="str">
        <f>IF(XPlan_raw[[#This Row],[Interne-kode]]&lt;&gt;"(tom)",XPlan_raw[[#This Row],[Interne-kode]],"")</f>
        <v>T-BP</v>
      </c>
      <c r="E3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25" t="str">
        <f>IF(XPlan_raw[[#This Row],[Campus]]&lt;&gt;"(tom)",XPlan_raw[[#This Row],[Campus]],"")</f>
        <v>Odense</v>
      </c>
      <c r="H325" t="str">
        <f>IF(OR(XPlan_raw[[#This Row],[Prøveform]]="(tom)",XPlan_raw[[#This Row],[Prøveform]]=""),"",XPlan_raw[[#This Row],[Prøveform]])</f>
        <v>Bachelor project with oral defence</v>
      </c>
      <c r="I325" t="str">
        <f>IF(XPlan_raw[[#This Row],[Eksaminator_samlet]]&lt;&gt;"",XPlan_raw[[#This Row],[Eksaminator_samlet]],"")</f>
        <v>Mads Toudal Frandsen, René Lynge Eriksen, Morten Andersen, Lykke Margot Ricard, Volodymyr Zenin, Joel Cox</v>
      </c>
      <c r="J325" t="str">
        <f>IF(OR(XPlan_raw[[#This Row],[Censur]]="(tom)",XPlan_raw[[#This Row],[Censur]]=""),"",XPlan_raw[[#This Row],[Censur]])</f>
        <v>Second examiner: External</v>
      </c>
      <c r="K3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5" s="4" t="str">
        <f>IF(XPlan_raw[[#This Row],[Bemærk]]&lt;&gt;"",XPlan_raw[[#This Row],[Bemærk]],"")</f>
        <v/>
      </c>
      <c r="M325" s="4" t="str">
        <f>IF(XPlan_raw[[#This Row],[Prøveform]]="Skriftlig prøve",XPlan_raw[[#This Row],[DATO: Start eksamen]]+21,"")</f>
        <v/>
      </c>
      <c r="N3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25" s="27" t="s">
        <v>515</v>
      </c>
      <c r="R325" s="49" t="s">
        <v>1518</v>
      </c>
      <c r="S325" s="46" t="s">
        <v>1205</v>
      </c>
      <c r="T325" s="25" t="s">
        <v>1519</v>
      </c>
      <c r="U325" s="46" t="s">
        <v>208</v>
      </c>
      <c r="V325" s="25" t="s">
        <v>157</v>
      </c>
      <c r="W325" s="50">
        <v>45831</v>
      </c>
      <c r="X325" s="51">
        <v>45835</v>
      </c>
      <c r="Y325" s="41" t="s">
        <v>630</v>
      </c>
      <c r="Z325" s="49" t="s">
        <v>1520</v>
      </c>
      <c r="AA325" s="25" t="s">
        <v>333</v>
      </c>
      <c r="AB325" s="46" t="s">
        <v>187</v>
      </c>
      <c r="AC325" s="42" t="s">
        <v>157</v>
      </c>
      <c r="AD325" s="52"/>
      <c r="AE325" s="26"/>
      <c r="AF325" t="s">
        <v>18</v>
      </c>
      <c r="AH325" s="46" t="s">
        <v>157</v>
      </c>
      <c r="AI325" s="25" t="s">
        <v>157</v>
      </c>
      <c r="AJ325" s="46" t="s">
        <v>157</v>
      </c>
      <c r="AK325" s="25" t="s">
        <v>157</v>
      </c>
      <c r="AL325" s="46" t="s">
        <v>157</v>
      </c>
      <c r="AM325" s="25" t="s">
        <v>157</v>
      </c>
      <c r="AN325" s="46" t="s">
        <v>157</v>
      </c>
      <c r="AO325" s="25" t="s">
        <v>157</v>
      </c>
      <c r="AP325" s="25" t="s">
        <v>157</v>
      </c>
      <c r="AQ325" s="25" t="s">
        <v>157</v>
      </c>
      <c r="AR325" s="25" t="s">
        <v>157</v>
      </c>
      <c r="AS325" s="25" t="s">
        <v>157</v>
      </c>
      <c r="AT325" s="25" t="s">
        <v>157</v>
      </c>
      <c r="AU325" s="25" t="s">
        <v>57</v>
      </c>
      <c r="AV325" s="25"/>
      <c r="AW325" s="25" t="s">
        <v>157</v>
      </c>
      <c r="AX325" s="25" t="s">
        <v>157</v>
      </c>
      <c r="AY325" s="25" t="s">
        <v>157</v>
      </c>
      <c r="AZ325" s="25" t="s">
        <v>157</v>
      </c>
      <c r="BA325" s="25" t="s">
        <v>157</v>
      </c>
      <c r="BB325" s="25" t="s">
        <v>157</v>
      </c>
      <c r="BC325" s="25" t="s">
        <v>157</v>
      </c>
      <c r="BD325" s="25" t="s">
        <v>157</v>
      </c>
      <c r="BE325" s="25" t="s">
        <v>157</v>
      </c>
      <c r="BF325" s="25" t="s">
        <v>157</v>
      </c>
      <c r="BG325" s="25" t="s">
        <v>157</v>
      </c>
      <c r="BH325" s="25" t="s">
        <v>157</v>
      </c>
      <c r="BI325" s="25" t="s">
        <v>157</v>
      </c>
      <c r="BJ325" s="25" t="s">
        <v>157</v>
      </c>
      <c r="BK325" s="25" t="s">
        <v>157</v>
      </c>
      <c r="BL325" s="25" t="s">
        <v>157</v>
      </c>
      <c r="BM325" s="25" t="s">
        <v>157</v>
      </c>
      <c r="BN325" s="25" t="s">
        <v>157</v>
      </c>
      <c r="BO325" s="25" t="s">
        <v>157</v>
      </c>
      <c r="BP325" s="25" t="s">
        <v>157</v>
      </c>
      <c r="BQ325" s="25" t="s">
        <v>157</v>
      </c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</row>
    <row r="326" spans="2:84" x14ac:dyDescent="0.25">
      <c r="B326" t="str">
        <f>IF(Q326="ja",XPlan_raw[[#This Row],[EKA_kode2]],"")</f>
        <v>T580012102</v>
      </c>
      <c r="C326" t="str">
        <f>XPlan_raw[[#This Row],[eka_langtnavn]]</f>
        <v>Brugerinteraktion</v>
      </c>
      <c r="D326" t="str">
        <f>IF(XPlan_raw[[#This Row],[Interne-kode]]&lt;&gt;"(tom)",XPlan_raw[[#This Row],[Interne-kode]],"")</f>
        <v>VB-BRU4</v>
      </c>
      <c r="E3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6" t="str">
        <f>IF(XPlan_raw[[#This Row],[Campus]]&lt;&gt;"(tom)",XPlan_raw[[#This Row],[Campus]],"")</f>
        <v>Odense</v>
      </c>
      <c r="H326" t="str">
        <f>IF(OR(XPlan_raw[[#This Row],[Prøveform]]="(tom)",XPlan_raw[[#This Row],[Prøveform]]=""),"",XPlan_raw[[#This Row],[Prøveform]])</f>
        <v>Oral examination</v>
      </c>
      <c r="I326" t="str">
        <f>IF(XPlan_raw[[#This Row],[Eksaminator_samlet]]&lt;&gt;"",XPlan_raw[[#This Row],[Eksaminator_samlet]],"")</f>
        <v>Cristiina Askløf Hjertevig, Silas Risbjerg Terkelsen</v>
      </c>
      <c r="J326" t="str">
        <f>IF(OR(XPlan_raw[[#This Row],[Censur]]="(tom)",XPlan_raw[[#This Row],[Censur]]=""),"",XPlan_raw[[#This Row],[Censur]])</f>
        <v>Second examiner: Internal</v>
      </c>
      <c r="K3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6" s="4" t="str">
        <f>IF(XPlan_raw[[#This Row],[Bemærk]]&lt;&gt;"",XPlan_raw[[#This Row],[Bemærk]],"")</f>
        <v/>
      </c>
      <c r="M326" s="4" t="str">
        <f>IF(XPlan_raw[[#This Row],[Prøveform]]="Skriftlig prøve",XPlan_raw[[#This Row],[DATO: Start eksamen]]+21,"")</f>
        <v/>
      </c>
      <c r="N3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26" s="27" t="s">
        <v>515</v>
      </c>
      <c r="R326" s="49" t="s">
        <v>1912</v>
      </c>
      <c r="S326" s="46" t="s">
        <v>1913</v>
      </c>
      <c r="T326" s="25" t="s">
        <v>1914</v>
      </c>
      <c r="U326" s="46" t="s">
        <v>203</v>
      </c>
      <c r="V326" s="25" t="s">
        <v>157</v>
      </c>
      <c r="W326" s="50">
        <v>45831</v>
      </c>
      <c r="X326" s="51">
        <v>45833</v>
      </c>
      <c r="Y326" s="41" t="s">
        <v>630</v>
      </c>
      <c r="Z326" s="49" t="s">
        <v>2099</v>
      </c>
      <c r="AA326" s="25" t="s">
        <v>186</v>
      </c>
      <c r="AB326" s="46" t="s">
        <v>160</v>
      </c>
      <c r="AC326" s="42">
        <v>45884</v>
      </c>
      <c r="AD326" s="52"/>
      <c r="AE326" s="26"/>
      <c r="AF326" t="s">
        <v>18</v>
      </c>
      <c r="AH326" s="46" t="s">
        <v>157</v>
      </c>
      <c r="AI326" s="25" t="s">
        <v>157</v>
      </c>
      <c r="AJ326" s="46" t="s">
        <v>157</v>
      </c>
      <c r="AK326" s="25" t="s">
        <v>157</v>
      </c>
      <c r="AL326" s="46" t="s">
        <v>157</v>
      </c>
      <c r="AM326" s="25" t="s">
        <v>157</v>
      </c>
      <c r="AN326" s="46" t="s">
        <v>157</v>
      </c>
      <c r="AO326" s="25" t="s">
        <v>157</v>
      </c>
      <c r="AP326" s="25" t="s">
        <v>157</v>
      </c>
      <c r="AQ326" s="25" t="s">
        <v>157</v>
      </c>
      <c r="AR326" s="25" t="s">
        <v>157</v>
      </c>
      <c r="AS326" s="25" t="s">
        <v>157</v>
      </c>
      <c r="AT326" s="25" t="s">
        <v>157</v>
      </c>
      <c r="AU326" s="25" t="s">
        <v>157</v>
      </c>
      <c r="AV326" s="25"/>
      <c r="AW326" s="25" t="s">
        <v>157</v>
      </c>
      <c r="AX326" s="25" t="s">
        <v>157</v>
      </c>
      <c r="AY326" s="25" t="s">
        <v>157</v>
      </c>
      <c r="AZ326" s="25" t="s">
        <v>157</v>
      </c>
      <c r="BA326" s="25" t="s">
        <v>63</v>
      </c>
      <c r="BB326" s="25" t="s">
        <v>157</v>
      </c>
      <c r="BC326" s="25" t="s">
        <v>157</v>
      </c>
      <c r="BD326" s="25" t="s">
        <v>157</v>
      </c>
      <c r="BE326" s="25" t="s">
        <v>157</v>
      </c>
      <c r="BF326" s="25" t="s">
        <v>157</v>
      </c>
      <c r="BG326" s="25" t="s">
        <v>157</v>
      </c>
      <c r="BH326" s="25" t="s">
        <v>157</v>
      </c>
      <c r="BI326" s="25" t="s">
        <v>157</v>
      </c>
      <c r="BJ326" s="25" t="s">
        <v>157</v>
      </c>
      <c r="BK326" s="25" t="s">
        <v>157</v>
      </c>
      <c r="BL326" s="25" t="s">
        <v>157</v>
      </c>
      <c r="BM326" s="25" t="s">
        <v>157</v>
      </c>
      <c r="BN326" s="25" t="s">
        <v>157</v>
      </c>
      <c r="BO326" s="25" t="s">
        <v>157</v>
      </c>
      <c r="BP326" s="25" t="s">
        <v>157</v>
      </c>
      <c r="BQ326" s="25" t="s">
        <v>157</v>
      </c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</row>
    <row r="327" spans="2:84" x14ac:dyDescent="0.25">
      <c r="B327" t="str">
        <f>IF(Q327="ja",XPlan_raw[[#This Row],[EKA_kode2]],"")</f>
        <v>T550048102</v>
      </c>
      <c r="C327" t="str">
        <f>XPlan_raw[[#This Row],[eka_langtnavn]]</f>
        <v>Deep Neural Networks</v>
      </c>
      <c r="D327" t="str">
        <f>IF(XPlan_raw[[#This Row],[Interne-kode]]&lt;&gt;"(tom)",XPlan_raw[[#This Row],[Interne-kode]],"")</f>
        <v>RM-DNN</v>
      </c>
      <c r="E3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7" t="str">
        <f>IF(XPlan_raw[[#This Row],[Campus]]&lt;&gt;"(tom)",XPlan_raw[[#This Row],[Campus]],"")</f>
        <v>Odense</v>
      </c>
      <c r="H327" t="str">
        <f>IF(OR(XPlan_raw[[#This Row],[Prøveform]]="(tom)",XPlan_raw[[#This Row],[Prøveform]]=""),"",XPlan_raw[[#This Row],[Prøveform]])</f>
        <v>Oral examination</v>
      </c>
      <c r="I327" t="str">
        <f>IF(XPlan_raw[[#This Row],[Eksaminator_samlet]]&lt;&gt;"",XPlan_raw[[#This Row],[Eksaminator_samlet]],"")</f>
        <v>Rasmus Laurvig Haugaard</v>
      </c>
      <c r="J327" t="str">
        <f>IF(OR(XPlan_raw[[#This Row],[Censur]]="(tom)",XPlan_raw[[#This Row],[Censur]]=""),"",XPlan_raw[[#This Row],[Censur]])</f>
        <v>Second examiner: Internal</v>
      </c>
      <c r="K3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27" s="4" t="str">
        <f>IF(XPlan_raw[[#This Row],[Bemærk]]&lt;&gt;"",XPlan_raw[[#This Row],[Bemærk]],"")</f>
        <v/>
      </c>
      <c r="M327" s="4" t="str">
        <f>IF(XPlan_raw[[#This Row],[Prøveform]]="Skriftlig prøve",XPlan_raw[[#This Row],[DATO: Start eksamen]]+21,"")</f>
        <v/>
      </c>
      <c r="N3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27" s="27" t="s">
        <v>515</v>
      </c>
      <c r="R327" s="49" t="s">
        <v>1806</v>
      </c>
      <c r="S327" s="46" t="s">
        <v>1807</v>
      </c>
      <c r="T327" s="25" t="s">
        <v>1808</v>
      </c>
      <c r="U327" s="46" t="s">
        <v>156</v>
      </c>
      <c r="V327" s="25" t="s">
        <v>157</v>
      </c>
      <c r="W327" s="50">
        <v>45831</v>
      </c>
      <c r="X327" s="51">
        <v>45832</v>
      </c>
      <c r="Y327" s="41" t="s">
        <v>631</v>
      </c>
      <c r="Z327" s="49" t="s">
        <v>1809</v>
      </c>
      <c r="AA327" s="25" t="s">
        <v>186</v>
      </c>
      <c r="AB327" s="46" t="s">
        <v>160</v>
      </c>
      <c r="AC327" s="42">
        <v>45887</v>
      </c>
      <c r="AD327" s="52"/>
      <c r="AE327" s="26"/>
      <c r="AF327" t="s">
        <v>18</v>
      </c>
      <c r="AH327" s="46" t="s">
        <v>157</v>
      </c>
      <c r="AI327" s="25" t="s">
        <v>157</v>
      </c>
      <c r="AJ327" s="46" t="s">
        <v>157</v>
      </c>
      <c r="AK327" s="25" t="s">
        <v>157</v>
      </c>
      <c r="AL327" s="46" t="s">
        <v>157</v>
      </c>
      <c r="AM327" s="25" t="s">
        <v>157</v>
      </c>
      <c r="AN327" s="46" t="s">
        <v>157</v>
      </c>
      <c r="AO327" s="25" t="s">
        <v>157</v>
      </c>
      <c r="AP327" s="25" t="s">
        <v>157</v>
      </c>
      <c r="AQ327" s="25" t="s">
        <v>157</v>
      </c>
      <c r="AR327" s="25" t="s">
        <v>157</v>
      </c>
      <c r="AS327" s="25" t="s">
        <v>157</v>
      </c>
      <c r="AT327" s="25" t="s">
        <v>157</v>
      </c>
      <c r="AU327" s="25" t="s">
        <v>157</v>
      </c>
      <c r="AV327" s="25"/>
      <c r="AW327" s="25" t="s">
        <v>157</v>
      </c>
      <c r="AX327" s="25" t="s">
        <v>157</v>
      </c>
      <c r="AY327" s="25" t="s">
        <v>157</v>
      </c>
      <c r="AZ327" s="25" t="s">
        <v>157</v>
      </c>
      <c r="BA327" s="25" t="s">
        <v>157</v>
      </c>
      <c r="BB327" s="25" t="s">
        <v>157</v>
      </c>
      <c r="BC327" s="25" t="s">
        <v>157</v>
      </c>
      <c r="BD327" s="25" t="s">
        <v>157</v>
      </c>
      <c r="BE327" s="25" t="s">
        <v>157</v>
      </c>
      <c r="BF327" s="25" t="s">
        <v>157</v>
      </c>
      <c r="BG327" s="25" t="s">
        <v>157</v>
      </c>
      <c r="BH327" s="25" t="s">
        <v>157</v>
      </c>
      <c r="BI327" s="25" t="s">
        <v>157</v>
      </c>
      <c r="BJ327" s="25" t="s">
        <v>72</v>
      </c>
      <c r="BK327" s="25" t="s">
        <v>157</v>
      </c>
      <c r="BL327" s="25" t="s">
        <v>157</v>
      </c>
      <c r="BM327" s="25" t="s">
        <v>157</v>
      </c>
      <c r="BN327" s="25" t="s">
        <v>157</v>
      </c>
      <c r="BO327" s="25" t="s">
        <v>157</v>
      </c>
      <c r="BP327" s="25" t="s">
        <v>157</v>
      </c>
      <c r="BQ327" s="25" t="s">
        <v>34</v>
      </c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</row>
    <row r="328" spans="2:84" x14ac:dyDescent="0.25">
      <c r="B328" t="str">
        <f>IF(Q328="ja",XPlan_raw[[#This Row],[EKA_kode2]],"")</f>
        <v>T530042102</v>
      </c>
      <c r="C328" t="str">
        <f>XPlan_raw[[#This Row],[eka_langtnavn]]</f>
        <v>Digital interfacing</v>
      </c>
      <c r="D328" t="str">
        <f>IF(XPlan_raw[[#This Row],[Interne-kode]]&lt;&gt;"(tom)",XPlan_raw[[#This Row],[Interne-kode]],"")</f>
        <v>RD2-DIF</v>
      </c>
      <c r="E3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28" t="str">
        <f>IF(XPlan_raw[[#This Row],[Campus]]&lt;&gt;"(tom)",XPlan_raw[[#This Row],[Campus]],"")</f>
        <v>Odense</v>
      </c>
      <c r="H328" t="str">
        <f>IF(OR(XPlan_raw[[#This Row],[Prøveform]]="(tom)",XPlan_raw[[#This Row],[Prøveform]]=""),"",XPlan_raw[[#This Row],[Prøveform]])</f>
        <v>Oral examination</v>
      </c>
      <c r="I328" t="str">
        <f>IF(XPlan_raw[[#This Row],[Eksaminator_samlet]]&lt;&gt;"",XPlan_raw[[#This Row],[Eksaminator_samlet]],"")</f>
        <v>Nicolaj Haarhøj Malle, Viet Duong Hoang</v>
      </c>
      <c r="J328" t="str">
        <f>IF(OR(XPlan_raw[[#This Row],[Censur]]="(tom)",XPlan_raw[[#This Row],[Censur]]=""),"",XPlan_raw[[#This Row],[Censur]])</f>
        <v>Second examiner: External</v>
      </c>
      <c r="K3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8" s="4" t="str">
        <f>IF(XPlan_raw[[#This Row],[Bemærk]]&lt;&gt;"",XPlan_raw[[#This Row],[Bemærk]],"")</f>
        <v/>
      </c>
      <c r="M328" s="4" t="str">
        <f>IF(XPlan_raw[[#This Row],[Prøveform]]="Skriftlig prøve",XPlan_raw[[#This Row],[DATO: Start eksamen]]+21,"")</f>
        <v/>
      </c>
      <c r="N3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28" s="27" t="s">
        <v>515</v>
      </c>
      <c r="R328" s="49" t="s">
        <v>1715</v>
      </c>
      <c r="S328" s="46" t="s">
        <v>1716</v>
      </c>
      <c r="T328" s="25" t="s">
        <v>1717</v>
      </c>
      <c r="U328" s="46" t="s">
        <v>156</v>
      </c>
      <c r="V328" s="25" t="s">
        <v>157</v>
      </c>
      <c r="W328" s="50">
        <v>45831</v>
      </c>
      <c r="X328" s="51">
        <v>45834</v>
      </c>
      <c r="Y328" s="41" t="s">
        <v>630</v>
      </c>
      <c r="Z328" s="49" t="s">
        <v>1494</v>
      </c>
      <c r="AA328" s="25" t="s">
        <v>186</v>
      </c>
      <c r="AB328" s="46" t="s">
        <v>187</v>
      </c>
      <c r="AC328" s="42">
        <v>45884</v>
      </c>
      <c r="AD328" s="52"/>
      <c r="AE328" s="26"/>
      <c r="AF328" t="s">
        <v>18</v>
      </c>
      <c r="AH328" s="46" t="s">
        <v>157</v>
      </c>
      <c r="AI328" s="25" t="s">
        <v>157</v>
      </c>
      <c r="AJ328" s="46" t="s">
        <v>157</v>
      </c>
      <c r="AK328" s="25" t="s">
        <v>157</v>
      </c>
      <c r="AL328" s="46" t="s">
        <v>157</v>
      </c>
      <c r="AM328" s="25" t="s">
        <v>157</v>
      </c>
      <c r="AN328" s="46" t="s">
        <v>157</v>
      </c>
      <c r="AO328" s="25" t="s">
        <v>157</v>
      </c>
      <c r="AP328" s="25" t="s">
        <v>52</v>
      </c>
      <c r="AQ328" s="25" t="s">
        <v>157</v>
      </c>
      <c r="AR328" s="25" t="s">
        <v>157</v>
      </c>
      <c r="AS328" s="25" t="s">
        <v>157</v>
      </c>
      <c r="AT328" s="25" t="s">
        <v>157</v>
      </c>
      <c r="AU328" s="25" t="s">
        <v>157</v>
      </c>
      <c r="AV328" s="25"/>
      <c r="AW328" s="25" t="s">
        <v>157</v>
      </c>
      <c r="AX328" s="25" t="s">
        <v>157</v>
      </c>
      <c r="AY328" s="25" t="s">
        <v>157</v>
      </c>
      <c r="AZ328" s="25" t="s">
        <v>157</v>
      </c>
      <c r="BA328" s="25" t="s">
        <v>157</v>
      </c>
      <c r="BB328" s="25" t="s">
        <v>157</v>
      </c>
      <c r="BC328" s="25" t="s">
        <v>157</v>
      </c>
      <c r="BD328" s="25" t="s">
        <v>157</v>
      </c>
      <c r="BE328" s="25" t="s">
        <v>157</v>
      </c>
      <c r="BF328" s="25" t="s">
        <v>157</v>
      </c>
      <c r="BG328" s="25" t="s">
        <v>157</v>
      </c>
      <c r="BH328" s="25" t="s">
        <v>157</v>
      </c>
      <c r="BI328" s="25" t="s">
        <v>157</v>
      </c>
      <c r="BJ328" s="25" t="s">
        <v>157</v>
      </c>
      <c r="BK328" s="25" t="s">
        <v>157</v>
      </c>
      <c r="BL328" s="25" t="s">
        <v>157</v>
      </c>
      <c r="BM328" s="25" t="s">
        <v>157</v>
      </c>
      <c r="BN328" s="25" t="s">
        <v>157</v>
      </c>
      <c r="BO328" s="25" t="s">
        <v>157</v>
      </c>
      <c r="BP328" s="25" t="s">
        <v>157</v>
      </c>
      <c r="BQ328" s="25" t="s">
        <v>157</v>
      </c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</row>
    <row r="329" spans="2:84" x14ac:dyDescent="0.25">
      <c r="B329" t="str">
        <f>IF(Q329="ja",XPlan_raw[[#This Row],[EKA_kode2]],"")</f>
        <v>T420035102</v>
      </c>
      <c r="C329" t="str">
        <f>XPlan_raw[[#This Row],[eka_langtnavn]]</f>
        <v>Digital signalbehandling</v>
      </c>
      <c r="D329" t="str">
        <f>IF(XPlan_raw[[#This Row],[Interne-kode]]&lt;&gt;"(tom)",XPlan_raw[[#This Row],[Interne-kode]],"")</f>
        <v>E-SIG</v>
      </c>
      <c r="E3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3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9" t="str">
        <f>IF(XPlan_raw[[#This Row],[Campus]]&lt;&gt;"(tom)",XPlan_raw[[#This Row],[Campus]],"")</f>
        <v>Odense</v>
      </c>
      <c r="H329" t="str">
        <f>IF(OR(XPlan_raw[[#This Row],[Prøveform]]="(tom)",XPlan_raw[[#This Row],[Prøveform]]=""),"",XPlan_raw[[#This Row],[Prøveform]])</f>
        <v>Oral examination</v>
      </c>
      <c r="I329" t="str">
        <f>IF(XPlan_raw[[#This Row],[Eksaminator_samlet]]&lt;&gt;"",XPlan_raw[[#This Row],[Eksaminator_samlet]],"")</f>
        <v xml:space="preserve">Claus Vaarning </v>
      </c>
      <c r="J329" t="str">
        <f>IF(OR(XPlan_raw[[#This Row],[Censur]]="(tom)",XPlan_raw[[#This Row],[Censur]]=""),"",XPlan_raw[[#This Row],[Censur]])</f>
        <v>Second examiner: External</v>
      </c>
      <c r="K3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29" s="4" t="str">
        <f>IF(XPlan_raw[[#This Row],[Bemærk]]&lt;&gt;"",XPlan_raw[[#This Row],[Bemærk]],"")</f>
        <v/>
      </c>
      <c r="M329" s="4" t="str">
        <f>IF(XPlan_raw[[#This Row],[Prøveform]]="Skriftlig prøve",XPlan_raw[[#This Row],[DATO: Start eksamen]]+21,"")</f>
        <v/>
      </c>
      <c r="N3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(BEng),(tom),(tom),(tom),(tom),(tom),(tom),(tom),(tom),Bachelor i Elektronik (BSc),(tom),Bachelor i Fysik og Teknologi (BSc),,(tom),(tom),(tom),(tom),(tom),(tom),(tom),(tom),(tom),(tom),(tom),(tom),(tom),(tom),(tom),(tom),(tom),(tom),(tom),(tom),(tom),,,,,,,,,,,,,,,</v>
      </c>
      <c r="Q329" s="27" t="s">
        <v>515</v>
      </c>
      <c r="R329" s="49" t="s">
        <v>1478</v>
      </c>
      <c r="S329" s="46" t="s">
        <v>1479</v>
      </c>
      <c r="T329" s="25" t="s">
        <v>1480</v>
      </c>
      <c r="U329" s="46" t="s">
        <v>410</v>
      </c>
      <c r="V329" s="25" t="s">
        <v>203</v>
      </c>
      <c r="W329" s="42">
        <v>45831</v>
      </c>
      <c r="X329" s="51">
        <v>45832</v>
      </c>
      <c r="Y329" s="41" t="s">
        <v>630</v>
      </c>
      <c r="Z329" s="49" t="s">
        <v>1481</v>
      </c>
      <c r="AA329" s="25" t="s">
        <v>186</v>
      </c>
      <c r="AB329" s="46" t="s">
        <v>187</v>
      </c>
      <c r="AC329" s="42">
        <v>45895</v>
      </c>
      <c r="AD329" s="52"/>
      <c r="AE329" s="26"/>
      <c r="AF329" t="s">
        <v>18</v>
      </c>
      <c r="AH329" s="46" t="s">
        <v>157</v>
      </c>
      <c r="AI329" s="25" t="s">
        <v>45</v>
      </c>
      <c r="AJ329" s="46" t="s">
        <v>46</v>
      </c>
      <c r="AK329" s="25" t="s">
        <v>157</v>
      </c>
      <c r="AL329" s="46" t="s">
        <v>157</v>
      </c>
      <c r="AM329" s="25" t="s">
        <v>157</v>
      </c>
      <c r="AN329" s="46" t="s">
        <v>157</v>
      </c>
      <c r="AO329" s="25" t="s">
        <v>157</v>
      </c>
      <c r="AP329" s="25" t="s">
        <v>157</v>
      </c>
      <c r="AQ329" s="25" t="s">
        <v>157</v>
      </c>
      <c r="AR329" s="25" t="s">
        <v>157</v>
      </c>
      <c r="AS329" s="25" t="s">
        <v>55</v>
      </c>
      <c r="AT329" s="25" t="s">
        <v>157</v>
      </c>
      <c r="AU329" s="25" t="s">
        <v>57</v>
      </c>
      <c r="AV329" s="25"/>
      <c r="AW329" s="25" t="s">
        <v>157</v>
      </c>
      <c r="AX329" s="25" t="s">
        <v>157</v>
      </c>
      <c r="AY329" s="25" t="s">
        <v>157</v>
      </c>
      <c r="AZ329" s="25" t="s">
        <v>157</v>
      </c>
      <c r="BA329" s="25" t="s">
        <v>157</v>
      </c>
      <c r="BB329" s="25" t="s">
        <v>157</v>
      </c>
      <c r="BC329" s="25" t="s">
        <v>157</v>
      </c>
      <c r="BD329" s="25" t="s">
        <v>157</v>
      </c>
      <c r="BE329" s="25" t="s">
        <v>157</v>
      </c>
      <c r="BF329" s="25" t="s">
        <v>157</v>
      </c>
      <c r="BG329" s="25" t="s">
        <v>157</v>
      </c>
      <c r="BH329" s="25" t="s">
        <v>157</v>
      </c>
      <c r="BI329" s="25" t="s">
        <v>157</v>
      </c>
      <c r="BJ329" s="25" t="s">
        <v>157</v>
      </c>
      <c r="BK329" s="25" t="s">
        <v>157</v>
      </c>
      <c r="BL329" s="25" t="s">
        <v>157</v>
      </c>
      <c r="BM329" s="25" t="s">
        <v>157</v>
      </c>
      <c r="BN329" s="25" t="s">
        <v>157</v>
      </c>
      <c r="BO329" s="25" t="s">
        <v>157</v>
      </c>
      <c r="BP329" s="25" t="s">
        <v>157</v>
      </c>
      <c r="BQ329" s="25" t="s">
        <v>157</v>
      </c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</row>
    <row r="330" spans="2:84" x14ac:dyDescent="0.25">
      <c r="B330" t="str">
        <f>IF(Q330="ja",XPlan_raw[[#This Row],[EKA_kode2]],"")</f>
        <v>T540056102</v>
      </c>
      <c r="C330" t="str">
        <f>XPlan_raw[[#This Row],[eka_langtnavn]]</f>
        <v>Forstærkerteknik og fejlberegninger</v>
      </c>
      <c r="D330" t="str">
        <f>IF(XPlan_raw[[#This Row],[Interne-kode]]&lt;&gt;"(tom)",XPlan_raw[[#This Row],[Interne-kode]],"")</f>
        <v>RB4-FF</v>
      </c>
      <c r="E3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30" t="str">
        <f>IF(XPlan_raw[[#This Row],[Campus]]&lt;&gt;"(tom)",XPlan_raw[[#This Row],[Campus]],"")</f>
        <v>Odense</v>
      </c>
      <c r="H330" t="str">
        <f>IF(OR(XPlan_raw[[#This Row],[Prøveform]]="(tom)",XPlan_raw[[#This Row],[Prøveform]]=""),"",XPlan_raw[[#This Row],[Prøveform]])</f>
        <v>Oral examination</v>
      </c>
      <c r="I330" t="str">
        <f>IF(XPlan_raw[[#This Row],[Eksaminator_samlet]]&lt;&gt;"",XPlan_raw[[#This Row],[Eksaminator_samlet]],"")</f>
        <v xml:space="preserve">Jan Petersen </v>
      </c>
      <c r="J330" t="str">
        <f>IF(OR(XPlan_raw[[#This Row],[Censur]]="(tom)",XPlan_raw[[#This Row],[Censur]]=""),"",XPlan_raw[[#This Row],[Censur]])</f>
        <v>Second examiner: Internal</v>
      </c>
      <c r="K3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30" s="4" t="str">
        <f>IF(XPlan_raw[[#This Row],[Bemærk]]&lt;&gt;"",XPlan_raw[[#This Row],[Bemærk]],"")</f>
        <v/>
      </c>
      <c r="M330" s="4" t="str">
        <f>IF(XPlan_raw[[#This Row],[Prøveform]]="Skriftlig prøve",XPlan_raw[[#This Row],[DATO: Start eksamen]]+21,"")</f>
        <v/>
      </c>
      <c r="N3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330" s="27" t="s">
        <v>515</v>
      </c>
      <c r="R330" s="49" t="s">
        <v>1770</v>
      </c>
      <c r="S330" s="46" t="s">
        <v>1771</v>
      </c>
      <c r="T330" s="25" t="s">
        <v>1772</v>
      </c>
      <c r="U330" s="46" t="s">
        <v>203</v>
      </c>
      <c r="V330" s="25" t="s">
        <v>157</v>
      </c>
      <c r="W330" s="50">
        <v>45831</v>
      </c>
      <c r="X330" s="51">
        <v>45834</v>
      </c>
      <c r="Y330" s="41" t="s">
        <v>630</v>
      </c>
      <c r="Z330" s="49" t="s">
        <v>1773</v>
      </c>
      <c r="AA330" s="25" t="s">
        <v>186</v>
      </c>
      <c r="AB330" s="46" t="s">
        <v>160</v>
      </c>
      <c r="AC330" s="42">
        <v>45883</v>
      </c>
      <c r="AD330" s="52"/>
      <c r="AE330" s="26"/>
      <c r="AF330" t="s">
        <v>18</v>
      </c>
      <c r="AH330" s="46" t="s">
        <v>157</v>
      </c>
      <c r="AI330" s="25" t="s">
        <v>157</v>
      </c>
      <c r="AJ330" s="46" t="s">
        <v>157</v>
      </c>
      <c r="AK330" s="25" t="s">
        <v>157</v>
      </c>
      <c r="AL330" s="46" t="s">
        <v>157</v>
      </c>
      <c r="AM330" s="25" t="s">
        <v>157</v>
      </c>
      <c r="AN330" s="46" t="s">
        <v>157</v>
      </c>
      <c r="AO330" s="25" t="s">
        <v>157</v>
      </c>
      <c r="AP330" s="25" t="s">
        <v>52</v>
      </c>
      <c r="AQ330" s="25" t="s">
        <v>157</v>
      </c>
      <c r="AR330" s="25" t="s">
        <v>157</v>
      </c>
      <c r="AS330" s="25" t="s">
        <v>157</v>
      </c>
      <c r="AT330" s="25" t="s">
        <v>157</v>
      </c>
      <c r="AU330" s="25" t="s">
        <v>157</v>
      </c>
      <c r="AV330" s="25"/>
      <c r="AW330" s="25" t="s">
        <v>157</v>
      </c>
      <c r="AX330" s="25" t="s">
        <v>157</v>
      </c>
      <c r="AY330" s="25" t="s">
        <v>61</v>
      </c>
      <c r="AZ330" s="25" t="s">
        <v>157</v>
      </c>
      <c r="BA330" s="25" t="s">
        <v>157</v>
      </c>
      <c r="BB330" s="25" t="s">
        <v>157</v>
      </c>
      <c r="BC330" s="25" t="s">
        <v>157</v>
      </c>
      <c r="BD330" s="25" t="s">
        <v>157</v>
      </c>
      <c r="BE330" s="25" t="s">
        <v>157</v>
      </c>
      <c r="BF330" s="25" t="s">
        <v>157</v>
      </c>
      <c r="BG330" s="25" t="s">
        <v>157</v>
      </c>
      <c r="BH330" s="25" t="s">
        <v>157</v>
      </c>
      <c r="BI330" s="25" t="s">
        <v>157</v>
      </c>
      <c r="BJ330" s="25" t="s">
        <v>157</v>
      </c>
      <c r="BK330" s="25" t="s">
        <v>157</v>
      </c>
      <c r="BL330" s="25" t="s">
        <v>157</v>
      </c>
      <c r="BM330" s="25" t="s">
        <v>157</v>
      </c>
      <c r="BN330" s="25" t="s">
        <v>157</v>
      </c>
      <c r="BO330" s="25" t="s">
        <v>157</v>
      </c>
      <c r="BP330" s="25" t="s">
        <v>157</v>
      </c>
      <c r="BQ330" s="25" t="s">
        <v>157</v>
      </c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</row>
    <row r="331" spans="2:84" x14ac:dyDescent="0.25">
      <c r="B331" t="str">
        <f>IF(Q331="ja",XPlan_raw[[#This Row],[EKA_kode2]],"")</f>
        <v>T560033102</v>
      </c>
      <c r="C331" t="str">
        <f>XPlan_raw[[#This Row],[eka_langtnavn]]</f>
        <v>Læringsteknologi 2</v>
      </c>
      <c r="D331" t="str">
        <f>IF(XPlan_raw[[#This Row],[Interne-kode]]&lt;&gt;"(tom)",XPlan_raw[[#This Row],[Interne-kode]],"")</f>
        <v>OB-LT2</v>
      </c>
      <c r="E3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1" t="str">
        <f>IF(XPlan_raw[[#This Row],[Campus]]&lt;&gt;"(tom)",XPlan_raw[[#This Row],[Campus]],"")</f>
        <v>Odense</v>
      </c>
      <c r="H331" t="str">
        <f>IF(OR(XPlan_raw[[#This Row],[Prøveform]]="(tom)",XPlan_raw[[#This Row],[Prøveform]]=""),"",XPlan_raw[[#This Row],[Prøveform]])</f>
        <v>Oral examination</v>
      </c>
      <c r="I331" t="str">
        <f>IF(XPlan_raw[[#This Row],[Eksaminator_samlet]]&lt;&gt;"",XPlan_raw[[#This Row],[Eksaminator_samlet]],"")</f>
        <v xml:space="preserve">Gunver Majgaard </v>
      </c>
      <c r="J331" t="str">
        <f>IF(OR(XPlan_raw[[#This Row],[Censur]]="(tom)",XPlan_raw[[#This Row],[Censur]]=""),"",XPlan_raw[[#This Row],[Censur]])</f>
        <v>Second examiner: External</v>
      </c>
      <c r="K3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31" s="4" t="str">
        <f>IF(XPlan_raw[[#This Row],[Bemærk]]&lt;&gt;"",XPlan_raw[[#This Row],[Bemærk]],"")</f>
        <v/>
      </c>
      <c r="M331" s="4" t="str">
        <f>IF(XPlan_raw[[#This Row],[Prøveform]]="Skriftlig prøve",XPlan_raw[[#This Row],[DATO: Start eksamen]]+21,"")</f>
        <v/>
      </c>
      <c r="N3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31" s="27" t="s">
        <v>515</v>
      </c>
      <c r="R331" s="49" t="s">
        <v>1852</v>
      </c>
      <c r="S331" s="46" t="s">
        <v>1853</v>
      </c>
      <c r="T331" s="25" t="s">
        <v>1854</v>
      </c>
      <c r="U331" s="46" t="s">
        <v>203</v>
      </c>
      <c r="V331" s="25" t="s">
        <v>157</v>
      </c>
      <c r="W331" s="50">
        <v>45831</v>
      </c>
      <c r="X331" s="51">
        <v>45833</v>
      </c>
      <c r="Y331" s="41" t="s">
        <v>630</v>
      </c>
      <c r="Z331" s="49" t="s">
        <v>1855</v>
      </c>
      <c r="AA331" s="25" t="s">
        <v>186</v>
      </c>
      <c r="AB331" s="46" t="s">
        <v>187</v>
      </c>
      <c r="AC331" s="42">
        <v>45889</v>
      </c>
      <c r="AD331" s="52"/>
      <c r="AE331" s="26"/>
      <c r="AF331" t="s">
        <v>18</v>
      </c>
      <c r="AH331" s="46" t="s">
        <v>157</v>
      </c>
      <c r="AI331" s="25" t="s">
        <v>157</v>
      </c>
      <c r="AJ331" s="46" t="s">
        <v>157</v>
      </c>
      <c r="AK331" s="25" t="s">
        <v>157</v>
      </c>
      <c r="AL331" s="46" t="s">
        <v>157</v>
      </c>
      <c r="AM331" s="25" t="s">
        <v>157</v>
      </c>
      <c r="AN331" s="46" t="s">
        <v>157</v>
      </c>
      <c r="AO331" s="25" t="s">
        <v>157</v>
      </c>
      <c r="AP331" s="25" t="s">
        <v>157</v>
      </c>
      <c r="AQ331" s="25" t="s">
        <v>157</v>
      </c>
      <c r="AR331" s="25" t="s">
        <v>157</v>
      </c>
      <c r="AS331" s="25" t="s">
        <v>157</v>
      </c>
      <c r="AT331" s="25" t="s">
        <v>157</v>
      </c>
      <c r="AU331" s="25" t="s">
        <v>157</v>
      </c>
      <c r="AV331" s="25"/>
      <c r="AW331" s="25" t="s">
        <v>157</v>
      </c>
      <c r="AX331" s="25" t="s">
        <v>157</v>
      </c>
      <c r="AY331" s="25" t="s">
        <v>157</v>
      </c>
      <c r="AZ331" s="25" t="s">
        <v>62</v>
      </c>
      <c r="BA331" s="25" t="s">
        <v>157</v>
      </c>
      <c r="BB331" s="25" t="s">
        <v>157</v>
      </c>
      <c r="BC331" s="25" t="s">
        <v>157</v>
      </c>
      <c r="BD331" s="25" t="s">
        <v>157</v>
      </c>
      <c r="BE331" s="25" t="s">
        <v>157</v>
      </c>
      <c r="BF331" s="25" t="s">
        <v>157</v>
      </c>
      <c r="BG331" s="25" t="s">
        <v>157</v>
      </c>
      <c r="BH331" s="25" t="s">
        <v>157</v>
      </c>
      <c r="BI331" s="25" t="s">
        <v>157</v>
      </c>
      <c r="BJ331" s="25" t="s">
        <v>157</v>
      </c>
      <c r="BK331" s="25" t="s">
        <v>157</v>
      </c>
      <c r="BL331" s="25" t="s">
        <v>157</v>
      </c>
      <c r="BM331" s="25" t="s">
        <v>157</v>
      </c>
      <c r="BN331" s="25" t="s">
        <v>157</v>
      </c>
      <c r="BO331" s="25" t="s">
        <v>157</v>
      </c>
      <c r="BP331" s="25" t="s">
        <v>157</v>
      </c>
      <c r="BQ331" s="25" t="s">
        <v>157</v>
      </c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</row>
    <row r="332" spans="2:84" x14ac:dyDescent="0.25">
      <c r="B332" t="str">
        <f>IF(Q332="ja",XPlan_raw[[#This Row],[EKA_kode2]],"")</f>
        <v>T140046102</v>
      </c>
      <c r="C332" t="str">
        <f>XPlan_raw[[#This Row],[eka_langtnavn]]</f>
        <v>Materialelære og LCA</v>
      </c>
      <c r="D332" t="str">
        <f>IF(XPlan_raw[[#This Row],[Interne-kode]]&lt;&gt;"(tom)",XPlan_raw[[#This Row],[Interne-kode]],"")</f>
        <v>14-MS</v>
      </c>
      <c r="E3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3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2" t="str">
        <f>IF(XPlan_raw[[#This Row],[Campus]]&lt;&gt;"(tom)",XPlan_raw[[#This Row],[Campus]],"")</f>
        <v>Odense</v>
      </c>
      <c r="H332" t="str">
        <f>IF(OR(XPlan_raw[[#This Row],[Prøveform]]="(tom)",XPlan_raw[[#This Row],[Prøveform]]=""),"",XPlan_raw[[#This Row],[Prøveform]])</f>
        <v>Oral examination</v>
      </c>
      <c r="I332" t="str">
        <f>IF(XPlan_raw[[#This Row],[Eksaminator_samlet]]&lt;&gt;"",XPlan_raw[[#This Row],[Eksaminator_samlet]],"")</f>
        <v>Torben Bårup Sørensen, Thomas Asmus Pedersen</v>
      </c>
      <c r="J332" t="str">
        <f>IF(OR(XPlan_raw[[#This Row],[Censur]]="(tom)",XPlan_raw[[#This Row],[Censur]]=""),"",XPlan_raw[[#This Row],[Censur]])</f>
        <v>Second examiner: Internal</v>
      </c>
      <c r="K3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2" s="4" t="str">
        <f>IF(XPlan_raw[[#This Row],[Bemærk]]&lt;&gt;"",XPlan_raw[[#This Row],[Bemærk]],"")</f>
        <v/>
      </c>
      <c r="M332" s="4" t="str">
        <f>IF(XPlan_raw[[#This Row],[Prøveform]]="Skriftlig prøve",XPlan_raw[[#This Row],[DATO: Start eksamen]]+21,"")</f>
        <v/>
      </c>
      <c r="N3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332" s="27" t="s">
        <v>515</v>
      </c>
      <c r="R332" s="26" t="s">
        <v>1232</v>
      </c>
      <c r="S332" s="25" t="s">
        <v>1233</v>
      </c>
      <c r="T332" s="25" t="s">
        <v>1234</v>
      </c>
      <c r="U332" s="25" t="s">
        <v>156</v>
      </c>
      <c r="V332" s="25" t="s">
        <v>203</v>
      </c>
      <c r="W332" s="42">
        <v>45831</v>
      </c>
      <c r="X332" s="51">
        <v>45832</v>
      </c>
      <c r="Y332" s="41" t="s">
        <v>630</v>
      </c>
      <c r="Z332" s="26" t="s">
        <v>1235</v>
      </c>
      <c r="AA332" s="25" t="s">
        <v>186</v>
      </c>
      <c r="AB332" s="25" t="s">
        <v>160</v>
      </c>
      <c r="AC332" s="42">
        <v>45890</v>
      </c>
      <c r="AD332" s="51"/>
      <c r="AE332" s="26"/>
      <c r="AF332" t="s">
        <v>18</v>
      </c>
      <c r="AH332" s="46" t="s">
        <v>157</v>
      </c>
      <c r="AI332" s="25" t="s">
        <v>157</v>
      </c>
      <c r="AJ332" s="46" t="s">
        <v>157</v>
      </c>
      <c r="AK332" s="25" t="s">
        <v>157</v>
      </c>
      <c r="AL332" s="46" t="s">
        <v>157</v>
      </c>
      <c r="AM332" s="25" t="s">
        <v>157</v>
      </c>
      <c r="AN332" s="46" t="s">
        <v>157</v>
      </c>
      <c r="AO332" s="25" t="s">
        <v>157</v>
      </c>
      <c r="AP332" s="25" t="s">
        <v>157</v>
      </c>
      <c r="AQ332" s="25" t="s">
        <v>157</v>
      </c>
      <c r="AR332" s="25" t="s">
        <v>54</v>
      </c>
      <c r="AS332" s="25" t="s">
        <v>157</v>
      </c>
      <c r="AT332" s="25" t="s">
        <v>157</v>
      </c>
      <c r="AU332" s="25" t="s">
        <v>157</v>
      </c>
      <c r="AV332" s="25"/>
      <c r="AW332" s="25" t="s">
        <v>157</v>
      </c>
      <c r="AX332" s="25" t="s">
        <v>157</v>
      </c>
      <c r="AY332" s="25" t="s">
        <v>157</v>
      </c>
      <c r="AZ332" s="25" t="s">
        <v>157</v>
      </c>
      <c r="BA332" s="25" t="s">
        <v>157</v>
      </c>
      <c r="BB332" s="25" t="s">
        <v>157</v>
      </c>
      <c r="BC332" s="25" t="s">
        <v>157</v>
      </c>
      <c r="BD332" s="25" t="s">
        <v>157</v>
      </c>
      <c r="BE332" s="25" t="s">
        <v>157</v>
      </c>
      <c r="BF332" s="25" t="s">
        <v>157</v>
      </c>
      <c r="BG332" s="25" t="s">
        <v>157</v>
      </c>
      <c r="BH332" s="25" t="s">
        <v>157</v>
      </c>
      <c r="BI332" s="25" t="s">
        <v>157</v>
      </c>
      <c r="BJ332" s="25" t="s">
        <v>157</v>
      </c>
      <c r="BK332" s="25" t="s">
        <v>157</v>
      </c>
      <c r="BL332" s="25" t="s">
        <v>157</v>
      </c>
      <c r="BM332" s="25" t="s">
        <v>157</v>
      </c>
      <c r="BN332" s="25" t="s">
        <v>157</v>
      </c>
      <c r="BO332" s="25" t="s">
        <v>157</v>
      </c>
      <c r="BP332" s="25" t="s">
        <v>157</v>
      </c>
      <c r="BQ332" s="25" t="s">
        <v>157</v>
      </c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</row>
    <row r="333" spans="2:84" x14ac:dyDescent="0.25">
      <c r="B333" t="str">
        <f>IF(Q333="ja",XPlan_raw[[#This Row],[EKA_kode2]],"")</f>
        <v>T000049102</v>
      </c>
      <c r="C333" t="str">
        <f>XPlan_raw[[#This Row],[eka_langtnavn]]</f>
        <v>Offentlig bygherre - Infrastruktur</v>
      </c>
      <c r="D333" t="str">
        <f>IF(XPlan_raw[[#This Row],[Interne-kode]]&lt;&gt;"(tom)",XPlan_raw[[#This Row],[Interne-kode]],"")</f>
        <v>B-OBI1</v>
      </c>
      <c r="E3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3" t="str">
        <f>IF(XPlan_raw[[#This Row],[Campus]]&lt;&gt;"(tom)",XPlan_raw[[#This Row],[Campus]],"")</f>
        <v>Odense</v>
      </c>
      <c r="H333" t="str">
        <f>IF(OR(XPlan_raw[[#This Row],[Prøveform]]="(tom)",XPlan_raw[[#This Row],[Prøveform]]=""),"",XPlan_raw[[#This Row],[Prøveform]])</f>
        <v>Oral examination</v>
      </c>
      <c r="I333" t="str">
        <f>IF(XPlan_raw[[#This Row],[Eksaminator_samlet]]&lt;&gt;"",XPlan_raw[[#This Row],[Eksaminator_samlet]],"")</f>
        <v>Camilla Fogh Larsen</v>
      </c>
      <c r="J333" t="str">
        <f>IF(OR(XPlan_raw[[#This Row],[Censur]]="(tom)",XPlan_raw[[#This Row],[Censur]]=""),"",XPlan_raw[[#This Row],[Censur]])</f>
        <v>Second examiner: Internal</v>
      </c>
      <c r="K3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33" s="4" t="str">
        <f>IF(XPlan_raw[[#This Row],[Bemærk]]&lt;&gt;"",XPlan_raw[[#This Row],[Bemærk]],"")</f>
        <v/>
      </c>
      <c r="M333" s="4" t="str">
        <f>IF(XPlan_raw[[#This Row],[Prøveform]]="Skriftlig prøve",XPlan_raw[[#This Row],[DATO: Start eksamen]]+21,"")</f>
        <v/>
      </c>
      <c r="N3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33" s="27" t="s">
        <v>515</v>
      </c>
      <c r="R333" s="49" t="s">
        <v>869</v>
      </c>
      <c r="S333" s="46" t="s">
        <v>870</v>
      </c>
      <c r="T333" s="25" t="s">
        <v>871</v>
      </c>
      <c r="U333" s="46" t="s">
        <v>203</v>
      </c>
      <c r="V333" s="25" t="s">
        <v>157</v>
      </c>
      <c r="W333" s="50">
        <v>45831</v>
      </c>
      <c r="X333" s="51">
        <v>45832</v>
      </c>
      <c r="Y333" s="41" t="s">
        <v>631</v>
      </c>
      <c r="Z333" s="49" t="s">
        <v>872</v>
      </c>
      <c r="AA333" s="25" t="s">
        <v>186</v>
      </c>
      <c r="AB333" s="46" t="s">
        <v>160</v>
      </c>
      <c r="AC333" s="42">
        <v>45895</v>
      </c>
      <c r="AD333" s="52"/>
      <c r="AE333" s="26"/>
      <c r="AF333" t="s">
        <v>18</v>
      </c>
      <c r="AH333" s="46" t="s">
        <v>44</v>
      </c>
      <c r="AI333" s="25" t="s">
        <v>157</v>
      </c>
      <c r="AJ333" s="46" t="s">
        <v>157</v>
      </c>
      <c r="AK333" s="25" t="s">
        <v>157</v>
      </c>
      <c r="AL333" s="46" t="s">
        <v>157</v>
      </c>
      <c r="AM333" s="25" t="s">
        <v>157</v>
      </c>
      <c r="AN333" s="46" t="s">
        <v>157</v>
      </c>
      <c r="AO333" s="25" t="s">
        <v>157</v>
      </c>
      <c r="AP333" s="25" t="s">
        <v>157</v>
      </c>
      <c r="AQ333" s="25" t="s">
        <v>157</v>
      </c>
      <c r="AR333" s="25" t="s">
        <v>157</v>
      </c>
      <c r="AS333" s="25" t="s">
        <v>157</v>
      </c>
      <c r="AT333" s="25" t="s">
        <v>157</v>
      </c>
      <c r="AU333" s="25" t="s">
        <v>157</v>
      </c>
      <c r="AV333" s="25"/>
      <c r="AW333" s="25" t="s">
        <v>157</v>
      </c>
      <c r="AX333" s="25" t="s">
        <v>157</v>
      </c>
      <c r="AY333" s="25" t="s">
        <v>157</v>
      </c>
      <c r="AZ333" s="25" t="s">
        <v>157</v>
      </c>
      <c r="BA333" s="25" t="s">
        <v>157</v>
      </c>
      <c r="BB333" s="25" t="s">
        <v>157</v>
      </c>
      <c r="BC333" s="25" t="s">
        <v>157</v>
      </c>
      <c r="BD333" s="25" t="s">
        <v>157</v>
      </c>
      <c r="BE333" s="25" t="s">
        <v>157</v>
      </c>
      <c r="BF333" s="25" t="s">
        <v>157</v>
      </c>
      <c r="BG333" s="25" t="s">
        <v>157</v>
      </c>
      <c r="BH333" s="25" t="s">
        <v>157</v>
      </c>
      <c r="BI333" s="25" t="s">
        <v>157</v>
      </c>
      <c r="BJ333" s="25" t="s">
        <v>157</v>
      </c>
      <c r="BK333" s="25" t="s">
        <v>157</v>
      </c>
      <c r="BL333" s="25" t="s">
        <v>157</v>
      </c>
      <c r="BM333" s="25" t="s">
        <v>157</v>
      </c>
      <c r="BN333" s="25" t="s">
        <v>157</v>
      </c>
      <c r="BO333" s="25" t="s">
        <v>157</v>
      </c>
      <c r="BP333" s="25" t="s">
        <v>157</v>
      </c>
      <c r="BQ333" s="25" t="s">
        <v>157</v>
      </c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</row>
    <row r="334" spans="2:84" x14ac:dyDescent="0.25">
      <c r="B334" t="str">
        <f>IF(Q334="ja",XPlan_raw[[#This Row],[EKA_kode2]],"")</f>
        <v>T090025102</v>
      </c>
      <c r="C334" t="str">
        <f>XPlan_raw[[#This Row],[eka_langtnavn]]</f>
        <v>Operations Management: Systems and Methods</v>
      </c>
      <c r="D334" t="str">
        <f>IF(XPlan_raw[[#This Row],[Interne-kode]]&lt;&gt;"(tom)",XPlan_raw[[#This Row],[Interne-kode]],"")</f>
        <v>OM-SM</v>
      </c>
      <c r="E3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4" t="str">
        <f>IF(XPlan_raw[[#This Row],[Campus]]&lt;&gt;"(tom)",XPlan_raw[[#This Row],[Campus]],"")</f>
        <v>Odense</v>
      </c>
      <c r="H334" t="str">
        <f>IF(OR(XPlan_raw[[#This Row],[Prøveform]]="(tom)",XPlan_raw[[#This Row],[Prøveform]]=""),"",XPlan_raw[[#This Row],[Prøveform]])</f>
        <v>Oral examination</v>
      </c>
      <c r="I334" t="str">
        <f>IF(XPlan_raw[[#This Row],[Eksaminator_samlet]]&lt;&gt;"",XPlan_raw[[#This Row],[Eksaminator_samlet]],"")</f>
        <v>Henrik Blichfeldt, Britta Linnea Gammelgaard</v>
      </c>
      <c r="J334" t="str">
        <f>IF(OR(XPlan_raw[[#This Row],[Censur]]="(tom)",XPlan_raw[[#This Row],[Censur]]=""),"",XPlan_raw[[#This Row],[Censur]])</f>
        <v>Second examiner: Internal</v>
      </c>
      <c r="K3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34" s="4" t="str">
        <f>IF(XPlan_raw[[#This Row],[Bemærk]]&lt;&gt;"",XPlan_raw[[#This Row],[Bemærk]],"")</f>
        <v/>
      </c>
      <c r="M334" s="4" t="str">
        <f>IF(XPlan_raw[[#This Row],[Prøveform]]="Skriftlig prøve",XPlan_raw[[#This Row],[DATO: Start eksamen]]+21,"")</f>
        <v/>
      </c>
      <c r="N3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334" s="27" t="s">
        <v>515</v>
      </c>
      <c r="R334" s="49" t="s">
        <v>1072</v>
      </c>
      <c r="S334" s="46" t="s">
        <v>1073</v>
      </c>
      <c r="T334" s="25" t="s">
        <v>1074</v>
      </c>
      <c r="U334" s="46" t="s">
        <v>165</v>
      </c>
      <c r="V334" s="25" t="s">
        <v>157</v>
      </c>
      <c r="W334" s="50">
        <v>45831</v>
      </c>
      <c r="X334" s="51">
        <v>45833</v>
      </c>
      <c r="Y334" s="41" t="s">
        <v>630</v>
      </c>
      <c r="Z334" s="49" t="s">
        <v>1075</v>
      </c>
      <c r="AA334" s="25" t="s">
        <v>186</v>
      </c>
      <c r="AB334" s="46" t="s">
        <v>160</v>
      </c>
      <c r="AC334" s="42">
        <v>45894</v>
      </c>
      <c r="AD334" s="52"/>
      <c r="AE334" s="26"/>
      <c r="AF334" t="s">
        <v>18</v>
      </c>
      <c r="AH334" s="46" t="s">
        <v>157</v>
      </c>
      <c r="AI334" s="25" t="s">
        <v>157</v>
      </c>
      <c r="AJ334" s="46" t="s">
        <v>157</v>
      </c>
      <c r="AK334" s="25" t="s">
        <v>157</v>
      </c>
      <c r="AL334" s="46" t="s">
        <v>157</v>
      </c>
      <c r="AM334" s="25" t="s">
        <v>157</v>
      </c>
      <c r="AN334" s="46" t="s">
        <v>157</v>
      </c>
      <c r="AO334" s="25" t="s">
        <v>157</v>
      </c>
      <c r="AP334" s="25" t="s">
        <v>157</v>
      </c>
      <c r="AQ334" s="25" t="s">
        <v>157</v>
      </c>
      <c r="AR334" s="25" t="s">
        <v>157</v>
      </c>
      <c r="AS334" s="25" t="s">
        <v>157</v>
      </c>
      <c r="AT334" s="25" t="s">
        <v>157</v>
      </c>
      <c r="AU334" s="25" t="s">
        <v>157</v>
      </c>
      <c r="AV334" s="25"/>
      <c r="AW334" s="25" t="s">
        <v>157</v>
      </c>
      <c r="AX334" s="25" t="s">
        <v>157</v>
      </c>
      <c r="AY334" s="25" t="s">
        <v>157</v>
      </c>
      <c r="AZ334" s="25" t="s">
        <v>157</v>
      </c>
      <c r="BA334" s="25" t="s">
        <v>157</v>
      </c>
      <c r="BB334" s="25" t="s">
        <v>157</v>
      </c>
      <c r="BC334" s="25" t="s">
        <v>157</v>
      </c>
      <c r="BD334" s="25" t="s">
        <v>157</v>
      </c>
      <c r="BE334" s="25" t="s">
        <v>157</v>
      </c>
      <c r="BF334" s="25" t="s">
        <v>157</v>
      </c>
      <c r="BG334" s="25" t="s">
        <v>157</v>
      </c>
      <c r="BH334" s="25" t="s">
        <v>157</v>
      </c>
      <c r="BI334" s="25" t="s">
        <v>157</v>
      </c>
      <c r="BJ334" s="25" t="s">
        <v>157</v>
      </c>
      <c r="BK334" s="25" t="s">
        <v>157</v>
      </c>
      <c r="BL334" s="25" t="s">
        <v>157</v>
      </c>
      <c r="BM334" s="25" t="s">
        <v>75</v>
      </c>
      <c r="BN334" s="25" t="s">
        <v>157</v>
      </c>
      <c r="BO334" s="25" t="s">
        <v>157</v>
      </c>
      <c r="BP334" s="25" t="s">
        <v>157</v>
      </c>
      <c r="BQ334" s="25" t="s">
        <v>34</v>
      </c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</row>
    <row r="335" spans="2:84" x14ac:dyDescent="0.25">
      <c r="B335" t="str">
        <f>IF(Q335="ja",XPlan_raw[[#This Row],[EKA_kode2]],"")</f>
        <v>T100012102</v>
      </c>
      <c r="C335" t="str">
        <f>XPlan_raw[[#This Row],[eka_langtnavn]]</f>
        <v xml:space="preserve">Organization and Management 1 </v>
      </c>
      <c r="D335" t="str">
        <f>IF(XPlan_raw[[#This Row],[Interne-kode]]&lt;&gt;"(tom)",XPlan_raw[[#This Row],[Interne-kode]],"")</f>
        <v>X-ORG1</v>
      </c>
      <c r="E3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5" t="str">
        <f>IF(XPlan_raw[[#This Row],[Campus]]&lt;&gt;"(tom)",XPlan_raw[[#This Row],[Campus]],"")</f>
        <v>Odense</v>
      </c>
      <c r="H335" t="str">
        <f>IF(OR(XPlan_raw[[#This Row],[Prøveform]]="(tom)",XPlan_raw[[#This Row],[Prøveform]]=""),"",XPlan_raw[[#This Row],[Prøveform]])</f>
        <v>Oral examination</v>
      </c>
      <c r="I335" t="str">
        <f>IF(XPlan_raw[[#This Row],[Eksaminator_samlet]]&lt;&gt;"",XPlan_raw[[#This Row],[Eksaminator_samlet]],"")</f>
        <v>Rune Baier Lindholm Nielsen</v>
      </c>
      <c r="J335" t="str">
        <f>IF(OR(XPlan_raw[[#This Row],[Censur]]="(tom)",XPlan_raw[[#This Row],[Censur]]=""),"",XPlan_raw[[#This Row],[Censur]])</f>
        <v>Second examiner: Internal</v>
      </c>
      <c r="K3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5" s="4" t="str">
        <f>IF(XPlan_raw[[#This Row],[Bemærk]]&lt;&gt;"",XPlan_raw[[#This Row],[Bemærk]],"")</f>
        <v/>
      </c>
      <c r="M335" s="4" t="str">
        <f>IF(XPlan_raw[[#This Row],[Prøveform]]="Skriftlig prøve",XPlan_raw[[#This Row],[DATO: Start eksamen]]+21,"")</f>
        <v/>
      </c>
      <c r="N3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35" s="27" t="s">
        <v>515</v>
      </c>
      <c r="R335" s="26" t="s">
        <v>1110</v>
      </c>
      <c r="S335" s="25" t="s">
        <v>1111</v>
      </c>
      <c r="T335" s="25" t="s">
        <v>1112</v>
      </c>
      <c r="U335" s="25" t="s">
        <v>157</v>
      </c>
      <c r="V335" s="25" t="s">
        <v>157</v>
      </c>
      <c r="W335" s="42">
        <v>45831</v>
      </c>
      <c r="X335" s="51">
        <v>45832</v>
      </c>
      <c r="Y335" s="41" t="s">
        <v>631</v>
      </c>
      <c r="Z335" s="26" t="s">
        <v>1113</v>
      </c>
      <c r="AA335" s="25" t="s">
        <v>186</v>
      </c>
      <c r="AB335" s="25" t="s">
        <v>160</v>
      </c>
      <c r="AC335" s="42">
        <v>45890</v>
      </c>
      <c r="AD335" s="51"/>
      <c r="AE335" s="26"/>
      <c r="AF335" t="s">
        <v>18</v>
      </c>
      <c r="AH335" s="46" t="s">
        <v>157</v>
      </c>
      <c r="AI335" s="25" t="s">
        <v>45</v>
      </c>
      <c r="AJ335" s="46" t="s">
        <v>157</v>
      </c>
      <c r="AK335" s="25" t="s">
        <v>47</v>
      </c>
      <c r="AL335" s="46" t="s">
        <v>157</v>
      </c>
      <c r="AM335" s="25" t="s">
        <v>157</v>
      </c>
      <c r="AN335" s="46" t="s">
        <v>157</v>
      </c>
      <c r="AO335" s="25" t="s">
        <v>157</v>
      </c>
      <c r="AP335" s="25" t="s">
        <v>157</v>
      </c>
      <c r="AQ335" s="25" t="s">
        <v>157</v>
      </c>
      <c r="AR335" s="25" t="s">
        <v>157</v>
      </c>
      <c r="AS335" s="25" t="s">
        <v>157</v>
      </c>
      <c r="AT335" s="25" t="s">
        <v>157</v>
      </c>
      <c r="AU335" s="25" t="s">
        <v>157</v>
      </c>
      <c r="AV335" s="25"/>
      <c r="AW335" s="25" t="s">
        <v>157</v>
      </c>
      <c r="AX335" s="25" t="s">
        <v>157</v>
      </c>
      <c r="AY335" s="25" t="s">
        <v>157</v>
      </c>
      <c r="AZ335" s="25" t="s">
        <v>157</v>
      </c>
      <c r="BA335" s="25" t="s">
        <v>157</v>
      </c>
      <c r="BB335" s="25" t="s">
        <v>157</v>
      </c>
      <c r="BC335" s="25" t="s">
        <v>157</v>
      </c>
      <c r="BD335" s="25" t="s">
        <v>157</v>
      </c>
      <c r="BE335" s="25" t="s">
        <v>157</v>
      </c>
      <c r="BF335" s="25" t="s">
        <v>157</v>
      </c>
      <c r="BG335" s="25" t="s">
        <v>157</v>
      </c>
      <c r="BH335" s="25" t="s">
        <v>157</v>
      </c>
      <c r="BI335" s="25" t="s">
        <v>157</v>
      </c>
      <c r="BJ335" s="25" t="s">
        <v>157</v>
      </c>
      <c r="BK335" s="25" t="s">
        <v>157</v>
      </c>
      <c r="BL335" s="25" t="s">
        <v>157</v>
      </c>
      <c r="BM335" s="25" t="s">
        <v>157</v>
      </c>
      <c r="BN335" s="25" t="s">
        <v>157</v>
      </c>
      <c r="BO335" s="25" t="s">
        <v>157</v>
      </c>
      <c r="BP335" s="25" t="s">
        <v>157</v>
      </c>
      <c r="BQ335" s="25" t="s">
        <v>34</v>
      </c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</row>
    <row r="336" spans="2:84" x14ac:dyDescent="0.25">
      <c r="B336" t="str">
        <f>IF(Q336="ja",XPlan_raw[[#This Row],[EKA_kode2]],"")</f>
        <v>T600002102</v>
      </c>
      <c r="C336" t="str">
        <f>XPlan_raw[[#This Row],[eka_langtnavn]]</f>
        <v>Politisk regulering og Energim</v>
      </c>
      <c r="D336" t="str">
        <f>IF(XPlan_raw[[#This Row],[Interne-kode]]&lt;&gt;"(tom)",XPlan_raw[[#This Row],[Interne-kode]],"")</f>
        <v>ET2-PRE</v>
      </c>
      <c r="E3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36" t="str">
        <f>IF(XPlan_raw[[#This Row],[Campus]]&lt;&gt;"(tom)",XPlan_raw[[#This Row],[Campus]],"")</f>
        <v>Odense</v>
      </c>
      <c r="H336" t="str">
        <f>IF(OR(XPlan_raw[[#This Row],[Prøveform]]="(tom)",XPlan_raw[[#This Row],[Prøveform]]=""),"",XPlan_raw[[#This Row],[Prøveform]])</f>
        <v>Oral examination</v>
      </c>
      <c r="I336" t="str">
        <f>IF(XPlan_raw[[#This Row],[Eksaminator_samlet]]&lt;&gt;"",XPlan_raw[[#This Row],[Eksaminator_samlet]],"")</f>
        <v>Bent Ole Gram Mortensen, Gintautas Bloze, Lisa Hjerrild</v>
      </c>
      <c r="J336" t="str">
        <f>IF(OR(XPlan_raw[[#This Row],[Censur]]="(tom)",XPlan_raw[[#This Row],[Censur]]=""),"",XPlan_raw[[#This Row],[Censur]])</f>
        <v>Second examiner: Internal</v>
      </c>
      <c r="K3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36" s="4" t="str">
        <f>IF(XPlan_raw[[#This Row],[Bemærk]]&lt;&gt;"",XPlan_raw[[#This Row],[Bemærk]],"")</f>
        <v/>
      </c>
      <c r="M336" s="4" t="str">
        <f>IF(XPlan_raw[[#This Row],[Prøveform]]="Skriftlig prøve",XPlan_raw[[#This Row],[DATO: Start eksamen]]+21,"")</f>
        <v/>
      </c>
      <c r="N3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36" s="27" t="s">
        <v>515</v>
      </c>
      <c r="R336" s="26" t="s">
        <v>720</v>
      </c>
      <c r="S336" s="25" t="s">
        <v>721</v>
      </c>
      <c r="T336" s="25" t="s">
        <v>722</v>
      </c>
      <c r="U336" s="25" t="s">
        <v>156</v>
      </c>
      <c r="V336" s="25" t="s">
        <v>157</v>
      </c>
      <c r="W336" s="42">
        <v>45831</v>
      </c>
      <c r="X336" s="51"/>
      <c r="Y336" s="41" t="s">
        <v>630</v>
      </c>
      <c r="Z336" s="26" t="s">
        <v>723</v>
      </c>
      <c r="AA336" s="25" t="s">
        <v>186</v>
      </c>
      <c r="AB336" s="25" t="s">
        <v>160</v>
      </c>
      <c r="AC336" s="42">
        <v>45897</v>
      </c>
      <c r="AD336" s="51"/>
      <c r="AE336" s="26"/>
      <c r="AF336" t="s">
        <v>18</v>
      </c>
      <c r="AH336" s="46" t="s">
        <v>157</v>
      </c>
      <c r="AI336" s="25" t="s">
        <v>157</v>
      </c>
      <c r="AJ336" s="46" t="s">
        <v>157</v>
      </c>
      <c r="AK336" s="25" t="s">
        <v>157</v>
      </c>
      <c r="AL336" s="46" t="s">
        <v>157</v>
      </c>
      <c r="AM336" s="25" t="s">
        <v>157</v>
      </c>
      <c r="AN336" s="46" t="s">
        <v>157</v>
      </c>
      <c r="AO336" s="25" t="s">
        <v>157</v>
      </c>
      <c r="AP336" s="25" t="s">
        <v>157</v>
      </c>
      <c r="AQ336" s="25" t="s">
        <v>157</v>
      </c>
      <c r="AR336" s="25" t="s">
        <v>157</v>
      </c>
      <c r="AS336" s="25" t="s">
        <v>157</v>
      </c>
      <c r="AT336" s="25" t="s">
        <v>56</v>
      </c>
      <c r="AU336" s="25" t="s">
        <v>157</v>
      </c>
      <c r="AV336" s="25"/>
      <c r="AW336" s="25" t="s">
        <v>157</v>
      </c>
      <c r="AX336" s="25" t="s">
        <v>157</v>
      </c>
      <c r="AY336" s="25" t="s">
        <v>157</v>
      </c>
      <c r="AZ336" s="25" t="s">
        <v>157</v>
      </c>
      <c r="BA336" s="25" t="s">
        <v>157</v>
      </c>
      <c r="BB336" s="25" t="s">
        <v>157</v>
      </c>
      <c r="BC336" s="25" t="s">
        <v>157</v>
      </c>
      <c r="BD336" s="25" t="s">
        <v>157</v>
      </c>
      <c r="BE336" s="25" t="s">
        <v>157</v>
      </c>
      <c r="BF336" s="25" t="s">
        <v>157</v>
      </c>
      <c r="BG336" s="25" t="s">
        <v>157</v>
      </c>
      <c r="BH336" s="25" t="s">
        <v>157</v>
      </c>
      <c r="BI336" s="25" t="s">
        <v>157</v>
      </c>
      <c r="BJ336" s="25" t="s">
        <v>157</v>
      </c>
      <c r="BK336" s="25" t="s">
        <v>157</v>
      </c>
      <c r="BL336" s="25" t="s">
        <v>157</v>
      </c>
      <c r="BM336" s="25" t="s">
        <v>157</v>
      </c>
      <c r="BN336" s="25" t="s">
        <v>157</v>
      </c>
      <c r="BO336" s="25" t="s">
        <v>157</v>
      </c>
      <c r="BP336" s="25" t="s">
        <v>157</v>
      </c>
      <c r="BQ336" s="25" t="s">
        <v>157</v>
      </c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</row>
    <row r="337" spans="2:84" x14ac:dyDescent="0.25">
      <c r="B337" t="str">
        <f>IF(Q337="ja",XPlan_raw[[#This Row],[EKA_kode2]],"")</f>
        <v>T050044102</v>
      </c>
      <c r="C337" t="str">
        <f>XPlan_raw[[#This Row],[eka_langtnavn]]</f>
        <v>Produktionsvirksomheden - Automation, Operations Management 2 og projekt</v>
      </c>
      <c r="D337" t="str">
        <f>IF(XPlan_raw[[#This Row],[Interne-kode]]&lt;&gt;"(tom)",XPlan_raw[[#This Row],[Interne-kode]],"")</f>
        <v>P-PTE2</v>
      </c>
      <c r="E3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7" t="str">
        <f>IF(XPlan_raw[[#This Row],[Campus]]&lt;&gt;"(tom)",XPlan_raw[[#This Row],[Campus]],"")</f>
        <v>Odense</v>
      </c>
      <c r="H337" t="str">
        <f>IF(OR(XPlan_raw[[#This Row],[Prøveform]]="(tom)",XPlan_raw[[#This Row],[Prøveform]]=""),"",XPlan_raw[[#This Row],[Prøveform]])</f>
        <v>Oral examination</v>
      </c>
      <c r="I337" t="str">
        <f>IF(XPlan_raw[[#This Row],[Eksaminator_samlet]]&lt;&gt;"",XPlan_raw[[#This Row],[Eksaminator_samlet]],"")</f>
        <v>Karen Kjær Larsen, Jan Pedersen</v>
      </c>
      <c r="J337" t="str">
        <f>IF(OR(XPlan_raw[[#This Row],[Censur]]="(tom)",XPlan_raw[[#This Row],[Censur]]=""),"",XPlan_raw[[#This Row],[Censur]])</f>
        <v>Second examiner: External</v>
      </c>
      <c r="K3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7" s="4" t="str">
        <f>IF(XPlan_raw[[#This Row],[Bemærk]]&lt;&gt;"",XPlan_raw[[#This Row],[Bemærk]],"")</f>
        <v/>
      </c>
      <c r="M337" s="4" t="str">
        <f>IF(XPlan_raw[[#This Row],[Prøveform]]="Skriftlig prøve",XPlan_raw[[#This Row],[DATO: Start eksamen]]+21,"")</f>
        <v/>
      </c>
      <c r="N3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37" s="27" t="s">
        <v>515</v>
      </c>
      <c r="R337" s="49" t="s">
        <v>956</v>
      </c>
      <c r="S337" s="46" t="s">
        <v>957</v>
      </c>
      <c r="T337" s="25" t="s">
        <v>950</v>
      </c>
      <c r="U337" s="46" t="s">
        <v>156</v>
      </c>
      <c r="V337" s="25" t="s">
        <v>157</v>
      </c>
      <c r="W337" s="50">
        <v>45831</v>
      </c>
      <c r="X337" s="51">
        <v>45833</v>
      </c>
      <c r="Y337" s="41" t="s">
        <v>630</v>
      </c>
      <c r="Z337" s="49" t="s">
        <v>951</v>
      </c>
      <c r="AA337" s="25" t="s">
        <v>186</v>
      </c>
      <c r="AB337" s="46" t="s">
        <v>187</v>
      </c>
      <c r="AC337" s="42">
        <v>45884</v>
      </c>
      <c r="AD337" s="52"/>
      <c r="AE337" s="26"/>
      <c r="AF337" t="s">
        <v>18</v>
      </c>
      <c r="AH337" s="46" t="s">
        <v>157</v>
      </c>
      <c r="AI337" s="25" t="s">
        <v>157</v>
      </c>
      <c r="AJ337" s="46" t="s">
        <v>157</v>
      </c>
      <c r="AK337" s="25" t="s">
        <v>157</v>
      </c>
      <c r="AL337" s="46" t="s">
        <v>157</v>
      </c>
      <c r="AM337" s="25" t="s">
        <v>157</v>
      </c>
      <c r="AN337" s="46" t="s">
        <v>157</v>
      </c>
      <c r="AO337" s="25" t="s">
        <v>51</v>
      </c>
      <c r="AP337" s="25" t="s">
        <v>157</v>
      </c>
      <c r="AQ337" s="25" t="s">
        <v>157</v>
      </c>
      <c r="AR337" s="25" t="s">
        <v>157</v>
      </c>
      <c r="AS337" s="25" t="s">
        <v>157</v>
      </c>
      <c r="AT337" s="25" t="s">
        <v>157</v>
      </c>
      <c r="AU337" s="25" t="s">
        <v>157</v>
      </c>
      <c r="AV337" s="25"/>
      <c r="AW337" s="25" t="s">
        <v>157</v>
      </c>
      <c r="AX337" s="25" t="s">
        <v>157</v>
      </c>
      <c r="AY337" s="25" t="s">
        <v>157</v>
      </c>
      <c r="AZ337" s="25" t="s">
        <v>157</v>
      </c>
      <c r="BA337" s="25" t="s">
        <v>157</v>
      </c>
      <c r="BB337" s="25" t="s">
        <v>157</v>
      </c>
      <c r="BC337" s="25" t="s">
        <v>157</v>
      </c>
      <c r="BD337" s="25" t="s">
        <v>157</v>
      </c>
      <c r="BE337" s="25" t="s">
        <v>157</v>
      </c>
      <c r="BF337" s="25" t="s">
        <v>157</v>
      </c>
      <c r="BG337" s="25" t="s">
        <v>157</v>
      </c>
      <c r="BH337" s="25" t="s">
        <v>157</v>
      </c>
      <c r="BI337" s="25" t="s">
        <v>157</v>
      </c>
      <c r="BJ337" s="25" t="s">
        <v>157</v>
      </c>
      <c r="BK337" s="25" t="s">
        <v>157</v>
      </c>
      <c r="BL337" s="25" t="s">
        <v>157</v>
      </c>
      <c r="BM337" s="25" t="s">
        <v>157</v>
      </c>
      <c r="BN337" s="25" t="s">
        <v>157</v>
      </c>
      <c r="BO337" s="25" t="s">
        <v>157</v>
      </c>
      <c r="BP337" s="25" t="s">
        <v>157</v>
      </c>
      <c r="BQ337" s="25" t="s">
        <v>157</v>
      </c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</row>
    <row r="338" spans="2:84" x14ac:dyDescent="0.25">
      <c r="B338" t="str">
        <f>IF(Q338="ja",XPlan_raw[[#This Row],[EKA_kode2]],"")</f>
        <v>T420053102</v>
      </c>
      <c r="C338" t="str">
        <f>XPlan_raw[[#This Row],[eka_langtnavn]]</f>
        <v>Projekt i autonome elektroniske systemer</v>
      </c>
      <c r="D338" t="str">
        <f>IF(XPlan_raw[[#This Row],[Interne-kode]]&lt;&gt;"(tom)",XPlan_raw[[#This Row],[Interne-kode]],"")</f>
        <v>E-PAES</v>
      </c>
      <c r="E3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8" t="str">
        <f>IF(XPlan_raw[[#This Row],[Campus]]&lt;&gt;"(tom)",XPlan_raw[[#This Row],[Campus]],"")</f>
        <v>Odense</v>
      </c>
      <c r="H338" t="str">
        <f>IF(OR(XPlan_raw[[#This Row],[Prøveform]]="(tom)",XPlan_raw[[#This Row],[Prøveform]]=""),"",XPlan_raw[[#This Row],[Prøveform]])</f>
        <v>Oral examination</v>
      </c>
      <c r="I338" t="str">
        <f>IF(XPlan_raw[[#This Row],[Eksaminator_samlet]]&lt;&gt;"",XPlan_raw[[#This Row],[Eksaminator_samlet]],"")</f>
        <v>Ali Sahafi</v>
      </c>
      <c r="J338" t="str">
        <f>IF(OR(XPlan_raw[[#This Row],[Censur]]="(tom)",XPlan_raw[[#This Row],[Censur]]=""),"",XPlan_raw[[#This Row],[Censur]])</f>
        <v>Second examiner: External</v>
      </c>
      <c r="K3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8" s="4" t="str">
        <f>IF(XPlan_raw[[#This Row],[Bemærk]]&lt;&gt;"",XPlan_raw[[#This Row],[Bemærk]],"")</f>
        <v/>
      </c>
      <c r="M338" s="4" t="str">
        <f>IF(XPlan_raw[[#This Row],[Prøveform]]="Skriftlig prøve",XPlan_raw[[#This Row],[DATO: Start eksamen]]+21,"")</f>
        <v/>
      </c>
      <c r="N3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38" s="27" t="s">
        <v>515</v>
      </c>
      <c r="R338" s="49" t="s">
        <v>1507</v>
      </c>
      <c r="S338" s="46" t="s">
        <v>1508</v>
      </c>
      <c r="T338" s="25" t="s">
        <v>1509</v>
      </c>
      <c r="U338" s="46" t="s">
        <v>156</v>
      </c>
      <c r="V338" s="25" t="s">
        <v>157</v>
      </c>
      <c r="W338" s="50">
        <v>45831</v>
      </c>
      <c r="X338" s="51">
        <v>45833</v>
      </c>
      <c r="Y338" s="41" t="s">
        <v>630</v>
      </c>
      <c r="Z338" s="49" t="s">
        <v>1452</v>
      </c>
      <c r="AA338" s="25" t="s">
        <v>186</v>
      </c>
      <c r="AB338" s="46" t="s">
        <v>187</v>
      </c>
      <c r="AC338" s="42">
        <v>45884</v>
      </c>
      <c r="AD338" s="52"/>
      <c r="AE338" s="26"/>
      <c r="AF338" t="s">
        <v>18</v>
      </c>
      <c r="AH338" s="46" t="s">
        <v>157</v>
      </c>
      <c r="AI338" s="25" t="s">
        <v>157</v>
      </c>
      <c r="AJ338" s="46" t="s">
        <v>46</v>
      </c>
      <c r="AK338" s="25" t="s">
        <v>157</v>
      </c>
      <c r="AL338" s="46" t="s">
        <v>157</v>
      </c>
      <c r="AM338" s="25" t="s">
        <v>157</v>
      </c>
      <c r="AN338" s="46" t="s">
        <v>157</v>
      </c>
      <c r="AO338" s="25" t="s">
        <v>157</v>
      </c>
      <c r="AP338" s="25" t="s">
        <v>157</v>
      </c>
      <c r="AQ338" s="25" t="s">
        <v>157</v>
      </c>
      <c r="AR338" s="25" t="s">
        <v>157</v>
      </c>
      <c r="AS338" s="25" t="s">
        <v>157</v>
      </c>
      <c r="AT338" s="25" t="s">
        <v>157</v>
      </c>
      <c r="AU338" s="25" t="s">
        <v>157</v>
      </c>
      <c r="AV338" s="25"/>
      <c r="AW338" s="25" t="s">
        <v>157</v>
      </c>
      <c r="AX338" s="25" t="s">
        <v>157</v>
      </c>
      <c r="AY338" s="25" t="s">
        <v>157</v>
      </c>
      <c r="AZ338" s="25" t="s">
        <v>157</v>
      </c>
      <c r="BA338" s="25" t="s">
        <v>157</v>
      </c>
      <c r="BB338" s="25" t="s">
        <v>157</v>
      </c>
      <c r="BC338" s="25" t="s">
        <v>157</v>
      </c>
      <c r="BD338" s="25" t="s">
        <v>157</v>
      </c>
      <c r="BE338" s="25" t="s">
        <v>157</v>
      </c>
      <c r="BF338" s="25" t="s">
        <v>157</v>
      </c>
      <c r="BG338" s="25" t="s">
        <v>157</v>
      </c>
      <c r="BH338" s="25" t="s">
        <v>157</v>
      </c>
      <c r="BI338" s="25" t="s">
        <v>157</v>
      </c>
      <c r="BJ338" s="25" t="s">
        <v>157</v>
      </c>
      <c r="BK338" s="25" t="s">
        <v>157</v>
      </c>
      <c r="BL338" s="25" t="s">
        <v>157</v>
      </c>
      <c r="BM338" s="25" t="s">
        <v>157</v>
      </c>
      <c r="BN338" s="25" t="s">
        <v>157</v>
      </c>
      <c r="BO338" s="25" t="s">
        <v>157</v>
      </c>
      <c r="BP338" s="25" t="s">
        <v>157</v>
      </c>
      <c r="BQ338" s="25" t="s">
        <v>157</v>
      </c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</row>
    <row r="339" spans="2:84" x14ac:dyDescent="0.25">
      <c r="B339" t="str">
        <f>IF(Q339="ja",XPlan_raw[[#This Row],[EKA_kode2]],"")</f>
        <v>T390013102</v>
      </c>
      <c r="C339" t="str">
        <f>XPlan_raw[[#This Row],[eka_langtnavn]]</f>
        <v>Projekt i autonome fysiske systemer</v>
      </c>
      <c r="D339" t="str">
        <f>IF(XPlan_raw[[#This Row],[Interne-kode]]&lt;&gt;"(tom)",XPlan_raw[[#This Row],[Interne-kode]],"")</f>
        <v>EB-PAFS</v>
      </c>
      <c r="E3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9" t="str">
        <f>IF(XPlan_raw[[#This Row],[Campus]]&lt;&gt;"(tom)",XPlan_raw[[#This Row],[Campus]],"")</f>
        <v>Odense</v>
      </c>
      <c r="H339" t="str">
        <f>IF(OR(XPlan_raw[[#This Row],[Prøveform]]="(tom)",XPlan_raw[[#This Row],[Prøveform]]=""),"",XPlan_raw[[#This Row],[Prøveform]])</f>
        <v>Oral examination</v>
      </c>
      <c r="I339" t="str">
        <f>IF(XPlan_raw[[#This Row],[Eksaminator_samlet]]&lt;&gt;"",XPlan_raw[[#This Row],[Eksaminator_samlet]],"")</f>
        <v>Ali Sahafi</v>
      </c>
      <c r="J339" t="str">
        <f>IF(OR(XPlan_raw[[#This Row],[Censur]]="(tom)",XPlan_raw[[#This Row],[Censur]]=""),"",XPlan_raw[[#This Row],[Censur]])</f>
        <v>Second examiner: External</v>
      </c>
      <c r="K3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9" s="4" t="str">
        <f>IF(XPlan_raw[[#This Row],[Bemærk]]&lt;&gt;"",XPlan_raw[[#This Row],[Bemærk]],"")</f>
        <v/>
      </c>
      <c r="M339" s="4" t="str">
        <f>IF(XPlan_raw[[#This Row],[Prøveform]]="Skriftlig prøve",XPlan_raw[[#This Row],[DATO: Start eksamen]]+21,"")</f>
        <v/>
      </c>
      <c r="N3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39" s="27" t="s">
        <v>515</v>
      </c>
      <c r="R339" s="49" t="s">
        <v>1449</v>
      </c>
      <c r="S339" s="46" t="s">
        <v>1450</v>
      </c>
      <c r="T339" s="25" t="s">
        <v>1451</v>
      </c>
      <c r="U339" s="46" t="s">
        <v>156</v>
      </c>
      <c r="V339" s="25" t="s">
        <v>157</v>
      </c>
      <c r="W339" s="50">
        <v>45831</v>
      </c>
      <c r="X339" s="51">
        <v>45833</v>
      </c>
      <c r="Y339" s="41" t="s">
        <v>630</v>
      </c>
      <c r="Z339" s="49" t="s">
        <v>1452</v>
      </c>
      <c r="AA339" s="25" t="s">
        <v>186</v>
      </c>
      <c r="AB339" s="46" t="s">
        <v>187</v>
      </c>
      <c r="AC339" s="42">
        <v>45884</v>
      </c>
      <c r="AD339" s="52"/>
      <c r="AE339" s="26"/>
      <c r="AF339" t="s">
        <v>18</v>
      </c>
      <c r="AH339" s="46" t="s">
        <v>157</v>
      </c>
      <c r="AI339" s="25" t="s">
        <v>157</v>
      </c>
      <c r="AJ339" s="46" t="s">
        <v>157</v>
      </c>
      <c r="AK339" s="25" t="s">
        <v>157</v>
      </c>
      <c r="AL339" s="46" t="s">
        <v>157</v>
      </c>
      <c r="AM339" s="25" t="s">
        <v>157</v>
      </c>
      <c r="AN339" s="46" t="s">
        <v>157</v>
      </c>
      <c r="AO339" s="25" t="s">
        <v>157</v>
      </c>
      <c r="AP339" s="25" t="s">
        <v>157</v>
      </c>
      <c r="AQ339" s="25" t="s">
        <v>157</v>
      </c>
      <c r="AR339" s="25" t="s">
        <v>157</v>
      </c>
      <c r="AS339" s="25" t="s">
        <v>55</v>
      </c>
      <c r="AT339" s="25" t="s">
        <v>157</v>
      </c>
      <c r="AU339" s="25" t="s">
        <v>157</v>
      </c>
      <c r="AV339" s="25"/>
      <c r="AW339" s="25" t="s">
        <v>157</v>
      </c>
      <c r="AX339" s="25" t="s">
        <v>157</v>
      </c>
      <c r="AY339" s="25" t="s">
        <v>157</v>
      </c>
      <c r="AZ339" s="25" t="s">
        <v>157</v>
      </c>
      <c r="BA339" s="25" t="s">
        <v>157</v>
      </c>
      <c r="BB339" s="25" t="s">
        <v>157</v>
      </c>
      <c r="BC339" s="25" t="s">
        <v>157</v>
      </c>
      <c r="BD339" s="25" t="s">
        <v>157</v>
      </c>
      <c r="BE339" s="25" t="s">
        <v>157</v>
      </c>
      <c r="BF339" s="25" t="s">
        <v>157</v>
      </c>
      <c r="BG339" s="25" t="s">
        <v>157</v>
      </c>
      <c r="BH339" s="25" t="s">
        <v>157</v>
      </c>
      <c r="BI339" s="25" t="s">
        <v>157</v>
      </c>
      <c r="BJ339" s="25" t="s">
        <v>157</v>
      </c>
      <c r="BK339" s="25" t="s">
        <v>157</v>
      </c>
      <c r="BL339" s="25" t="s">
        <v>157</v>
      </c>
      <c r="BM339" s="25" t="s">
        <v>157</v>
      </c>
      <c r="BN339" s="25" t="s">
        <v>157</v>
      </c>
      <c r="BO339" s="25" t="s">
        <v>157</v>
      </c>
      <c r="BP339" s="25" t="s">
        <v>157</v>
      </c>
      <c r="BQ339" s="25" t="s">
        <v>157</v>
      </c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</row>
    <row r="340" spans="2:84" x14ac:dyDescent="0.25">
      <c r="B340" t="str">
        <f>IF(Q340="ja",XPlan_raw[[#This Row],[EKA_kode2]],"")</f>
        <v>T560047102</v>
      </c>
      <c r="C340" t="str">
        <f>XPlan_raw[[#This Row],[eka_langtnavn]]</f>
        <v xml:space="preserve">Prototyper og animationer til computerspil </v>
      </c>
      <c r="D340" t="str">
        <f>IF(XPlan_raw[[#This Row],[Interne-kode]]&lt;&gt;"(tom)",XPlan_raw[[#This Row],[Interne-kode]],"")</f>
        <v>OB-PAC</v>
      </c>
      <c r="E3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40" t="str">
        <f>IF(XPlan_raw[[#This Row],[Campus]]&lt;&gt;"(tom)",XPlan_raw[[#This Row],[Campus]],"")</f>
        <v>Odense</v>
      </c>
      <c r="H340" t="str">
        <f>IF(OR(XPlan_raw[[#This Row],[Prøveform]]="(tom)",XPlan_raw[[#This Row],[Prøveform]]=""),"",XPlan_raw[[#This Row],[Prøveform]])</f>
        <v>Oral examination</v>
      </c>
      <c r="I340" t="str">
        <f>IF(XPlan_raw[[#This Row],[Eksaminator_samlet]]&lt;&gt;"",XPlan_raw[[#This Row],[Eksaminator_samlet]],"")</f>
        <v>Emanuela Marchetti</v>
      </c>
      <c r="J340" t="str">
        <f>IF(OR(XPlan_raw[[#This Row],[Censur]]="(tom)",XPlan_raw[[#This Row],[Censur]]=""),"",XPlan_raw[[#This Row],[Censur]])</f>
        <v>Second examiner: Internal</v>
      </c>
      <c r="K3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40" s="4" t="str">
        <f>IF(XPlan_raw[[#This Row],[Bemærk]]&lt;&gt;"",XPlan_raw[[#This Row],[Bemærk]],"")</f>
        <v/>
      </c>
      <c r="M340" s="4" t="str">
        <f>IF(XPlan_raw[[#This Row],[Prøveform]]="Skriftlig prøve",XPlan_raw[[#This Row],[DATO: Start eksamen]]+21,"")</f>
        <v/>
      </c>
      <c r="N3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40" s="27" t="s">
        <v>515</v>
      </c>
      <c r="R340" s="49" t="s">
        <v>1881</v>
      </c>
      <c r="S340" s="46" t="s">
        <v>1882</v>
      </c>
      <c r="T340" s="25" t="s">
        <v>1883</v>
      </c>
      <c r="U340" s="46" t="s">
        <v>156</v>
      </c>
      <c r="V340" s="25" t="s">
        <v>157</v>
      </c>
      <c r="W340" s="50">
        <v>45831</v>
      </c>
      <c r="X340" s="51">
        <v>45833</v>
      </c>
      <c r="Y340" s="41" t="s">
        <v>630</v>
      </c>
      <c r="Z340" s="49" t="s">
        <v>1884</v>
      </c>
      <c r="AA340" s="25" t="s">
        <v>186</v>
      </c>
      <c r="AB340" s="46" t="s">
        <v>160</v>
      </c>
      <c r="AC340" s="42">
        <v>45890</v>
      </c>
      <c r="AD340" s="52"/>
      <c r="AE340" s="26"/>
      <c r="AF340" t="s">
        <v>18</v>
      </c>
      <c r="AH340" s="46" t="s">
        <v>157</v>
      </c>
      <c r="AI340" s="25" t="s">
        <v>157</v>
      </c>
      <c r="AJ340" s="46" t="s">
        <v>157</v>
      </c>
      <c r="AK340" s="25" t="s">
        <v>157</v>
      </c>
      <c r="AL340" s="46" t="s">
        <v>157</v>
      </c>
      <c r="AM340" s="25" t="s">
        <v>157</v>
      </c>
      <c r="AN340" s="46" t="s">
        <v>157</v>
      </c>
      <c r="AO340" s="25" t="s">
        <v>157</v>
      </c>
      <c r="AP340" s="25" t="s">
        <v>157</v>
      </c>
      <c r="AQ340" s="25" t="s">
        <v>157</v>
      </c>
      <c r="AR340" s="25" t="s">
        <v>157</v>
      </c>
      <c r="AS340" s="25" t="s">
        <v>157</v>
      </c>
      <c r="AT340" s="25" t="s">
        <v>157</v>
      </c>
      <c r="AU340" s="25" t="s">
        <v>157</v>
      </c>
      <c r="AV340" s="25"/>
      <c r="AW340" s="25" t="s">
        <v>157</v>
      </c>
      <c r="AX340" s="25" t="s">
        <v>157</v>
      </c>
      <c r="AY340" s="25" t="s">
        <v>157</v>
      </c>
      <c r="AZ340" s="25" t="s">
        <v>62</v>
      </c>
      <c r="BA340" s="25" t="s">
        <v>157</v>
      </c>
      <c r="BB340" s="25" t="s">
        <v>157</v>
      </c>
      <c r="BC340" s="25" t="s">
        <v>157</v>
      </c>
      <c r="BD340" s="25" t="s">
        <v>157</v>
      </c>
      <c r="BE340" s="25" t="s">
        <v>157</v>
      </c>
      <c r="BF340" s="25" t="s">
        <v>157</v>
      </c>
      <c r="BG340" s="25" t="s">
        <v>157</v>
      </c>
      <c r="BH340" s="25" t="s">
        <v>157</v>
      </c>
      <c r="BI340" s="25" t="s">
        <v>157</v>
      </c>
      <c r="BJ340" s="25" t="s">
        <v>157</v>
      </c>
      <c r="BK340" s="25" t="s">
        <v>157</v>
      </c>
      <c r="BL340" s="25" t="s">
        <v>157</v>
      </c>
      <c r="BM340" s="25" t="s">
        <v>157</v>
      </c>
      <c r="BN340" s="25" t="s">
        <v>157</v>
      </c>
      <c r="BO340" s="25" t="s">
        <v>157</v>
      </c>
      <c r="BP340" s="25" t="s">
        <v>157</v>
      </c>
      <c r="BQ340" s="25" t="s">
        <v>157</v>
      </c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</row>
    <row r="341" spans="2:84" x14ac:dyDescent="0.25">
      <c r="B341" t="str">
        <f>IF(Q341="ja",XPlan_raw[[#This Row],[EKA_kode2]],"")</f>
        <v>T540063102</v>
      </c>
      <c r="C341" t="str">
        <f>XPlan_raw[[#This Row],[eka_langtnavn]]</f>
        <v>Semesterprojekt i autonome robotter</v>
      </c>
      <c r="D341" t="str">
        <f>IF(XPlan_raw[[#This Row],[Interne-kode]]&lt;&gt;"(tom)",XPlan_raw[[#This Row],[Interne-kode]],"")</f>
        <v>RB-PRO2</v>
      </c>
      <c r="E3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1" t="str">
        <f>IF(XPlan_raw[[#This Row],[Campus]]&lt;&gt;"(tom)",XPlan_raw[[#This Row],[Campus]],"")</f>
        <v>Odense</v>
      </c>
      <c r="H341" t="str">
        <f>IF(OR(XPlan_raw[[#This Row],[Prøveform]]="(tom)",XPlan_raw[[#This Row],[Prøveform]]=""),"",XPlan_raw[[#This Row],[Prøveform]])</f>
        <v>Oral examination</v>
      </c>
      <c r="I341" t="str">
        <f>IF(XPlan_raw[[#This Row],[Eksaminator_samlet]]&lt;&gt;"",XPlan_raw[[#This Row],[Eksaminator_samlet]],"")</f>
        <v>Simon Faarvang Mathiesen , Anders Stengaard Sørensen</v>
      </c>
      <c r="J341" t="str">
        <f>IF(OR(XPlan_raw[[#This Row],[Censur]]="(tom)",XPlan_raw[[#This Row],[Censur]]=""),"",XPlan_raw[[#This Row],[Censur]])</f>
        <v>Second examiner: External</v>
      </c>
      <c r="K3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1" s="4" t="str">
        <f>IF(XPlan_raw[[#This Row],[Bemærk]]&lt;&gt;"",XPlan_raw[[#This Row],[Bemærk]],"")</f>
        <v/>
      </c>
      <c r="M341" s="4" t="str">
        <f>IF(XPlan_raw[[#This Row],[Prøveform]]="Skriftlig prøve",XPlan_raw[[#This Row],[DATO: Start eksamen]]+21,"")</f>
        <v/>
      </c>
      <c r="N3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341" s="27" t="s">
        <v>515</v>
      </c>
      <c r="R341" s="49" t="s">
        <v>1781</v>
      </c>
      <c r="S341" s="46" t="s">
        <v>1782</v>
      </c>
      <c r="T341" s="25" t="s">
        <v>1783</v>
      </c>
      <c r="U341" s="46" t="s">
        <v>156</v>
      </c>
      <c r="V341" s="25" t="s">
        <v>157</v>
      </c>
      <c r="W341" s="50">
        <v>45831</v>
      </c>
      <c r="X341" s="51">
        <v>45834</v>
      </c>
      <c r="Y341" s="41" t="s">
        <v>630</v>
      </c>
      <c r="Z341" s="49" t="s">
        <v>1784</v>
      </c>
      <c r="AA341" s="25" t="s">
        <v>186</v>
      </c>
      <c r="AB341" s="46" t="s">
        <v>187</v>
      </c>
      <c r="AC341" s="42">
        <v>45887</v>
      </c>
      <c r="AD341" s="52"/>
      <c r="AE341" s="26"/>
      <c r="AF341" t="s">
        <v>18</v>
      </c>
      <c r="AH341" s="46" t="s">
        <v>157</v>
      </c>
      <c r="AI341" s="25" t="s">
        <v>157</v>
      </c>
      <c r="AJ341" s="46" t="s">
        <v>157</v>
      </c>
      <c r="AK341" s="25" t="s">
        <v>157</v>
      </c>
      <c r="AL341" s="46" t="s">
        <v>157</v>
      </c>
      <c r="AM341" s="25" t="s">
        <v>157</v>
      </c>
      <c r="AN341" s="46" t="s">
        <v>157</v>
      </c>
      <c r="AO341" s="25" t="s">
        <v>157</v>
      </c>
      <c r="AP341" s="25" t="s">
        <v>157</v>
      </c>
      <c r="AQ341" s="25" t="s">
        <v>157</v>
      </c>
      <c r="AR341" s="25" t="s">
        <v>157</v>
      </c>
      <c r="AS341" s="25" t="s">
        <v>157</v>
      </c>
      <c r="AT341" s="25" t="s">
        <v>157</v>
      </c>
      <c r="AU341" s="25" t="s">
        <v>157</v>
      </c>
      <c r="AV341" s="25"/>
      <c r="AW341" s="25" t="s">
        <v>157</v>
      </c>
      <c r="AX341" s="25" t="s">
        <v>157</v>
      </c>
      <c r="AY341" s="25" t="s">
        <v>61</v>
      </c>
      <c r="AZ341" s="25" t="s">
        <v>157</v>
      </c>
      <c r="BA341" s="25" t="s">
        <v>157</v>
      </c>
      <c r="BB341" s="25" t="s">
        <v>157</v>
      </c>
      <c r="BC341" s="25" t="s">
        <v>157</v>
      </c>
      <c r="BD341" s="25" t="s">
        <v>157</v>
      </c>
      <c r="BE341" s="25" t="s">
        <v>157</v>
      </c>
      <c r="BF341" s="25" t="s">
        <v>157</v>
      </c>
      <c r="BG341" s="25" t="s">
        <v>157</v>
      </c>
      <c r="BH341" s="25" t="s">
        <v>157</v>
      </c>
      <c r="BI341" s="25" t="s">
        <v>157</v>
      </c>
      <c r="BJ341" s="25" t="s">
        <v>157</v>
      </c>
      <c r="BK341" s="25" t="s">
        <v>157</v>
      </c>
      <c r="BL341" s="25" t="s">
        <v>157</v>
      </c>
      <c r="BM341" s="25" t="s">
        <v>157</v>
      </c>
      <c r="BN341" s="25" t="s">
        <v>157</v>
      </c>
      <c r="BO341" s="25" t="s">
        <v>157</v>
      </c>
      <c r="BP341" s="25" t="s">
        <v>157</v>
      </c>
      <c r="BQ341" s="25" t="s">
        <v>157</v>
      </c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</row>
    <row r="342" spans="2:84" x14ac:dyDescent="0.25">
      <c r="B342" t="str">
        <f>IF(Q342="ja",XPlan_raw[[#This Row],[EKA_kode2]],"")</f>
        <v>T510034102</v>
      </c>
      <c r="C342" t="str">
        <f>XPlan_raw[[#This Row],[eka_langtnavn]]</f>
        <v>Semesterprojekt: Intelligente softwaresystemer</v>
      </c>
      <c r="D342" t="str">
        <f>IF(XPlan_raw[[#This Row],[Interne-kode]]&lt;&gt;"(tom)",XPlan_raw[[#This Row],[Interne-kode]],"")</f>
        <v>SE4-PRO</v>
      </c>
      <c r="E3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2" t="str">
        <f>IF(XPlan_raw[[#This Row],[Campus]]&lt;&gt;"(tom)",XPlan_raw[[#This Row],[Campus]],"")</f>
        <v>Odense</v>
      </c>
      <c r="H342" t="str">
        <f>IF(OR(XPlan_raw[[#This Row],[Prøveform]]="(tom)",XPlan_raw[[#This Row],[Prøveform]]=""),"",XPlan_raw[[#This Row],[Prøveform]])</f>
        <v>Project report with oral defence</v>
      </c>
      <c r="I342" t="str">
        <f>IF(XPlan_raw[[#This Row],[Eksaminator_samlet]]&lt;&gt;"",XPlan_raw[[#This Row],[Eksaminator_samlet]],"")</f>
        <v xml:space="preserve">Sune Lundø Sørensen, Jan Corfixen Sørensen </v>
      </c>
      <c r="J342" t="str">
        <f>IF(OR(XPlan_raw[[#This Row],[Censur]]="(tom)",XPlan_raw[[#This Row],[Censur]]=""),"",XPlan_raw[[#This Row],[Censur]])</f>
        <v>Second examiner: External</v>
      </c>
      <c r="K3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2" s="4" t="str">
        <f>IF(XPlan_raw[[#This Row],[Bemærk]]&lt;&gt;"",XPlan_raw[[#This Row],[Bemærk]],"")</f>
        <v/>
      </c>
      <c r="M342" s="4" t="str">
        <f>IF(XPlan_raw[[#This Row],[Prøveform]]="Skriftlig prøve",XPlan_raw[[#This Row],[DATO: Start eksamen]]+21,"")</f>
        <v/>
      </c>
      <c r="N3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2" s="27" t="s">
        <v>515</v>
      </c>
      <c r="R342" s="49" t="s">
        <v>1613</v>
      </c>
      <c r="S342" s="46" t="s">
        <v>1614</v>
      </c>
      <c r="T342" s="25" t="s">
        <v>293</v>
      </c>
      <c r="U342" s="46" t="s">
        <v>203</v>
      </c>
      <c r="V342" s="25" t="s">
        <v>157</v>
      </c>
      <c r="W342" s="50">
        <v>45831</v>
      </c>
      <c r="X342" s="51">
        <v>45834</v>
      </c>
      <c r="Y342" s="41" t="s">
        <v>630</v>
      </c>
      <c r="Z342" s="49" t="s">
        <v>1615</v>
      </c>
      <c r="AA342" s="25" t="s">
        <v>441</v>
      </c>
      <c r="AB342" s="46" t="s">
        <v>187</v>
      </c>
      <c r="AC342" s="42">
        <v>45894</v>
      </c>
      <c r="AD342" s="52"/>
      <c r="AE342" s="26"/>
      <c r="AF342" t="s">
        <v>18</v>
      </c>
      <c r="AH342" s="46" t="s">
        <v>157</v>
      </c>
      <c r="AI342" s="25" t="s">
        <v>157</v>
      </c>
      <c r="AJ342" s="46" t="s">
        <v>157</v>
      </c>
      <c r="AK342" s="25" t="s">
        <v>157</v>
      </c>
      <c r="AL342" s="46" t="s">
        <v>157</v>
      </c>
      <c r="AM342" s="25" t="s">
        <v>157</v>
      </c>
      <c r="AN342" s="46" t="s">
        <v>157</v>
      </c>
      <c r="AO342" s="25" t="s">
        <v>157</v>
      </c>
      <c r="AP342" s="25" t="s">
        <v>157</v>
      </c>
      <c r="AQ342" s="25" t="s">
        <v>157</v>
      </c>
      <c r="AR342" s="25" t="s">
        <v>157</v>
      </c>
      <c r="AS342" s="25" t="s">
        <v>157</v>
      </c>
      <c r="AT342" s="25" t="s">
        <v>157</v>
      </c>
      <c r="AU342" s="25" t="s">
        <v>157</v>
      </c>
      <c r="AV342" s="25"/>
      <c r="AW342" s="25" t="s">
        <v>157</v>
      </c>
      <c r="AX342" s="25" t="s">
        <v>157</v>
      </c>
      <c r="AY342" s="25" t="s">
        <v>157</v>
      </c>
      <c r="AZ342" s="25" t="s">
        <v>157</v>
      </c>
      <c r="BA342" s="25" t="s">
        <v>157</v>
      </c>
      <c r="BB342" s="25" t="s">
        <v>64</v>
      </c>
      <c r="BC342" s="25" t="s">
        <v>157</v>
      </c>
      <c r="BD342" s="25" t="s">
        <v>157</v>
      </c>
      <c r="BE342" s="25" t="s">
        <v>157</v>
      </c>
      <c r="BF342" s="25" t="s">
        <v>157</v>
      </c>
      <c r="BG342" s="25" t="s">
        <v>157</v>
      </c>
      <c r="BH342" s="25" t="s">
        <v>157</v>
      </c>
      <c r="BI342" s="25" t="s">
        <v>157</v>
      </c>
      <c r="BJ342" s="25" t="s">
        <v>157</v>
      </c>
      <c r="BK342" s="25" t="s">
        <v>157</v>
      </c>
      <c r="BL342" s="25" t="s">
        <v>157</v>
      </c>
      <c r="BM342" s="25" t="s">
        <v>157</v>
      </c>
      <c r="BN342" s="25" t="s">
        <v>157</v>
      </c>
      <c r="BO342" s="25" t="s">
        <v>157</v>
      </c>
      <c r="BP342" s="25" t="s">
        <v>157</v>
      </c>
      <c r="BQ342" s="25" t="s">
        <v>157</v>
      </c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</row>
    <row r="343" spans="2:84" x14ac:dyDescent="0.25">
      <c r="B343" t="str">
        <f>IF(Q343="ja",XPlan_raw[[#This Row],[EKA_kode2]],"")</f>
        <v>T500017102</v>
      </c>
      <c r="C343" t="str">
        <f>XPlan_raw[[#This Row],[eka_langtnavn]]</f>
        <v>Semesterprojekt: Pålidelige komponentbaserede cyber-fysiske systemer</v>
      </c>
      <c r="D343" t="str">
        <f>IF(XPlan_raw[[#This Row],[Interne-kode]]&lt;&gt;"(tom)",XPlan_raw[[#This Row],[Interne-kode]],"")</f>
        <v>ST4-PRO</v>
      </c>
      <c r="E3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43" t="str">
        <f>IF(XPlan_raw[[#This Row],[Campus]]&lt;&gt;"(tom)",XPlan_raw[[#This Row],[Campus]],"")</f>
        <v>Odense</v>
      </c>
      <c r="H343" t="str">
        <f>IF(OR(XPlan_raw[[#This Row],[Prøveform]]="(tom)",XPlan_raw[[#This Row],[Prøveform]]=""),"",XPlan_raw[[#This Row],[Prøveform]])</f>
        <v>Project report with oral defence</v>
      </c>
      <c r="I343" t="str">
        <f>IF(XPlan_raw[[#This Row],[Eksaminator_samlet]]&lt;&gt;"",XPlan_raw[[#This Row],[Eksaminator_samlet]],"")</f>
        <v>Thomas Mørk</v>
      </c>
      <c r="J343" t="str">
        <f>IF(OR(XPlan_raw[[#This Row],[Censur]]="(tom)",XPlan_raw[[#This Row],[Censur]]=""),"",XPlan_raw[[#This Row],[Censur]])</f>
        <v>Second examiner: External</v>
      </c>
      <c r="K3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3" s="4" t="str">
        <f>IF(XPlan_raw[[#This Row],[Bemærk]]&lt;&gt;"",XPlan_raw[[#This Row],[Bemærk]],"")</f>
        <v/>
      </c>
      <c r="M343" s="4" t="str">
        <f>IF(XPlan_raw[[#This Row],[Prøveform]]="Skriftlig prøve",XPlan_raw[[#This Row],[DATO: Start eksamen]]+21,"")</f>
        <v/>
      </c>
      <c r="N3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3" s="27" t="s">
        <v>515</v>
      </c>
      <c r="R343" s="49" t="s">
        <v>1593</v>
      </c>
      <c r="S343" s="46" t="s">
        <v>1594</v>
      </c>
      <c r="T343" s="25" t="s">
        <v>1595</v>
      </c>
      <c r="U343" s="46" t="s">
        <v>203</v>
      </c>
      <c r="V343" s="25" t="s">
        <v>157</v>
      </c>
      <c r="W343" s="50">
        <v>45831</v>
      </c>
      <c r="X343" s="51">
        <v>45832</v>
      </c>
      <c r="Y343" s="41" t="s">
        <v>630</v>
      </c>
      <c r="Z343" s="49" t="s">
        <v>1596</v>
      </c>
      <c r="AA343" s="25" t="s">
        <v>441</v>
      </c>
      <c r="AB343" s="46" t="s">
        <v>187</v>
      </c>
      <c r="AC343" s="42">
        <v>45894</v>
      </c>
      <c r="AD343" s="52"/>
      <c r="AE343" s="26"/>
      <c r="AF343" t="s">
        <v>18</v>
      </c>
      <c r="AH343" s="46" t="s">
        <v>157</v>
      </c>
      <c r="AI343" s="25" t="s">
        <v>157</v>
      </c>
      <c r="AJ343" s="46" t="s">
        <v>157</v>
      </c>
      <c r="AK343" s="25" t="s">
        <v>157</v>
      </c>
      <c r="AL343" s="46" t="s">
        <v>157</v>
      </c>
      <c r="AM343" s="25" t="s">
        <v>157</v>
      </c>
      <c r="AN343" s="46" t="s">
        <v>157</v>
      </c>
      <c r="AO343" s="25" t="s">
        <v>157</v>
      </c>
      <c r="AP343" s="25" t="s">
        <v>157</v>
      </c>
      <c r="AQ343" s="25" t="s">
        <v>53</v>
      </c>
      <c r="AR343" s="25" t="s">
        <v>157</v>
      </c>
      <c r="AS343" s="25" t="s">
        <v>157</v>
      </c>
      <c r="AT343" s="25" t="s">
        <v>157</v>
      </c>
      <c r="AU343" s="25" t="s">
        <v>157</v>
      </c>
      <c r="AV343" s="25"/>
      <c r="AW343" s="25" t="s">
        <v>157</v>
      </c>
      <c r="AX343" s="25" t="s">
        <v>157</v>
      </c>
      <c r="AY343" s="25" t="s">
        <v>157</v>
      </c>
      <c r="AZ343" s="25" t="s">
        <v>157</v>
      </c>
      <c r="BA343" s="25" t="s">
        <v>157</v>
      </c>
      <c r="BB343" s="25" t="s">
        <v>157</v>
      </c>
      <c r="BC343" s="25" t="s">
        <v>157</v>
      </c>
      <c r="BD343" s="25" t="s">
        <v>157</v>
      </c>
      <c r="BE343" s="25" t="s">
        <v>157</v>
      </c>
      <c r="BF343" s="25" t="s">
        <v>157</v>
      </c>
      <c r="BG343" s="25" t="s">
        <v>157</v>
      </c>
      <c r="BH343" s="25" t="s">
        <v>157</v>
      </c>
      <c r="BI343" s="25" t="s">
        <v>157</v>
      </c>
      <c r="BJ343" s="25" t="s">
        <v>157</v>
      </c>
      <c r="BK343" s="25" t="s">
        <v>157</v>
      </c>
      <c r="BL343" s="25" t="s">
        <v>157</v>
      </c>
      <c r="BM343" s="25" t="s">
        <v>157</v>
      </c>
      <c r="BN343" s="25" t="s">
        <v>157</v>
      </c>
      <c r="BO343" s="25" t="s">
        <v>157</v>
      </c>
      <c r="BP343" s="25" t="s">
        <v>157</v>
      </c>
      <c r="BQ343" s="25" t="s">
        <v>157</v>
      </c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</row>
    <row r="344" spans="2:84" x14ac:dyDescent="0.25">
      <c r="B344" t="str">
        <f>IF(Q344="ja",XPlan_raw[[#This Row],[EKA_kode2]],"")</f>
        <v>T510043102</v>
      </c>
      <c r="C344" t="str">
        <f>XPlan_raw[[#This Row],[eka_langtnavn]]</f>
        <v>Semesterprojekt: Udvikling af Softwaresystemer</v>
      </c>
      <c r="D344" t="str">
        <f>IF(XPlan_raw[[#This Row],[Interne-kode]]&lt;&gt;"(tom)",XPlan_raw[[#This Row],[Interne-kode]],"")</f>
        <v>SE2-PRO</v>
      </c>
      <c r="E3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4" t="str">
        <f>IF(XPlan_raw[[#This Row],[Campus]]&lt;&gt;"(tom)",XPlan_raw[[#This Row],[Campus]],"")</f>
        <v>Odense</v>
      </c>
      <c r="H344" t="str">
        <f>IF(OR(XPlan_raw[[#This Row],[Prøveform]]="(tom)",XPlan_raw[[#This Row],[Prøveform]]=""),"",XPlan_raw[[#This Row],[Prøveform]])</f>
        <v>Project report with oral defence</v>
      </c>
      <c r="I344" t="str">
        <f>IF(XPlan_raw[[#This Row],[Eksaminator_samlet]]&lt;&gt;"",XPlan_raw[[#This Row],[Eksaminator_samlet]],"")</f>
        <v>Mina Aliopur</v>
      </c>
      <c r="J344" t="str">
        <f>IF(OR(XPlan_raw[[#This Row],[Censur]]="(tom)",XPlan_raw[[#This Row],[Censur]]=""),"",XPlan_raw[[#This Row],[Censur]])</f>
        <v>Second examiner: External</v>
      </c>
      <c r="K3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4" s="4" t="str">
        <f>IF(XPlan_raw[[#This Row],[Bemærk]]&lt;&gt;"",XPlan_raw[[#This Row],[Bemærk]],"")</f>
        <v/>
      </c>
      <c r="M344" s="4" t="str">
        <f>IF(XPlan_raw[[#This Row],[Prøveform]]="Skriftlig prøve",XPlan_raw[[#This Row],[DATO: Start eksamen]]+21,"")</f>
        <v/>
      </c>
      <c r="N3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4" s="27" t="s">
        <v>515</v>
      </c>
      <c r="R344" s="49" t="s">
        <v>1626</v>
      </c>
      <c r="S344" s="46" t="s">
        <v>1627</v>
      </c>
      <c r="T344" s="25" t="s">
        <v>499</v>
      </c>
      <c r="U344" s="46" t="s">
        <v>156</v>
      </c>
      <c r="V344" s="25" t="s">
        <v>157</v>
      </c>
      <c r="W344" s="50">
        <v>45831</v>
      </c>
      <c r="X344" s="51">
        <v>45835</v>
      </c>
      <c r="Y344" s="41" t="s">
        <v>630</v>
      </c>
      <c r="Z344" s="49" t="s">
        <v>1600</v>
      </c>
      <c r="AA344" s="25" t="s">
        <v>441</v>
      </c>
      <c r="AB344" s="46" t="s">
        <v>187</v>
      </c>
      <c r="AC344" s="42">
        <v>45887</v>
      </c>
      <c r="AD344" s="52"/>
      <c r="AE344" s="26"/>
      <c r="AF344" t="s">
        <v>18</v>
      </c>
      <c r="AH344" s="46" t="s">
        <v>157</v>
      </c>
      <c r="AI344" s="25" t="s">
        <v>157</v>
      </c>
      <c r="AJ344" s="46" t="s">
        <v>157</v>
      </c>
      <c r="AK344" s="25" t="s">
        <v>157</v>
      </c>
      <c r="AL344" s="46" t="s">
        <v>157</v>
      </c>
      <c r="AM344" s="25" t="s">
        <v>157</v>
      </c>
      <c r="AN344" s="46" t="s">
        <v>157</v>
      </c>
      <c r="AO344" s="25" t="s">
        <v>157</v>
      </c>
      <c r="AP344" s="25" t="s">
        <v>157</v>
      </c>
      <c r="AQ344" s="25" t="s">
        <v>157</v>
      </c>
      <c r="AR344" s="25" t="s">
        <v>157</v>
      </c>
      <c r="AS344" s="25" t="s">
        <v>157</v>
      </c>
      <c r="AT344" s="25" t="s">
        <v>157</v>
      </c>
      <c r="AU344" s="25" t="s">
        <v>157</v>
      </c>
      <c r="AV344" s="25"/>
      <c r="AW344" s="25" t="s">
        <v>157</v>
      </c>
      <c r="AX344" s="25" t="s">
        <v>157</v>
      </c>
      <c r="AY344" s="25" t="s">
        <v>157</v>
      </c>
      <c r="AZ344" s="25" t="s">
        <v>157</v>
      </c>
      <c r="BA344" s="25" t="s">
        <v>157</v>
      </c>
      <c r="BB344" s="25" t="s">
        <v>64</v>
      </c>
      <c r="BC344" s="25" t="s">
        <v>157</v>
      </c>
      <c r="BD344" s="25" t="s">
        <v>157</v>
      </c>
      <c r="BE344" s="25" t="s">
        <v>157</v>
      </c>
      <c r="BF344" s="25" t="s">
        <v>157</v>
      </c>
      <c r="BG344" s="25" t="s">
        <v>157</v>
      </c>
      <c r="BH344" s="25" t="s">
        <v>157</v>
      </c>
      <c r="BI344" s="25" t="s">
        <v>157</v>
      </c>
      <c r="BJ344" s="25" t="s">
        <v>157</v>
      </c>
      <c r="BK344" s="25" t="s">
        <v>157</v>
      </c>
      <c r="BL344" s="25" t="s">
        <v>157</v>
      </c>
      <c r="BM344" s="25" t="s">
        <v>157</v>
      </c>
      <c r="BN344" s="25" t="s">
        <v>157</v>
      </c>
      <c r="BO344" s="25" t="s">
        <v>157</v>
      </c>
      <c r="BP344" s="25" t="s">
        <v>157</v>
      </c>
      <c r="BQ344" s="25" t="s">
        <v>157</v>
      </c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</row>
    <row r="345" spans="2:84" x14ac:dyDescent="0.25">
      <c r="B345" t="str">
        <f>IF(Q345="ja",XPlan_raw[[#This Row],[EKA_kode2]],"")</f>
        <v>T500018102</v>
      </c>
      <c r="C345" t="str">
        <f>XPlan_raw[[#This Row],[eka_langtnavn]]</f>
        <v>Semesterprojekt: Udvikling af softwaresystemer med cyber-fysiske elementer</v>
      </c>
      <c r="D345" t="str">
        <f>IF(XPlan_raw[[#This Row],[Interne-kode]]&lt;&gt;"(tom)",XPlan_raw[[#This Row],[Interne-kode]],"")</f>
        <v>ST2-PRO</v>
      </c>
      <c r="E3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5" t="str">
        <f>IF(XPlan_raw[[#This Row],[Campus]]&lt;&gt;"(tom)",XPlan_raw[[#This Row],[Campus]],"")</f>
        <v>Odense</v>
      </c>
      <c r="H345" t="str">
        <f>IF(OR(XPlan_raw[[#This Row],[Prøveform]]="(tom)",XPlan_raw[[#This Row],[Prøveform]]=""),"",XPlan_raw[[#This Row],[Prøveform]])</f>
        <v>Project report with oral defence</v>
      </c>
      <c r="I345" t="str">
        <f>IF(XPlan_raw[[#This Row],[Eksaminator_samlet]]&lt;&gt;"",XPlan_raw[[#This Row],[Eksaminator_samlet]],"")</f>
        <v>Mina Aliopur</v>
      </c>
      <c r="J345" t="str">
        <f>IF(OR(XPlan_raw[[#This Row],[Censur]]="(tom)",XPlan_raw[[#This Row],[Censur]]=""),"",XPlan_raw[[#This Row],[Censur]])</f>
        <v>Second examiner: External</v>
      </c>
      <c r="K3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5" s="4" t="str">
        <f>IF(XPlan_raw[[#This Row],[Bemærk]]&lt;&gt;"",XPlan_raw[[#This Row],[Bemærk]],"")</f>
        <v/>
      </c>
      <c r="M345" s="4" t="str">
        <f>IF(XPlan_raw[[#This Row],[Prøveform]]="Skriftlig prøve",XPlan_raw[[#This Row],[DATO: Start eksamen]]+21,"")</f>
        <v/>
      </c>
      <c r="N3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5" s="27" t="s">
        <v>515</v>
      </c>
      <c r="R345" s="49" t="s">
        <v>1597</v>
      </c>
      <c r="S345" s="46" t="s">
        <v>1598</v>
      </c>
      <c r="T345" s="25" t="s">
        <v>1599</v>
      </c>
      <c r="U345" s="46" t="s">
        <v>156</v>
      </c>
      <c r="V345" s="25" t="s">
        <v>157</v>
      </c>
      <c r="W345" s="50">
        <v>45831</v>
      </c>
      <c r="X345" s="51">
        <v>45835</v>
      </c>
      <c r="Y345" s="41" t="s">
        <v>630</v>
      </c>
      <c r="Z345" s="49" t="s">
        <v>1600</v>
      </c>
      <c r="AA345" s="25" t="s">
        <v>441</v>
      </c>
      <c r="AB345" s="46" t="s">
        <v>187</v>
      </c>
      <c r="AC345" s="42">
        <v>45887</v>
      </c>
      <c r="AD345" s="52"/>
      <c r="AE345" s="26"/>
      <c r="AF345" t="s">
        <v>18</v>
      </c>
      <c r="AH345" s="46" t="s">
        <v>157</v>
      </c>
      <c r="AI345" s="25" t="s">
        <v>157</v>
      </c>
      <c r="AJ345" s="46" t="s">
        <v>157</v>
      </c>
      <c r="AK345" s="25" t="s">
        <v>157</v>
      </c>
      <c r="AL345" s="46" t="s">
        <v>157</v>
      </c>
      <c r="AM345" s="25" t="s">
        <v>157</v>
      </c>
      <c r="AN345" s="46" t="s">
        <v>157</v>
      </c>
      <c r="AO345" s="25" t="s">
        <v>157</v>
      </c>
      <c r="AP345" s="25" t="s">
        <v>157</v>
      </c>
      <c r="AQ345" s="25" t="s">
        <v>53</v>
      </c>
      <c r="AR345" s="25" t="s">
        <v>157</v>
      </c>
      <c r="AS345" s="25" t="s">
        <v>157</v>
      </c>
      <c r="AT345" s="25" t="s">
        <v>157</v>
      </c>
      <c r="AU345" s="25" t="s">
        <v>157</v>
      </c>
      <c r="AV345" s="25"/>
      <c r="AW345" s="25" t="s">
        <v>157</v>
      </c>
      <c r="AX345" s="25" t="s">
        <v>157</v>
      </c>
      <c r="AY345" s="25" t="s">
        <v>157</v>
      </c>
      <c r="AZ345" s="25" t="s">
        <v>157</v>
      </c>
      <c r="BA345" s="25" t="s">
        <v>157</v>
      </c>
      <c r="BB345" s="25" t="s">
        <v>157</v>
      </c>
      <c r="BC345" s="25" t="s">
        <v>157</v>
      </c>
      <c r="BD345" s="25" t="s">
        <v>157</v>
      </c>
      <c r="BE345" s="25" t="s">
        <v>157</v>
      </c>
      <c r="BF345" s="25" t="s">
        <v>157</v>
      </c>
      <c r="BG345" s="25" t="s">
        <v>157</v>
      </c>
      <c r="BH345" s="25" t="s">
        <v>157</v>
      </c>
      <c r="BI345" s="25" t="s">
        <v>157</v>
      </c>
      <c r="BJ345" s="25" t="s">
        <v>157</v>
      </c>
      <c r="BK345" s="25" t="s">
        <v>157</v>
      </c>
      <c r="BL345" s="25" t="s">
        <v>157</v>
      </c>
      <c r="BM345" s="25" t="s">
        <v>157</v>
      </c>
      <c r="BN345" s="25" t="s">
        <v>157</v>
      </c>
      <c r="BO345" s="25" t="s">
        <v>157</v>
      </c>
      <c r="BP345" s="25" t="s">
        <v>157</v>
      </c>
      <c r="BQ345" s="25" t="s">
        <v>157</v>
      </c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</row>
    <row r="346" spans="2:84" x14ac:dyDescent="0.25">
      <c r="B346" t="str">
        <f>IF(Q346="ja",XPlan_raw[[#This Row],[EKA_kode2]],"")</f>
        <v>T550031102</v>
      </c>
      <c r="C346" t="str">
        <f>XPlan_raw[[#This Row],[eka_langtnavn]]</f>
        <v>Statistical Machine Learning</v>
      </c>
      <c r="D346" t="str">
        <f>IF(XPlan_raw[[#This Row],[Interne-kode]]&lt;&gt;"(tom)",XPlan_raw[[#This Row],[Interne-kode]],"")</f>
        <v>RM-SML</v>
      </c>
      <c r="E3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6" t="str">
        <f>IF(XPlan_raw[[#This Row],[Campus]]&lt;&gt;"(tom)",XPlan_raw[[#This Row],[Campus]],"")</f>
        <v>Odense</v>
      </c>
      <c r="H346" t="str">
        <f>IF(OR(XPlan_raw[[#This Row],[Prøveform]]="(tom)",XPlan_raw[[#This Row],[Prøveform]]=""),"",XPlan_raw[[#This Row],[Prøveform]])</f>
        <v>Oral examination</v>
      </c>
      <c r="I346" t="str">
        <f>IF(XPlan_raw[[#This Row],[Eksaminator_samlet]]&lt;&gt;"",XPlan_raw[[#This Row],[Eksaminator_samlet]],"")</f>
        <v>Rupam Singh</v>
      </c>
      <c r="J346" t="str">
        <f>IF(OR(XPlan_raw[[#This Row],[Censur]]="(tom)",XPlan_raw[[#This Row],[Censur]]=""),"",XPlan_raw[[#This Row],[Censur]])</f>
        <v>Second examiner: Internal</v>
      </c>
      <c r="K3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6" s="4" t="str">
        <f>IF(XPlan_raw[[#This Row],[Bemærk]]&lt;&gt;"",XPlan_raw[[#This Row],[Bemærk]],"")</f>
        <v/>
      </c>
      <c r="M346" s="4" t="str">
        <f>IF(XPlan_raw[[#This Row],[Prøveform]]="Skriftlig prøve",XPlan_raw[[#This Row],[DATO: Start eksamen]]+21,"")</f>
        <v/>
      </c>
      <c r="N3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(MSc),(tom),(tom),(tom),(tom),Kandidat i Software Engineering (MSc),(tom),Exchange students,,,,,,,,,,,,,,,</v>
      </c>
      <c r="Q346" s="27" t="s">
        <v>515</v>
      </c>
      <c r="R346" s="49" t="s">
        <v>1799</v>
      </c>
      <c r="S346" s="46" t="s">
        <v>1800</v>
      </c>
      <c r="T346" s="25" t="s">
        <v>1801</v>
      </c>
      <c r="U346" s="46" t="s">
        <v>156</v>
      </c>
      <c r="V346" s="25" t="s">
        <v>157</v>
      </c>
      <c r="W346" s="50">
        <v>45831</v>
      </c>
      <c r="X346" s="51"/>
      <c r="Y346" s="41" t="s">
        <v>631</v>
      </c>
      <c r="Z346" s="49" t="s">
        <v>1802</v>
      </c>
      <c r="AA346" s="25" t="s">
        <v>186</v>
      </c>
      <c r="AB346" s="46" t="s">
        <v>160</v>
      </c>
      <c r="AC346" s="42">
        <v>45894</v>
      </c>
      <c r="AD346" s="52"/>
      <c r="AE346" s="26"/>
      <c r="AF346" t="s">
        <v>18</v>
      </c>
      <c r="AH346" s="46" t="s">
        <v>157</v>
      </c>
      <c r="AI346" s="25" t="s">
        <v>157</v>
      </c>
      <c r="AJ346" s="46" t="s">
        <v>157</v>
      </c>
      <c r="AK346" s="25" t="s">
        <v>157</v>
      </c>
      <c r="AL346" s="46" t="s">
        <v>157</v>
      </c>
      <c r="AM346" s="25" t="s">
        <v>157</v>
      </c>
      <c r="AN346" s="46" t="s">
        <v>157</v>
      </c>
      <c r="AO346" s="25" t="s">
        <v>157</v>
      </c>
      <c r="AP346" s="25" t="s">
        <v>157</v>
      </c>
      <c r="AQ346" s="25" t="s">
        <v>157</v>
      </c>
      <c r="AR346" s="25" t="s">
        <v>157</v>
      </c>
      <c r="AS346" s="25" t="s">
        <v>157</v>
      </c>
      <c r="AT346" s="25" t="s">
        <v>157</v>
      </c>
      <c r="AU346" s="25" t="s">
        <v>157</v>
      </c>
      <c r="AV346" s="25"/>
      <c r="AW346" s="25" t="s">
        <v>157</v>
      </c>
      <c r="AX346" s="25" t="s">
        <v>157</v>
      </c>
      <c r="AY346" s="25" t="s">
        <v>157</v>
      </c>
      <c r="AZ346" s="25" t="s">
        <v>157</v>
      </c>
      <c r="BA346" s="25" t="s">
        <v>157</v>
      </c>
      <c r="BB346" s="25" t="s">
        <v>157</v>
      </c>
      <c r="BC346" s="25" t="s">
        <v>157</v>
      </c>
      <c r="BD346" s="25" t="s">
        <v>157</v>
      </c>
      <c r="BE346" s="25" t="s">
        <v>157</v>
      </c>
      <c r="BF346" s="25" t="s">
        <v>68</v>
      </c>
      <c r="BG346" s="25" t="s">
        <v>157</v>
      </c>
      <c r="BH346" s="25" t="s">
        <v>157</v>
      </c>
      <c r="BI346" s="25" t="s">
        <v>157</v>
      </c>
      <c r="BJ346" s="25" t="s">
        <v>72</v>
      </c>
      <c r="BK346" s="25" t="s">
        <v>157</v>
      </c>
      <c r="BL346" s="25" t="s">
        <v>157</v>
      </c>
      <c r="BM346" s="25" t="s">
        <v>157</v>
      </c>
      <c r="BN346" s="25" t="s">
        <v>157</v>
      </c>
      <c r="BO346" s="25" t="s">
        <v>77</v>
      </c>
      <c r="BP346" s="25" t="s">
        <v>157</v>
      </c>
      <c r="BQ346" s="25" t="s">
        <v>34</v>
      </c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</row>
    <row r="347" spans="2:84" x14ac:dyDescent="0.25">
      <c r="B347" t="str">
        <f>IF(Q347="ja",XPlan_raw[[#This Row],[EKA_kode2]],"")</f>
        <v>T120040102</v>
      </c>
      <c r="C347" t="str">
        <f>XPlan_raw[[#This Row],[eka_langtnavn]]</f>
        <v>Styrkelære</v>
      </c>
      <c r="D347" t="str">
        <f>IF(XPlan_raw[[#This Row],[Interne-kode]]&lt;&gt;"(tom)",XPlan_raw[[#This Row],[Interne-kode]],"")</f>
        <v>D-SL</v>
      </c>
      <c r="E3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7" t="str">
        <f>IF(XPlan_raw[[#This Row],[Campus]]&lt;&gt;"(tom)",XPlan_raw[[#This Row],[Campus]],"")</f>
        <v>Odense</v>
      </c>
      <c r="H347" t="str">
        <f>IF(OR(XPlan_raw[[#This Row],[Prøveform]]="(tom)",XPlan_raw[[#This Row],[Prøveform]]=""),"",XPlan_raw[[#This Row],[Prøveform]])</f>
        <v>Oral examination</v>
      </c>
      <c r="I347" t="str">
        <f>IF(XPlan_raw[[#This Row],[Eksaminator_samlet]]&lt;&gt;"",XPlan_raw[[#This Row],[Eksaminator_samlet]],"")</f>
        <v>Knud Bjørnholt</v>
      </c>
      <c r="J347" t="str">
        <f>IF(OR(XPlan_raw[[#This Row],[Censur]]="(tom)",XPlan_raw[[#This Row],[Censur]]=""),"",XPlan_raw[[#This Row],[Censur]])</f>
        <v>Second examiner: Internal</v>
      </c>
      <c r="K3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47" s="4" t="str">
        <f>IF(XPlan_raw[[#This Row],[Bemærk]]&lt;&gt;"",XPlan_raw[[#This Row],[Bemærk]],"")</f>
        <v/>
      </c>
      <c r="M347" s="4" t="str">
        <f>IF(XPlan_raw[[#This Row],[Prøveform]]="Skriftlig prøve",XPlan_raw[[#This Row],[DATO: Start eksamen]]+21,"")</f>
        <v/>
      </c>
      <c r="N3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47" s="27" t="s">
        <v>515</v>
      </c>
      <c r="R347" s="26" t="s">
        <v>1187</v>
      </c>
      <c r="S347" s="25" t="s">
        <v>1188</v>
      </c>
      <c r="T347" s="25" t="s">
        <v>1189</v>
      </c>
      <c r="U347" s="25" t="s">
        <v>156</v>
      </c>
      <c r="V347" s="25" t="s">
        <v>157</v>
      </c>
      <c r="W347" s="42">
        <v>45831</v>
      </c>
      <c r="X347" s="51">
        <v>45834</v>
      </c>
      <c r="Y347" s="41" t="s">
        <v>630</v>
      </c>
      <c r="Z347" s="26" t="s">
        <v>995</v>
      </c>
      <c r="AA347" s="25" t="s">
        <v>186</v>
      </c>
      <c r="AB347" s="25" t="s">
        <v>160</v>
      </c>
      <c r="AC347" s="42">
        <v>45897</v>
      </c>
      <c r="AD347" s="51"/>
      <c r="AE347" s="26"/>
      <c r="AF347" t="s">
        <v>18</v>
      </c>
      <c r="AH347" s="46" t="s">
        <v>157</v>
      </c>
      <c r="AI347" s="25" t="s">
        <v>157</v>
      </c>
      <c r="AJ347" s="46" t="s">
        <v>157</v>
      </c>
      <c r="AK347" s="25" t="s">
        <v>157</v>
      </c>
      <c r="AL347" s="46" t="s">
        <v>48</v>
      </c>
      <c r="AM347" s="25" t="s">
        <v>157</v>
      </c>
      <c r="AN347" s="46" t="s">
        <v>157</v>
      </c>
      <c r="AO347" s="25" t="s">
        <v>157</v>
      </c>
      <c r="AP347" s="25" t="s">
        <v>157</v>
      </c>
      <c r="AQ347" s="25" t="s">
        <v>157</v>
      </c>
      <c r="AR347" s="25" t="s">
        <v>157</v>
      </c>
      <c r="AS347" s="25" t="s">
        <v>157</v>
      </c>
      <c r="AT347" s="25" t="s">
        <v>157</v>
      </c>
      <c r="AU347" s="25" t="s">
        <v>157</v>
      </c>
      <c r="AV347" s="25"/>
      <c r="AW347" s="25" t="s">
        <v>157</v>
      </c>
      <c r="AX347" s="25" t="s">
        <v>60</v>
      </c>
      <c r="AY347" s="25" t="s">
        <v>157</v>
      </c>
      <c r="AZ347" s="25" t="s">
        <v>157</v>
      </c>
      <c r="BA347" s="25" t="s">
        <v>157</v>
      </c>
      <c r="BB347" s="25" t="s">
        <v>157</v>
      </c>
      <c r="BC347" s="25" t="s">
        <v>157</v>
      </c>
      <c r="BD347" s="25" t="s">
        <v>157</v>
      </c>
      <c r="BE347" s="25" t="s">
        <v>157</v>
      </c>
      <c r="BF347" s="25" t="s">
        <v>157</v>
      </c>
      <c r="BG347" s="25" t="s">
        <v>157</v>
      </c>
      <c r="BH347" s="25" t="s">
        <v>157</v>
      </c>
      <c r="BI347" s="25" t="s">
        <v>157</v>
      </c>
      <c r="BJ347" s="25" t="s">
        <v>157</v>
      </c>
      <c r="BK347" s="25" t="s">
        <v>157</v>
      </c>
      <c r="BL347" s="25" t="s">
        <v>157</v>
      </c>
      <c r="BM347" s="25" t="s">
        <v>157</v>
      </c>
      <c r="BN347" s="25" t="s">
        <v>157</v>
      </c>
      <c r="BO347" s="25" t="s">
        <v>157</v>
      </c>
      <c r="BP347" s="25" t="s">
        <v>157</v>
      </c>
      <c r="BQ347" s="25" t="s">
        <v>157</v>
      </c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</row>
    <row r="348" spans="2:84" x14ac:dyDescent="0.25">
      <c r="B348" t="str">
        <f>IF(Q348="ja",XPlan_raw[[#This Row],[EKA_kode2]],"")</f>
        <v>T100055102</v>
      </c>
      <c r="C348" t="str">
        <f>XPlan_raw[[#This Row],[eka_langtnavn]]</f>
        <v>Supply Chain Data Analyse &amp; Digitalisering 2</v>
      </c>
      <c r="D348" t="str">
        <f>IF(XPlan_raw[[#This Row],[Interne-kode]]&lt;&gt;"(tom)",XPlan_raw[[#This Row],[Interne-kode]],"")</f>
        <v>GX-SCDAD</v>
      </c>
      <c r="E3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8" t="str">
        <f>IF(XPlan_raw[[#This Row],[Campus]]&lt;&gt;"(tom)",XPlan_raw[[#This Row],[Campus]],"")</f>
        <v>Odense</v>
      </c>
      <c r="H348" t="str">
        <f>IF(OR(XPlan_raw[[#This Row],[Prøveform]]="(tom)",XPlan_raw[[#This Row],[Prøveform]]=""),"",XPlan_raw[[#This Row],[Prøveform]])</f>
        <v>Oral examination</v>
      </c>
      <c r="I348" t="str">
        <f>IF(XPlan_raw[[#This Row],[Eksaminator_samlet]]&lt;&gt;"",XPlan_raw[[#This Row],[Eksaminator_samlet]],"")</f>
        <v xml:space="preserve">Niels Gorm Maly Rytter, Komeyl Polami </v>
      </c>
      <c r="J348" t="str">
        <f>IF(OR(XPlan_raw[[#This Row],[Censur]]="(tom)",XPlan_raw[[#This Row],[Censur]]=""),"",XPlan_raw[[#This Row],[Censur]])</f>
        <v>Second examiner: Internal</v>
      </c>
      <c r="K3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8" s="4" t="str">
        <f>IF(XPlan_raw[[#This Row],[Bemærk]]&lt;&gt;"",XPlan_raw[[#This Row],[Bemærk]],"")</f>
        <v/>
      </c>
      <c r="M348" s="4" t="str">
        <f>IF(XPlan_raw[[#This Row],[Prøveform]]="Skriftlig prøve",XPlan_raw[[#This Row],[DATO: Start eksamen]]+21,"")</f>
        <v/>
      </c>
      <c r="N3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48" s="27" t="s">
        <v>515</v>
      </c>
      <c r="R348" s="26" t="s">
        <v>1147</v>
      </c>
      <c r="S348" s="25" t="s">
        <v>1148</v>
      </c>
      <c r="T348" s="25" t="s">
        <v>1149</v>
      </c>
      <c r="U348" s="25" t="s">
        <v>156</v>
      </c>
      <c r="V348" s="25" t="s">
        <v>157</v>
      </c>
      <c r="W348" s="42">
        <v>45831</v>
      </c>
      <c r="X348" s="51">
        <v>45835</v>
      </c>
      <c r="Y348" s="41" t="s">
        <v>630</v>
      </c>
      <c r="Z348" s="26" t="s">
        <v>1150</v>
      </c>
      <c r="AA348" s="25" t="s">
        <v>186</v>
      </c>
      <c r="AB348" s="25" t="s">
        <v>160</v>
      </c>
      <c r="AC348" s="42">
        <v>45887</v>
      </c>
      <c r="AD348" s="51"/>
      <c r="AE348" s="26"/>
      <c r="AF348" t="s">
        <v>18</v>
      </c>
      <c r="AH348" s="46" t="s">
        <v>157</v>
      </c>
      <c r="AI348" s="25" t="s">
        <v>157</v>
      </c>
      <c r="AJ348" s="46" t="s">
        <v>157</v>
      </c>
      <c r="AK348" s="25" t="s">
        <v>47</v>
      </c>
      <c r="AL348" s="46" t="s">
        <v>157</v>
      </c>
      <c r="AM348" s="25" t="s">
        <v>157</v>
      </c>
      <c r="AN348" s="46" t="s">
        <v>157</v>
      </c>
      <c r="AO348" s="25" t="s">
        <v>157</v>
      </c>
      <c r="AP348" s="25" t="s">
        <v>157</v>
      </c>
      <c r="AQ348" s="25" t="s">
        <v>157</v>
      </c>
      <c r="AR348" s="25" t="s">
        <v>157</v>
      </c>
      <c r="AS348" s="25" t="s">
        <v>157</v>
      </c>
      <c r="AT348" s="25" t="s">
        <v>157</v>
      </c>
      <c r="AU348" s="25" t="s">
        <v>157</v>
      </c>
      <c r="AV348" s="25"/>
      <c r="AW348" s="25" t="s">
        <v>157</v>
      </c>
      <c r="AX348" s="25" t="s">
        <v>157</v>
      </c>
      <c r="AY348" s="25" t="s">
        <v>157</v>
      </c>
      <c r="AZ348" s="25" t="s">
        <v>157</v>
      </c>
      <c r="BA348" s="25" t="s">
        <v>157</v>
      </c>
      <c r="BB348" s="25" t="s">
        <v>157</v>
      </c>
      <c r="BC348" s="25" t="s">
        <v>157</v>
      </c>
      <c r="BD348" s="25" t="s">
        <v>157</v>
      </c>
      <c r="BE348" s="25" t="s">
        <v>157</v>
      </c>
      <c r="BF348" s="25" t="s">
        <v>157</v>
      </c>
      <c r="BG348" s="25" t="s">
        <v>157</v>
      </c>
      <c r="BH348" s="25" t="s">
        <v>157</v>
      </c>
      <c r="BI348" s="25" t="s">
        <v>157</v>
      </c>
      <c r="BJ348" s="25" t="s">
        <v>157</v>
      </c>
      <c r="BK348" s="25" t="s">
        <v>157</v>
      </c>
      <c r="BL348" s="25" t="s">
        <v>157</v>
      </c>
      <c r="BM348" s="25" t="s">
        <v>157</v>
      </c>
      <c r="BN348" s="25" t="s">
        <v>157</v>
      </c>
      <c r="BO348" s="25" t="s">
        <v>157</v>
      </c>
      <c r="BP348" s="25" t="s">
        <v>157</v>
      </c>
      <c r="BQ348" s="25" t="s">
        <v>34</v>
      </c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</row>
    <row r="349" spans="2:84" x14ac:dyDescent="0.25">
      <c r="B349" t="str">
        <f>IF(Q349="ja",XPlan_raw[[#This Row],[EKA_kode2]],"")</f>
        <v>T160009102</v>
      </c>
      <c r="C349" t="str">
        <f>XPlan_raw[[#This Row],[eka_langtnavn]]</f>
        <v xml:space="preserve">Svingningslære og FEM </v>
      </c>
      <c r="D349" t="str">
        <f>IF(XPlan_raw[[#This Row],[Interne-kode]]&lt;&gt;"(tom)",XPlan_raw[[#This Row],[Interne-kode]],"")</f>
        <v>MB-FSE</v>
      </c>
      <c r="E3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9" t="str">
        <f>IF(XPlan_raw[[#This Row],[Campus]]&lt;&gt;"(tom)",XPlan_raw[[#This Row],[Campus]],"")</f>
        <v>Odense</v>
      </c>
      <c r="H349" t="str">
        <f>IF(OR(XPlan_raw[[#This Row],[Prøveform]]="(tom)",XPlan_raw[[#This Row],[Prøveform]]=""),"",XPlan_raw[[#This Row],[Prøveform]])</f>
        <v>Oral examination</v>
      </c>
      <c r="I349" t="str">
        <f>IF(XPlan_raw[[#This Row],[Eksaminator_samlet]]&lt;&gt;"",XPlan_raw[[#This Row],[Eksaminator_samlet]],"")</f>
        <v xml:space="preserve">Sine Leergaard Wiggers, Luis David Avendano Valencia </v>
      </c>
      <c r="J349" t="str">
        <f>IF(OR(XPlan_raw[[#This Row],[Censur]]="(tom)",XPlan_raw[[#This Row],[Censur]]=""),"",XPlan_raw[[#This Row],[Censur]])</f>
        <v>Second examiner: Internal</v>
      </c>
      <c r="K3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9" s="4" t="str">
        <f>IF(XPlan_raw[[#This Row],[Bemærk]]&lt;&gt;"",XPlan_raw[[#This Row],[Bemærk]],"")</f>
        <v/>
      </c>
      <c r="M349" s="4" t="str">
        <f>IF(XPlan_raw[[#This Row],[Prøveform]]="Skriftlig prøve",XPlan_raw[[#This Row],[DATO: Start eksamen]]+21,"")</f>
        <v/>
      </c>
      <c r="N3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49" s="27" t="s">
        <v>515</v>
      </c>
      <c r="R349" s="26" t="s">
        <v>1297</v>
      </c>
      <c r="S349" s="25" t="s">
        <v>1298</v>
      </c>
      <c r="T349" s="25" t="s">
        <v>1299</v>
      </c>
      <c r="U349" s="25" t="s">
        <v>208</v>
      </c>
      <c r="V349" s="25" t="s">
        <v>157</v>
      </c>
      <c r="W349" s="42">
        <v>45831</v>
      </c>
      <c r="X349" s="51"/>
      <c r="Y349" s="41" t="s">
        <v>630</v>
      </c>
      <c r="Z349" s="26" t="s">
        <v>1300</v>
      </c>
      <c r="AA349" s="25" t="s">
        <v>186</v>
      </c>
      <c r="AB349" s="25" t="s">
        <v>160</v>
      </c>
      <c r="AC349" s="42">
        <v>45887</v>
      </c>
      <c r="AD349" s="51"/>
      <c r="AE349" s="26"/>
      <c r="AF349" t="s">
        <v>18</v>
      </c>
      <c r="AH349" s="25" t="s">
        <v>157</v>
      </c>
      <c r="AI349" s="25" t="s">
        <v>157</v>
      </c>
      <c r="AJ349" s="25" t="s">
        <v>157</v>
      </c>
      <c r="AK349" s="25" t="s">
        <v>157</v>
      </c>
      <c r="AL349" s="25" t="s">
        <v>157</v>
      </c>
      <c r="AM349" s="25" t="s">
        <v>157</v>
      </c>
      <c r="AN349" s="25" t="s">
        <v>157</v>
      </c>
      <c r="AO349" s="25" t="s">
        <v>157</v>
      </c>
      <c r="AP349" s="25" t="s">
        <v>157</v>
      </c>
      <c r="AQ349" s="25" t="s">
        <v>157</v>
      </c>
      <c r="AR349" s="25" t="s">
        <v>157</v>
      </c>
      <c r="AS349" s="25" t="s">
        <v>157</v>
      </c>
      <c r="AT349" s="25" t="s">
        <v>157</v>
      </c>
      <c r="AU349" s="25" t="s">
        <v>157</v>
      </c>
      <c r="AV349" s="25"/>
      <c r="AW349" s="25" t="s">
        <v>59</v>
      </c>
      <c r="AX349" s="25" t="s">
        <v>157</v>
      </c>
      <c r="AY349" s="25" t="s">
        <v>157</v>
      </c>
      <c r="AZ349" s="25" t="s">
        <v>157</v>
      </c>
      <c r="BA349" s="25" t="s">
        <v>157</v>
      </c>
      <c r="BB349" s="25" t="s">
        <v>157</v>
      </c>
      <c r="BC349" s="25" t="s">
        <v>157</v>
      </c>
      <c r="BD349" s="25" t="s">
        <v>157</v>
      </c>
      <c r="BE349" s="25" t="s">
        <v>157</v>
      </c>
      <c r="BF349" s="25" t="s">
        <v>157</v>
      </c>
      <c r="BG349" s="25" t="s">
        <v>157</v>
      </c>
      <c r="BH349" s="25" t="s">
        <v>157</v>
      </c>
      <c r="BI349" s="25" t="s">
        <v>157</v>
      </c>
      <c r="BJ349" s="25" t="s">
        <v>157</v>
      </c>
      <c r="BK349" s="25" t="s">
        <v>157</v>
      </c>
      <c r="BL349" s="25" t="s">
        <v>157</v>
      </c>
      <c r="BM349" s="25" t="s">
        <v>157</v>
      </c>
      <c r="BN349" s="25" t="s">
        <v>157</v>
      </c>
      <c r="BO349" s="25" t="s">
        <v>157</v>
      </c>
      <c r="BP349" s="25" t="s">
        <v>157</v>
      </c>
      <c r="BQ349" s="25" t="s">
        <v>157</v>
      </c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</row>
    <row r="350" spans="2:84" x14ac:dyDescent="0.25">
      <c r="B350" t="str">
        <f>IF(Q350="ja",XPlan_raw[[#This Row],[EKA_kode2]],"")</f>
        <v>T050038102</v>
      </c>
      <c r="C350" t="str">
        <f>XPlan_raw[[#This Row],[eka_langtnavn]]</f>
        <v>Teknologi 3 (automation), Operations Management 2 og projekt</v>
      </c>
      <c r="D350" t="str">
        <f>IF(XPlan_raw[[#This Row],[Interne-kode]]&lt;&gt;"(tom)",XPlan_raw[[#This Row],[Interne-kode]],"")</f>
        <v>P-PTE2</v>
      </c>
      <c r="E3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50" t="str">
        <f>IF(XPlan_raw[[#This Row],[Campus]]&lt;&gt;"(tom)",XPlan_raw[[#This Row],[Campus]],"")</f>
        <v>Odense</v>
      </c>
      <c r="H350" t="str">
        <f>IF(OR(XPlan_raw[[#This Row],[Prøveform]]="(tom)",XPlan_raw[[#This Row],[Prøveform]]=""),"",XPlan_raw[[#This Row],[Prøveform]])</f>
        <v>Oral examination</v>
      </c>
      <c r="I350" t="str">
        <f>IF(XPlan_raw[[#This Row],[Eksaminator_samlet]]&lt;&gt;"",XPlan_raw[[#This Row],[Eksaminator_samlet]],"")</f>
        <v>Karen Kjær Larsen, Jan Pedersen</v>
      </c>
      <c r="J350" t="str">
        <f>IF(OR(XPlan_raw[[#This Row],[Censur]]="(tom)",XPlan_raw[[#This Row],[Censur]]=""),"",XPlan_raw[[#This Row],[Censur]])</f>
        <v>Second examiner: External</v>
      </c>
      <c r="K3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0" s="4" t="str">
        <f>IF(XPlan_raw[[#This Row],[Bemærk]]&lt;&gt;"",XPlan_raw[[#This Row],[Bemærk]],"")</f>
        <v/>
      </c>
      <c r="M350" s="4" t="str">
        <f>IF(XPlan_raw[[#This Row],[Prøveform]]="Skriftlig prøve",XPlan_raw[[#This Row],[DATO: Start eksamen]]+21,"")</f>
        <v/>
      </c>
      <c r="N3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50" s="27" t="s">
        <v>515</v>
      </c>
      <c r="R350" s="49" t="s">
        <v>948</v>
      </c>
      <c r="S350" s="46" t="s">
        <v>949</v>
      </c>
      <c r="T350" s="25" t="s">
        <v>950</v>
      </c>
      <c r="U350" s="46" t="s">
        <v>156</v>
      </c>
      <c r="V350" s="25" t="s">
        <v>157</v>
      </c>
      <c r="W350" s="50">
        <v>45831</v>
      </c>
      <c r="X350" s="51">
        <v>45833</v>
      </c>
      <c r="Y350" s="41" t="s">
        <v>630</v>
      </c>
      <c r="Z350" s="49" t="s">
        <v>951</v>
      </c>
      <c r="AA350" s="25" t="s">
        <v>186</v>
      </c>
      <c r="AB350" s="46" t="s">
        <v>187</v>
      </c>
      <c r="AC350" s="42" t="s">
        <v>157</v>
      </c>
      <c r="AD350" s="52"/>
      <c r="AE350" s="26"/>
      <c r="AF350" t="s">
        <v>18</v>
      </c>
      <c r="AH350" s="46" t="s">
        <v>157</v>
      </c>
      <c r="AI350" s="25" t="s">
        <v>157</v>
      </c>
      <c r="AJ350" s="46" t="s">
        <v>157</v>
      </c>
      <c r="AK350" s="25" t="s">
        <v>157</v>
      </c>
      <c r="AL350" s="46" t="s">
        <v>157</v>
      </c>
      <c r="AM350" s="25" t="s">
        <v>157</v>
      </c>
      <c r="AN350" s="46" t="s">
        <v>157</v>
      </c>
      <c r="AO350" s="25" t="s">
        <v>51</v>
      </c>
      <c r="AP350" s="25" t="s">
        <v>157</v>
      </c>
      <c r="AQ350" s="25" t="s">
        <v>157</v>
      </c>
      <c r="AR350" s="25" t="s">
        <v>157</v>
      </c>
      <c r="AS350" s="25" t="s">
        <v>157</v>
      </c>
      <c r="AT350" s="25" t="s">
        <v>157</v>
      </c>
      <c r="AU350" s="25" t="s">
        <v>157</v>
      </c>
      <c r="AV350" s="25"/>
      <c r="AW350" s="25" t="s">
        <v>157</v>
      </c>
      <c r="AX350" s="25" t="s">
        <v>157</v>
      </c>
      <c r="AY350" s="25" t="s">
        <v>157</v>
      </c>
      <c r="AZ350" s="25" t="s">
        <v>157</v>
      </c>
      <c r="BA350" s="25" t="s">
        <v>157</v>
      </c>
      <c r="BB350" s="25" t="s">
        <v>157</v>
      </c>
      <c r="BC350" s="25" t="s">
        <v>157</v>
      </c>
      <c r="BD350" s="25" t="s">
        <v>157</v>
      </c>
      <c r="BE350" s="25" t="s">
        <v>157</v>
      </c>
      <c r="BF350" s="25" t="s">
        <v>157</v>
      </c>
      <c r="BG350" s="25" t="s">
        <v>157</v>
      </c>
      <c r="BH350" s="25" t="s">
        <v>157</v>
      </c>
      <c r="BI350" s="25" t="s">
        <v>157</v>
      </c>
      <c r="BJ350" s="25" t="s">
        <v>157</v>
      </c>
      <c r="BK350" s="25" t="s">
        <v>157</v>
      </c>
      <c r="BL350" s="25" t="s">
        <v>157</v>
      </c>
      <c r="BM350" s="25" t="s">
        <v>157</v>
      </c>
      <c r="BN350" s="25" t="s">
        <v>157</v>
      </c>
      <c r="BO350" s="25" t="s">
        <v>157</v>
      </c>
      <c r="BP350" s="25" t="s">
        <v>157</v>
      </c>
      <c r="BQ350" s="25" t="s">
        <v>157</v>
      </c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</row>
    <row r="351" spans="2:84" x14ac:dyDescent="0.25">
      <c r="B351" t="str">
        <f>IF(Q351="ja",XPlan_raw[[#This Row],[EKA_kode2]],"")</f>
        <v>T150016102</v>
      </c>
      <c r="C351" t="str">
        <f>XPlan_raw[[#This Row],[eka_langtnavn]]</f>
        <v>Circular Design and Construction</v>
      </c>
      <c r="D351" t="str">
        <f>IF(XPlan_raw[[#This Row],[Interne-kode]]&lt;&gt;"(tom)",XPlan_raw[[#This Row],[Interne-kode]],"")</f>
        <v>15-CDC</v>
      </c>
      <c r="E3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1" t="str">
        <f>IF(XPlan_raw[[#This Row],[Campus]]&lt;&gt;"(tom)",XPlan_raw[[#This Row],[Campus]],"")</f>
        <v>Odense</v>
      </c>
      <c r="H351" t="str">
        <f>IF(OR(XPlan_raw[[#This Row],[Prøveform]]="(tom)",XPlan_raw[[#This Row],[Prøveform]]=""),"",XPlan_raw[[#This Row],[Prøveform]])</f>
        <v>Portfolio</v>
      </c>
      <c r="I351" t="str">
        <f>IF(XPlan_raw[[#This Row],[Eksaminator_samlet]]&lt;&gt;"",XPlan_raw[[#This Row],[Eksaminator_samlet]],"")</f>
        <v>Anja Kunic</v>
      </c>
      <c r="J351" t="str">
        <f>IF(OR(XPlan_raw[[#This Row],[Censur]]="(tom)",XPlan_raw[[#This Row],[Censur]]=""),"",XPlan_raw[[#This Row],[Censur]])</f>
        <v>Second examiner: Internal</v>
      </c>
      <c r="K3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51" s="4" t="str">
        <f>IF(XPlan_raw[[#This Row],[Bemærk]]&lt;&gt;"",XPlan_raw[[#This Row],[Bemærk]],"")</f>
        <v/>
      </c>
      <c r="M351" s="4" t="str">
        <f>IF(XPlan_raw[[#This Row],[Prøveform]]="Skriftlig prøve",XPlan_raw[[#This Row],[DATO: Start eksamen]]+21,"")</f>
        <v/>
      </c>
      <c r="N3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351" s="27" t="s">
        <v>515</v>
      </c>
      <c r="R351" s="49" t="s">
        <v>1255</v>
      </c>
      <c r="S351" s="46" t="s">
        <v>1256</v>
      </c>
      <c r="T351" s="25" t="s">
        <v>1257</v>
      </c>
      <c r="U351" s="46" t="s">
        <v>165</v>
      </c>
      <c r="V351" s="25" t="s">
        <v>156</v>
      </c>
      <c r="W351" s="50">
        <v>45832</v>
      </c>
      <c r="X351" s="51"/>
      <c r="Y351" s="41" t="s">
        <v>630</v>
      </c>
      <c r="Z351" s="49" t="s">
        <v>1258</v>
      </c>
      <c r="AA351" s="25" t="s">
        <v>214</v>
      </c>
      <c r="AB351" s="46" t="s">
        <v>160</v>
      </c>
      <c r="AC351" s="42">
        <v>45894</v>
      </c>
      <c r="AD351" s="52"/>
      <c r="AE351" s="26"/>
      <c r="AF351" t="s">
        <v>18</v>
      </c>
      <c r="AH351" s="46" t="s">
        <v>157</v>
      </c>
      <c r="AI351" s="25" t="s">
        <v>157</v>
      </c>
      <c r="AJ351" s="46" t="s">
        <v>157</v>
      </c>
      <c r="AK351" s="25" t="s">
        <v>157</v>
      </c>
      <c r="AL351" s="46" t="s">
        <v>157</v>
      </c>
      <c r="AM351" s="25" t="s">
        <v>157</v>
      </c>
      <c r="AN351" s="46" t="s">
        <v>157</v>
      </c>
      <c r="AO351" s="25" t="s">
        <v>157</v>
      </c>
      <c r="AP351" s="25" t="s">
        <v>157</v>
      </c>
      <c r="AQ351" s="25" t="s">
        <v>157</v>
      </c>
      <c r="AR351" s="25" t="s">
        <v>157</v>
      </c>
      <c r="AS351" s="25" t="s">
        <v>157</v>
      </c>
      <c r="AT351" s="25" t="s">
        <v>157</v>
      </c>
      <c r="AU351" s="25" t="s">
        <v>157</v>
      </c>
      <c r="AV351" s="25"/>
      <c r="AW351" s="25" t="s">
        <v>157</v>
      </c>
      <c r="AX351" s="25" t="s">
        <v>157</v>
      </c>
      <c r="AY351" s="25" t="s">
        <v>157</v>
      </c>
      <c r="AZ351" s="25" t="s">
        <v>157</v>
      </c>
      <c r="BA351" s="25" t="s">
        <v>157</v>
      </c>
      <c r="BB351" s="25" t="s">
        <v>157</v>
      </c>
      <c r="BC351" s="25" t="s">
        <v>65</v>
      </c>
      <c r="BD351" s="25" t="s">
        <v>157</v>
      </c>
      <c r="BE351" s="25" t="s">
        <v>157</v>
      </c>
      <c r="BF351" s="25" t="s">
        <v>157</v>
      </c>
      <c r="BG351" s="25" t="s">
        <v>157</v>
      </c>
      <c r="BH351" s="25" t="s">
        <v>157</v>
      </c>
      <c r="BI351" s="25" t="s">
        <v>157</v>
      </c>
      <c r="BJ351" s="25" t="s">
        <v>157</v>
      </c>
      <c r="BK351" s="25" t="s">
        <v>157</v>
      </c>
      <c r="BL351" s="25" t="s">
        <v>157</v>
      </c>
      <c r="BM351" s="25" t="s">
        <v>157</v>
      </c>
      <c r="BN351" s="25" t="s">
        <v>157</v>
      </c>
      <c r="BO351" s="25" t="s">
        <v>157</v>
      </c>
      <c r="BP351" s="25" t="s">
        <v>157</v>
      </c>
      <c r="BQ351" s="25" t="s">
        <v>157</v>
      </c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</row>
    <row r="352" spans="2:84" x14ac:dyDescent="0.25">
      <c r="B352" t="str">
        <f>IF(Q352="ja",XPlan_raw[[#This Row],[EKA_kode2]],"")</f>
        <v>T170011102</v>
      </c>
      <c r="C352" t="str">
        <f>XPlan_raw[[#This Row],[eka_langtnavn]]</f>
        <v>Fiberarmerede kompositmaterialer</v>
      </c>
      <c r="D352" t="str">
        <f>IF(XPlan_raw[[#This Row],[Interne-kode]]&lt;&gt;"(tom)",XPlan_raw[[#This Row],[Interne-kode]],"")</f>
        <v>MK-COM</v>
      </c>
      <c r="E3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2" t="str">
        <f>IF(XPlan_raw[[#This Row],[Campus]]&lt;&gt;"(tom)",XPlan_raw[[#This Row],[Campus]],"")</f>
        <v>Odense</v>
      </c>
      <c r="H352" t="str">
        <f>IF(OR(XPlan_raw[[#This Row],[Prøveform]]="(tom)",XPlan_raw[[#This Row],[Prøveform]]=""),"",XPlan_raw[[#This Row],[Prøveform]])</f>
        <v>Oral examination</v>
      </c>
      <c r="I352" t="str">
        <f>IF(XPlan_raw[[#This Row],[Eksaminator_samlet]]&lt;&gt;"",XPlan_raw[[#This Row],[Eksaminator_samlet]],"")</f>
        <v>Ulrik Borg</v>
      </c>
      <c r="J352" t="str">
        <f>IF(OR(XPlan_raw[[#This Row],[Censur]]="(tom)",XPlan_raw[[#This Row],[Censur]]=""),"",XPlan_raw[[#This Row],[Censur]])</f>
        <v>Second examiner: Internal</v>
      </c>
      <c r="K3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2" s="4" t="str">
        <f>IF(XPlan_raw[[#This Row],[Bemærk]]&lt;&gt;"",XPlan_raw[[#This Row],[Bemærk]],"")</f>
        <v/>
      </c>
      <c r="M352" s="4" t="str">
        <f>IF(XPlan_raw[[#This Row],[Prøveform]]="Skriftlig prøve",XPlan_raw[[#This Row],[DATO: Start eksamen]]+21,"")</f>
        <v/>
      </c>
      <c r="N3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52" s="27" t="s">
        <v>515</v>
      </c>
      <c r="R352" s="26" t="s">
        <v>1337</v>
      </c>
      <c r="S352" s="25" t="s">
        <v>1338</v>
      </c>
      <c r="T352" s="25" t="s">
        <v>1339</v>
      </c>
      <c r="U352" s="25" t="s">
        <v>156</v>
      </c>
      <c r="V352" s="25" t="s">
        <v>157</v>
      </c>
      <c r="W352" s="42">
        <v>45832</v>
      </c>
      <c r="X352" s="51"/>
      <c r="Y352" s="41" t="s">
        <v>631</v>
      </c>
      <c r="Z352" s="26" t="s">
        <v>1340</v>
      </c>
      <c r="AA352" s="25" t="s">
        <v>186</v>
      </c>
      <c r="AB352" s="25" t="s">
        <v>160</v>
      </c>
      <c r="AC352" s="42">
        <v>45883</v>
      </c>
      <c r="AD352" s="51"/>
      <c r="AE352" s="26"/>
      <c r="AF352" t="s">
        <v>18</v>
      </c>
      <c r="AH352" s="46" t="s">
        <v>157</v>
      </c>
      <c r="AI352" s="25" t="s">
        <v>157</v>
      </c>
      <c r="AJ352" s="46" t="s">
        <v>157</v>
      </c>
      <c r="AK352" s="25" t="s">
        <v>157</v>
      </c>
      <c r="AL352" s="46" t="s">
        <v>157</v>
      </c>
      <c r="AM352" s="25" t="s">
        <v>157</v>
      </c>
      <c r="AN352" s="46" t="s">
        <v>157</v>
      </c>
      <c r="AO352" s="25" t="s">
        <v>157</v>
      </c>
      <c r="AP352" s="25" t="s">
        <v>157</v>
      </c>
      <c r="AQ352" s="25" t="s">
        <v>157</v>
      </c>
      <c r="AR352" s="25" t="s">
        <v>157</v>
      </c>
      <c r="AS352" s="25" t="s">
        <v>157</v>
      </c>
      <c r="AT352" s="25" t="s">
        <v>157</v>
      </c>
      <c r="AU352" s="25" t="s">
        <v>157</v>
      </c>
      <c r="AV352" s="25"/>
      <c r="AW352" s="25" t="s">
        <v>157</v>
      </c>
      <c r="AX352" s="25" t="s">
        <v>157</v>
      </c>
      <c r="AY352" s="25" t="s">
        <v>157</v>
      </c>
      <c r="AZ352" s="25" t="s">
        <v>157</v>
      </c>
      <c r="BA352" s="25" t="s">
        <v>157</v>
      </c>
      <c r="BB352" s="25" t="s">
        <v>157</v>
      </c>
      <c r="BC352" s="25" t="s">
        <v>157</v>
      </c>
      <c r="BD352" s="25" t="s">
        <v>157</v>
      </c>
      <c r="BE352" s="25" t="s">
        <v>157</v>
      </c>
      <c r="BF352" s="25" t="s">
        <v>157</v>
      </c>
      <c r="BG352" s="25" t="s">
        <v>157</v>
      </c>
      <c r="BH352" s="25" t="s">
        <v>157</v>
      </c>
      <c r="BI352" s="25" t="s">
        <v>157</v>
      </c>
      <c r="BJ352" s="25" t="s">
        <v>157</v>
      </c>
      <c r="BK352" s="25" t="s">
        <v>157</v>
      </c>
      <c r="BL352" s="25" t="s">
        <v>157</v>
      </c>
      <c r="BM352" s="25" t="s">
        <v>157</v>
      </c>
      <c r="BN352" s="25" t="s">
        <v>157</v>
      </c>
      <c r="BO352" s="25" t="s">
        <v>157</v>
      </c>
      <c r="BP352" s="25" t="s">
        <v>78</v>
      </c>
      <c r="BQ352" s="25" t="s">
        <v>157</v>
      </c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</row>
    <row r="353" spans="2:84" x14ac:dyDescent="0.25">
      <c r="B353" t="str">
        <f>IF(Q353="ja",XPlan_raw[[#This Row],[EKA_kode2]],"")</f>
        <v>T460031102</v>
      </c>
      <c r="C353" t="str">
        <f>XPlan_raw[[#This Row],[eka_langtnavn]]</f>
        <v>FT507: Lineær algebra og programmering</v>
      </c>
      <c r="D353" t="str">
        <f>IF(XPlan_raw[[#This Row],[Interne-kode]]&lt;&gt;"(tom)",XPlan_raw[[#This Row],[Interne-kode]],"")</f>
        <v>FT507</v>
      </c>
      <c r="E3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3" t="str">
        <f>IF(XPlan_raw[[#This Row],[Campus]]&lt;&gt;"(tom)",XPlan_raw[[#This Row],[Campus]],"")</f>
        <v>Odense</v>
      </c>
      <c r="H353" t="str">
        <f>IF(OR(XPlan_raw[[#This Row],[Prøveform]]="(tom)",XPlan_raw[[#This Row],[Prøveform]]=""),"",XPlan_raw[[#This Row],[Prøveform]])</f>
        <v>Oral examination</v>
      </c>
      <c r="I353" t="str">
        <f>IF(XPlan_raw[[#This Row],[Eksaminator_samlet]]&lt;&gt;"",XPlan_raw[[#This Row],[Eksaminator_samlet]],"")</f>
        <v>Carsten Svaneborg, Jonas Beermann</v>
      </c>
      <c r="J353" t="str">
        <f>IF(OR(XPlan_raw[[#This Row],[Censur]]="(tom)",XPlan_raw[[#This Row],[Censur]]=""),"",XPlan_raw[[#This Row],[Censur]])</f>
        <v>Second examiner: External</v>
      </c>
      <c r="K3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353" s="4" t="str">
        <f>IF(XPlan_raw[[#This Row],[Bemærk]]&lt;&gt;"",XPlan_raw[[#This Row],[Bemærk]],"")</f>
        <v/>
      </c>
      <c r="M353" s="4" t="str">
        <f>IF(XPlan_raw[[#This Row],[Prøveform]]="Skriftlig prøve",XPlan_raw[[#This Row],[DATO: Start eksamen]]+21,"")</f>
        <v/>
      </c>
      <c r="N3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53" s="27" t="s">
        <v>515</v>
      </c>
      <c r="R353" s="49" t="s">
        <v>1531</v>
      </c>
      <c r="S353" s="46" t="s">
        <v>1532</v>
      </c>
      <c r="T353" s="25" t="s">
        <v>1533</v>
      </c>
      <c r="U353" s="46" t="s">
        <v>156</v>
      </c>
      <c r="V353" s="25" t="s">
        <v>157</v>
      </c>
      <c r="W353" s="50">
        <v>45832</v>
      </c>
      <c r="X353" s="51">
        <v>45833</v>
      </c>
      <c r="Y353" s="41" t="s">
        <v>630</v>
      </c>
      <c r="Z353" s="49" t="s">
        <v>1534</v>
      </c>
      <c r="AA353" s="25" t="s">
        <v>186</v>
      </c>
      <c r="AB353" s="46" t="s">
        <v>187</v>
      </c>
      <c r="AC353" s="42">
        <v>45880</v>
      </c>
      <c r="AD353" s="52"/>
      <c r="AE353" s="26"/>
      <c r="AF353" t="s">
        <v>18</v>
      </c>
      <c r="AH353" s="46" t="s">
        <v>157</v>
      </c>
      <c r="AI353" s="25" t="s">
        <v>157</v>
      </c>
      <c r="AJ353" s="46" t="s">
        <v>157</v>
      </c>
      <c r="AK353" s="25" t="s">
        <v>157</v>
      </c>
      <c r="AL353" s="46" t="s">
        <v>157</v>
      </c>
      <c r="AM353" s="25" t="s">
        <v>157</v>
      </c>
      <c r="AN353" s="46" t="s">
        <v>157</v>
      </c>
      <c r="AO353" s="25" t="s">
        <v>157</v>
      </c>
      <c r="AP353" s="25" t="s">
        <v>157</v>
      </c>
      <c r="AQ353" s="25" t="s">
        <v>157</v>
      </c>
      <c r="AR353" s="25" t="s">
        <v>157</v>
      </c>
      <c r="AS353" s="25" t="s">
        <v>157</v>
      </c>
      <c r="AT353" s="25" t="s">
        <v>157</v>
      </c>
      <c r="AU353" s="25" t="s">
        <v>57</v>
      </c>
      <c r="AV353" s="25"/>
      <c r="AW353" s="25" t="s">
        <v>157</v>
      </c>
      <c r="AX353" s="25" t="s">
        <v>157</v>
      </c>
      <c r="AY353" s="25" t="s">
        <v>157</v>
      </c>
      <c r="AZ353" s="25" t="s">
        <v>157</v>
      </c>
      <c r="BA353" s="25" t="s">
        <v>157</v>
      </c>
      <c r="BB353" s="25" t="s">
        <v>157</v>
      </c>
      <c r="BC353" s="25" t="s">
        <v>157</v>
      </c>
      <c r="BD353" s="25" t="s">
        <v>157</v>
      </c>
      <c r="BE353" s="25" t="s">
        <v>157</v>
      </c>
      <c r="BF353" s="25" t="s">
        <v>157</v>
      </c>
      <c r="BG353" s="25" t="s">
        <v>157</v>
      </c>
      <c r="BH353" s="25" t="s">
        <v>157</v>
      </c>
      <c r="BI353" s="25" t="s">
        <v>157</v>
      </c>
      <c r="BJ353" s="25" t="s">
        <v>157</v>
      </c>
      <c r="BK353" s="25" t="s">
        <v>157</v>
      </c>
      <c r="BL353" s="25" t="s">
        <v>157</v>
      </c>
      <c r="BM353" s="25" t="s">
        <v>157</v>
      </c>
      <c r="BN353" s="25" t="s">
        <v>157</v>
      </c>
      <c r="BO353" s="25" t="s">
        <v>157</v>
      </c>
      <c r="BP353" s="25" t="s">
        <v>157</v>
      </c>
      <c r="BQ353" s="25" t="s">
        <v>157</v>
      </c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</row>
    <row r="354" spans="2:84" x14ac:dyDescent="0.25">
      <c r="B354" t="str">
        <f>IF(Q354="ja",XPlan_raw[[#This Row],[EKA_kode2]],"")</f>
        <v>N530051102</v>
      </c>
      <c r="C354" t="str">
        <f>XPlan_raw[[#This Row],[eka_langtnavn]]</f>
        <v>Heterocyklisk kemi</v>
      </c>
      <c r="D354" t="str">
        <f>IF(XPlan_raw[[#This Row],[Interne-kode]]&lt;&gt;"(tom)",XPlan_raw[[#This Row],[Interne-kode]],"")</f>
        <v>KE553</v>
      </c>
      <c r="E3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3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4" t="str">
        <f>IF(XPlan_raw[[#This Row],[Campus]]&lt;&gt;"(tom)",XPlan_raw[[#This Row],[Campus]],"")</f>
        <v>Odense</v>
      </c>
      <c r="H354" t="str">
        <f>IF(OR(XPlan_raw[[#This Row],[Prøveform]]="(tom)",XPlan_raw[[#This Row],[Prøveform]]=""),"",XPlan_raw[[#This Row],[Prøveform]])</f>
        <v>Oral examination</v>
      </c>
      <c r="I354" t="str">
        <f>IF(XPlan_raw[[#This Row],[Eksaminator_samlet]]&lt;&gt;"",XPlan_raw[[#This Row],[Eksaminator_samlet]],"")</f>
        <v/>
      </c>
      <c r="J354" t="str">
        <f>IF(OR(XPlan_raw[[#This Row],[Censur]]="(tom)",XPlan_raw[[#This Row],[Censur]]=""),"",XPlan_raw[[#This Row],[Censur]])</f>
        <v>Second examiner: External</v>
      </c>
      <c r="K3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4" s="4" t="str">
        <f>IF(XPlan_raw[[#This Row],[Bemærk]]&lt;&gt;"",XPlan_raw[[#This Row],[Bemærk]],"")</f>
        <v/>
      </c>
      <c r="M354" s="4" t="str">
        <f>IF(XPlan_raw[[#This Row],[Prøveform]]="Skriftlig prøve",XPlan_raw[[#This Row],[DATO: Start eksamen]]+21,"")</f>
        <v/>
      </c>
      <c r="N3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54" s="27" t="s">
        <v>515</v>
      </c>
      <c r="R354" s="26" t="s">
        <v>837</v>
      </c>
      <c r="S354" s="25" t="s">
        <v>838</v>
      </c>
      <c r="T354" s="25" t="s">
        <v>839</v>
      </c>
      <c r="U354" s="25" t="s">
        <v>203</v>
      </c>
      <c r="V354" s="25" t="s">
        <v>208</v>
      </c>
      <c r="W354" s="42">
        <v>45832</v>
      </c>
      <c r="X354" s="51">
        <v>45833</v>
      </c>
      <c r="Y354" s="41" t="s">
        <v>631</v>
      </c>
      <c r="Z354" s="26"/>
      <c r="AA354" s="25" t="s">
        <v>186</v>
      </c>
      <c r="AB354" s="25" t="s">
        <v>187</v>
      </c>
      <c r="AC354" s="42">
        <v>45883</v>
      </c>
      <c r="AD354" s="51"/>
      <c r="AE354" s="26"/>
      <c r="AF354" t="s">
        <v>18</v>
      </c>
      <c r="AH354" s="46" t="s">
        <v>157</v>
      </c>
      <c r="AI354" s="25" t="s">
        <v>157</v>
      </c>
      <c r="AJ354" s="46" t="s">
        <v>157</v>
      </c>
      <c r="AK354" s="25" t="s">
        <v>157</v>
      </c>
      <c r="AL354" s="46" t="s">
        <v>157</v>
      </c>
      <c r="AM354" s="25" t="s">
        <v>49</v>
      </c>
      <c r="AN354" s="46" t="s">
        <v>157</v>
      </c>
      <c r="AO354" s="25" t="s">
        <v>157</v>
      </c>
      <c r="AP354" s="25" t="s">
        <v>157</v>
      </c>
      <c r="AQ354" s="25" t="s">
        <v>157</v>
      </c>
      <c r="AR354" s="25" t="s">
        <v>157</v>
      </c>
      <c r="AS354" s="25" t="s">
        <v>157</v>
      </c>
      <c r="AT354" s="25" t="s">
        <v>157</v>
      </c>
      <c r="AU354" s="25" t="s">
        <v>157</v>
      </c>
      <c r="AV354" s="25" t="s">
        <v>58</v>
      </c>
      <c r="AW354" s="25" t="s">
        <v>157</v>
      </c>
      <c r="AX354" s="25" t="s">
        <v>157</v>
      </c>
      <c r="AY354" s="25" t="s">
        <v>157</v>
      </c>
      <c r="AZ354" s="25" t="s">
        <v>157</v>
      </c>
      <c r="BA354" s="25" t="s">
        <v>157</v>
      </c>
      <c r="BB354" s="25" t="s">
        <v>157</v>
      </c>
      <c r="BC354" s="25" t="s">
        <v>157</v>
      </c>
      <c r="BD354" s="25" t="s">
        <v>157</v>
      </c>
      <c r="BE354" s="25" t="s">
        <v>157</v>
      </c>
      <c r="BF354" s="25" t="s">
        <v>157</v>
      </c>
      <c r="BG354" s="25" t="s">
        <v>157</v>
      </c>
      <c r="BH354" s="25" t="s">
        <v>157</v>
      </c>
      <c r="BI354" s="25" t="s">
        <v>157</v>
      </c>
      <c r="BJ354" s="25" t="s">
        <v>157</v>
      </c>
      <c r="BK354" s="25" t="s">
        <v>157</v>
      </c>
      <c r="BL354" s="25" t="s">
        <v>157</v>
      </c>
      <c r="BM354" s="25" t="s">
        <v>157</v>
      </c>
      <c r="BN354" s="25" t="s">
        <v>157</v>
      </c>
      <c r="BO354" s="25" t="s">
        <v>157</v>
      </c>
      <c r="BP354" s="25" t="s">
        <v>157</v>
      </c>
      <c r="BQ354" s="25" t="s">
        <v>157</v>
      </c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</row>
    <row r="355" spans="2:84" x14ac:dyDescent="0.25">
      <c r="B355" t="str">
        <f>IF(Q355="ja",XPlan_raw[[#This Row],[EKA_kode2]],"")</f>
        <v>N540046102</v>
      </c>
      <c r="C355" t="str">
        <f>XPlan_raw[[#This Row],[eka_langtnavn]]</f>
        <v>Heterocyklisk kemi</v>
      </c>
      <c r="D355" t="str">
        <f>IF(XPlan_raw[[#This Row],[Interne-kode]]&lt;&gt;"(tom)",XPlan_raw[[#This Row],[Interne-kode]],"")</f>
        <v>KE835</v>
      </c>
      <c r="E3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5" t="str">
        <f>IF(XPlan_raw[[#This Row],[Campus]]&lt;&gt;"(tom)",XPlan_raw[[#This Row],[Campus]],"")</f>
        <v>Odense</v>
      </c>
      <c r="H355" t="str">
        <f>IF(OR(XPlan_raw[[#This Row],[Prøveform]]="(tom)",XPlan_raw[[#This Row],[Prøveform]]=""),"",XPlan_raw[[#This Row],[Prøveform]])</f>
        <v>Oral examination</v>
      </c>
      <c r="I355" t="str">
        <f>IF(XPlan_raw[[#This Row],[Eksaminator_samlet]]&lt;&gt;"",XPlan_raw[[#This Row],[Eksaminator_samlet]],"")</f>
        <v/>
      </c>
      <c r="J355" t="str">
        <f>IF(OR(XPlan_raw[[#This Row],[Censur]]="(tom)",XPlan_raw[[#This Row],[Censur]]=""),"",XPlan_raw[[#This Row],[Censur]])</f>
        <v>Second examiner: External</v>
      </c>
      <c r="K3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5" s="4" t="str">
        <f>IF(XPlan_raw[[#This Row],[Bemærk]]&lt;&gt;"",XPlan_raw[[#This Row],[Bemærk]],"")</f>
        <v/>
      </c>
      <c r="M355" s="4" t="str">
        <f>IF(XPlan_raw[[#This Row],[Prøveform]]="Skriftlig prøve",XPlan_raw[[#This Row],[DATO: Start eksamen]]+21,"")</f>
        <v/>
      </c>
      <c r="N3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355" s="27" t="s">
        <v>515</v>
      </c>
      <c r="R355" s="26" t="s">
        <v>840</v>
      </c>
      <c r="S355" s="25" t="s">
        <v>838</v>
      </c>
      <c r="T355" s="25" t="s">
        <v>841</v>
      </c>
      <c r="U355" s="25" t="s">
        <v>165</v>
      </c>
      <c r="V355" s="25" t="s">
        <v>156</v>
      </c>
      <c r="W355" s="42">
        <v>45832</v>
      </c>
      <c r="X355" s="51">
        <v>45833</v>
      </c>
      <c r="Y355" s="41" t="s">
        <v>631</v>
      </c>
      <c r="Z355" s="26"/>
      <c r="AA355" s="25" t="s">
        <v>186</v>
      </c>
      <c r="AB355" s="25" t="s">
        <v>187</v>
      </c>
      <c r="AC355" s="42">
        <v>45883</v>
      </c>
      <c r="AD355" s="51"/>
      <c r="AE355" s="26"/>
      <c r="AF355" t="s">
        <v>18</v>
      </c>
      <c r="AH355" s="46" t="s">
        <v>157</v>
      </c>
      <c r="AI355" s="25" t="s">
        <v>157</v>
      </c>
      <c r="AJ355" s="46" t="s">
        <v>157</v>
      </c>
      <c r="AK355" s="25" t="s">
        <v>157</v>
      </c>
      <c r="AL355" s="46" t="s">
        <v>157</v>
      </c>
      <c r="AM355" s="25" t="s">
        <v>157</v>
      </c>
      <c r="AN355" s="46" t="s">
        <v>157</v>
      </c>
      <c r="AO355" s="25" t="s">
        <v>157</v>
      </c>
      <c r="AP355" s="25" t="s">
        <v>157</v>
      </c>
      <c r="AQ355" s="25" t="s">
        <v>157</v>
      </c>
      <c r="AR355" s="25" t="s">
        <v>157</v>
      </c>
      <c r="AS355" s="25" t="s">
        <v>157</v>
      </c>
      <c r="AT355" s="25" t="s">
        <v>157</v>
      </c>
      <c r="AU355" s="25" t="s">
        <v>157</v>
      </c>
      <c r="AV355" s="25"/>
      <c r="AW355" s="25" t="s">
        <v>157</v>
      </c>
      <c r="AX355" s="25" t="s">
        <v>157</v>
      </c>
      <c r="AY355" s="25" t="s">
        <v>157</v>
      </c>
      <c r="AZ355" s="25" t="s">
        <v>157</v>
      </c>
      <c r="BA355" s="25" t="s">
        <v>157</v>
      </c>
      <c r="BB355" s="25" t="s">
        <v>157</v>
      </c>
      <c r="BC355" s="25" t="s">
        <v>157</v>
      </c>
      <c r="BD355" s="25" t="s">
        <v>157</v>
      </c>
      <c r="BE355" s="25" t="s">
        <v>157</v>
      </c>
      <c r="BF355" s="25" t="s">
        <v>157</v>
      </c>
      <c r="BG355" s="25" t="s">
        <v>69</v>
      </c>
      <c r="BH355" s="25" t="s">
        <v>157</v>
      </c>
      <c r="BI355" s="25" t="s">
        <v>157</v>
      </c>
      <c r="BJ355" s="25" t="s">
        <v>157</v>
      </c>
      <c r="BK355" s="25" t="s">
        <v>157</v>
      </c>
      <c r="BL355" s="25" t="s">
        <v>157</v>
      </c>
      <c r="BM355" s="25" t="s">
        <v>157</v>
      </c>
      <c r="BN355" s="25" t="s">
        <v>157</v>
      </c>
      <c r="BO355" s="25" t="s">
        <v>157</v>
      </c>
      <c r="BP355" s="25" t="s">
        <v>157</v>
      </c>
      <c r="BQ355" s="25" t="s">
        <v>157</v>
      </c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</row>
    <row r="356" spans="2:84" x14ac:dyDescent="0.25">
      <c r="B356" t="str">
        <f>IF(Q356="ja",XPlan_raw[[#This Row],[EKA_kode2]],"")</f>
        <v>T090042102</v>
      </c>
      <c r="C356" t="str">
        <f>XPlan_raw[[#This Row],[eka_langtnavn]]</f>
        <v>Modularization and Platform Design</v>
      </c>
      <c r="D356" t="str">
        <f>IF(XPlan_raw[[#This Row],[Interne-kode]]&lt;&gt;"(tom)",XPlan_raw[[#This Row],[Interne-kode]],"")</f>
        <v>OM-MPD</v>
      </c>
      <c r="E3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24-06-2025 - 27-06-2025</v>
      </c>
      <c r="G356" t="str">
        <f>IF(XPlan_raw[[#This Row],[Campus]]&lt;&gt;"(tom)",XPlan_raw[[#This Row],[Campus]],"")</f>
        <v>Odense</v>
      </c>
      <c r="H356" t="str">
        <f>IF(OR(XPlan_raw[[#This Row],[Prøveform]]="(tom)",XPlan_raw[[#This Row],[Prøveform]]=""),"",XPlan_raw[[#This Row],[Prøveform]])</f>
        <v>Oral examination</v>
      </c>
      <c r="I356" t="str">
        <f>IF(XPlan_raw[[#This Row],[Eksaminator_samlet]]&lt;&gt;"",XPlan_raw[[#This Row],[Eksaminator_samlet]],"")</f>
        <v>Erik Skov Madsen, Daniel Damgaard Hansen</v>
      </c>
      <c r="J356" t="str">
        <f>IF(OR(XPlan_raw[[#This Row],[Censur]]="(tom)",XPlan_raw[[#This Row],[Censur]]=""),"",XPlan_raw[[#This Row],[Censur]])</f>
        <v>Second examiner: Internal</v>
      </c>
      <c r="K3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56" s="4" t="str">
        <f>IF(XPlan_raw[[#This Row],[Bemærk]]&lt;&gt;"",XPlan_raw[[#This Row],[Bemærk]],"")</f>
        <v/>
      </c>
      <c r="M356" s="4" t="str">
        <f>IF(XPlan_raw[[#This Row],[Prøveform]]="Skriftlig prøve",XPlan_raw[[#This Row],[DATO: Start eksamen]]+21,"")</f>
        <v/>
      </c>
      <c r="N3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(MSc),(tom),(tom),(tom),(tom),Kandidat i Robotteknologi (MSc),(tom),(tom),Kandidat i Operations Management (MSc),Kandidat i Product Development and Innovation (MSc),(tom),(tom),(tom),,,,,,,,,,,,,,,</v>
      </c>
      <c r="Q356" s="27" t="s">
        <v>515</v>
      </c>
      <c r="R356" s="49" t="s">
        <v>1078</v>
      </c>
      <c r="S356" s="46" t="s">
        <v>1079</v>
      </c>
      <c r="T356" s="25" t="s">
        <v>1080</v>
      </c>
      <c r="U356" s="46" t="s">
        <v>156</v>
      </c>
      <c r="V356" s="25" t="s">
        <v>157</v>
      </c>
      <c r="W356" s="50">
        <v>45832</v>
      </c>
      <c r="X356" s="51">
        <v>45835</v>
      </c>
      <c r="Y356" s="41" t="s">
        <v>631</v>
      </c>
      <c r="Z356" s="49" t="s">
        <v>1081</v>
      </c>
      <c r="AA356" s="25" t="s">
        <v>186</v>
      </c>
      <c r="AB356" s="46" t="s">
        <v>160</v>
      </c>
      <c r="AC356" s="42">
        <v>45891</v>
      </c>
      <c r="AD356" s="52"/>
      <c r="AE356" s="26"/>
      <c r="AF356" t="s">
        <v>18</v>
      </c>
      <c r="AH356" s="46" t="s">
        <v>157</v>
      </c>
      <c r="AI356" s="25" t="s">
        <v>157</v>
      </c>
      <c r="AJ356" s="46" t="s">
        <v>157</v>
      </c>
      <c r="AK356" s="25" t="s">
        <v>157</v>
      </c>
      <c r="AL356" s="46" t="s">
        <v>157</v>
      </c>
      <c r="AM356" s="25" t="s">
        <v>157</v>
      </c>
      <c r="AN356" s="46" t="s">
        <v>157</v>
      </c>
      <c r="AO356" s="25" t="s">
        <v>157</v>
      </c>
      <c r="AP356" s="25" t="s">
        <v>157</v>
      </c>
      <c r="AQ356" s="25" t="s">
        <v>157</v>
      </c>
      <c r="AR356" s="25" t="s">
        <v>157</v>
      </c>
      <c r="AS356" s="25" t="s">
        <v>157</v>
      </c>
      <c r="AT356" s="25" t="s">
        <v>157</v>
      </c>
      <c r="AU356" s="25" t="s">
        <v>157</v>
      </c>
      <c r="AV356" s="25"/>
      <c r="AW356" s="25" t="s">
        <v>157</v>
      </c>
      <c r="AX356" s="25" t="s">
        <v>157</v>
      </c>
      <c r="AY356" s="25" t="s">
        <v>157</v>
      </c>
      <c r="AZ356" s="25" t="s">
        <v>157</v>
      </c>
      <c r="BA356" s="25" t="s">
        <v>157</v>
      </c>
      <c r="BB356" s="25" t="s">
        <v>157</v>
      </c>
      <c r="BC356" s="25" t="s">
        <v>157</v>
      </c>
      <c r="BD356" s="25" t="s">
        <v>157</v>
      </c>
      <c r="BE356" s="25" t="s">
        <v>67</v>
      </c>
      <c r="BF356" s="25" t="s">
        <v>157</v>
      </c>
      <c r="BG356" s="25" t="s">
        <v>157</v>
      </c>
      <c r="BH356" s="25" t="s">
        <v>157</v>
      </c>
      <c r="BI356" s="25" t="s">
        <v>157</v>
      </c>
      <c r="BJ356" s="25" t="s">
        <v>72</v>
      </c>
      <c r="BK356" s="25" t="s">
        <v>157</v>
      </c>
      <c r="BL356" s="25" t="s">
        <v>157</v>
      </c>
      <c r="BM356" s="25" t="s">
        <v>75</v>
      </c>
      <c r="BN356" s="25" t="s">
        <v>76</v>
      </c>
      <c r="BO356" s="25" t="s">
        <v>157</v>
      </c>
      <c r="BP356" s="25" t="s">
        <v>157</v>
      </c>
      <c r="BQ356" s="25" t="s">
        <v>157</v>
      </c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</row>
    <row r="357" spans="2:84" x14ac:dyDescent="0.25">
      <c r="B357" t="str">
        <f>IF(Q357="ja",XPlan_raw[[#This Row],[EKA_kode2]],"")</f>
        <v>T160015102</v>
      </c>
      <c r="C357" t="str">
        <f>XPlan_raw[[#This Row],[eka_langtnavn]]</f>
        <v>Statik og styrkelære 2</v>
      </c>
      <c r="D357" t="str">
        <f>IF(XPlan_raw[[#This Row],[Interne-kode]]&lt;&gt;"(tom)",XPlan_raw[[#This Row],[Interne-kode]],"")</f>
        <v>M-SSL</v>
      </c>
      <c r="E3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24-06-2025 - 30-06-2025</v>
      </c>
      <c r="G357" t="str">
        <f>IF(XPlan_raw[[#This Row],[Campus]]&lt;&gt;"(tom)",XPlan_raw[[#This Row],[Campus]],"")</f>
        <v>Odense</v>
      </c>
      <c r="H357" t="str">
        <f>IF(OR(XPlan_raw[[#This Row],[Prøveform]]="(tom)",XPlan_raw[[#This Row],[Prøveform]]=""),"",XPlan_raw[[#This Row],[Prøveform]])</f>
        <v>Oral examination</v>
      </c>
      <c r="I357" t="str">
        <f>IF(XPlan_raw[[#This Row],[Eksaminator_samlet]]&lt;&gt;"",XPlan_raw[[#This Row],[Eksaminator_samlet]],"")</f>
        <v>Mads Høi Rasmussen, Dorte Smedegaard Schmidt</v>
      </c>
      <c r="J357" t="str">
        <f>IF(OR(XPlan_raw[[#This Row],[Censur]]="(tom)",XPlan_raw[[#This Row],[Censur]]=""),"",XPlan_raw[[#This Row],[Censur]])</f>
        <v>Second examiner: Internal</v>
      </c>
      <c r="K3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7" s="4" t="str">
        <f>IF(XPlan_raw[[#This Row],[Bemærk]]&lt;&gt;"",XPlan_raw[[#This Row],[Bemærk]],"")</f>
        <v/>
      </c>
      <c r="M357" s="4" t="str">
        <f>IF(XPlan_raw[[#This Row],[Prøveform]]="Skriftlig prøve",XPlan_raw[[#This Row],[DATO: Start eksamen]]+21,"")</f>
        <v/>
      </c>
      <c r="N3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357" s="27" t="s">
        <v>515</v>
      </c>
      <c r="R357" s="49" t="s">
        <v>1315</v>
      </c>
      <c r="S357" s="46" t="s">
        <v>890</v>
      </c>
      <c r="T357" s="25" t="s">
        <v>1316</v>
      </c>
      <c r="U357" s="46" t="s">
        <v>156</v>
      </c>
      <c r="V357" s="25" t="s">
        <v>157</v>
      </c>
      <c r="W357" s="50">
        <v>45832</v>
      </c>
      <c r="X357" s="51">
        <v>45838</v>
      </c>
      <c r="Y357" s="41" t="s">
        <v>630</v>
      </c>
      <c r="Z357" s="49" t="s">
        <v>1317</v>
      </c>
      <c r="AA357" s="25" t="s">
        <v>186</v>
      </c>
      <c r="AB357" s="46" t="s">
        <v>160</v>
      </c>
      <c r="AC357" s="42">
        <v>45883</v>
      </c>
      <c r="AD357" s="52"/>
      <c r="AE357" s="26"/>
      <c r="AF357" t="s">
        <v>18</v>
      </c>
      <c r="AH357" s="46" t="s">
        <v>157</v>
      </c>
      <c r="AI357" s="25" t="s">
        <v>157</v>
      </c>
      <c r="AJ357" s="46" t="s">
        <v>157</v>
      </c>
      <c r="AK357" s="25" t="s">
        <v>157</v>
      </c>
      <c r="AL357" s="46" t="s">
        <v>157</v>
      </c>
      <c r="AM357" s="25" t="s">
        <v>157</v>
      </c>
      <c r="AN357" s="46" t="s">
        <v>50</v>
      </c>
      <c r="AO357" s="25" t="s">
        <v>157</v>
      </c>
      <c r="AP357" s="25" t="s">
        <v>157</v>
      </c>
      <c r="AQ357" s="25" t="s">
        <v>157</v>
      </c>
      <c r="AR357" s="25" t="s">
        <v>157</v>
      </c>
      <c r="AS357" s="25" t="s">
        <v>157</v>
      </c>
      <c r="AT357" s="25" t="s">
        <v>157</v>
      </c>
      <c r="AU357" s="25" t="s">
        <v>157</v>
      </c>
      <c r="AV357" s="25"/>
      <c r="AW357" s="25" t="s">
        <v>59</v>
      </c>
      <c r="AX357" s="25" t="s">
        <v>157</v>
      </c>
      <c r="AY357" s="25" t="s">
        <v>157</v>
      </c>
      <c r="AZ357" s="25" t="s">
        <v>157</v>
      </c>
      <c r="BA357" s="25" t="s">
        <v>157</v>
      </c>
      <c r="BB357" s="25" t="s">
        <v>157</v>
      </c>
      <c r="BC357" s="25" t="s">
        <v>157</v>
      </c>
      <c r="BD357" s="25" t="s">
        <v>157</v>
      </c>
      <c r="BE357" s="25" t="s">
        <v>157</v>
      </c>
      <c r="BF357" s="25" t="s">
        <v>157</v>
      </c>
      <c r="BG357" s="25" t="s">
        <v>157</v>
      </c>
      <c r="BH357" s="25" t="s">
        <v>157</v>
      </c>
      <c r="BI357" s="25" t="s">
        <v>157</v>
      </c>
      <c r="BJ357" s="25" t="s">
        <v>157</v>
      </c>
      <c r="BK357" s="25" t="s">
        <v>157</v>
      </c>
      <c r="BL357" s="25" t="s">
        <v>157</v>
      </c>
      <c r="BM357" s="25" t="s">
        <v>157</v>
      </c>
      <c r="BN357" s="25" t="s">
        <v>157</v>
      </c>
      <c r="BO357" s="25" t="s">
        <v>157</v>
      </c>
      <c r="BP357" s="25" t="s">
        <v>157</v>
      </c>
      <c r="BQ357" s="25" t="s">
        <v>157</v>
      </c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</row>
    <row r="358" spans="2:84" x14ac:dyDescent="0.25">
      <c r="B358" t="str">
        <f>IF(Q358="ja",XPlan_raw[[#This Row],[EKA_kode2]],"")</f>
        <v>T550061102</v>
      </c>
      <c r="C358" t="str">
        <f>XPlan_raw[[#This Row],[eka_langtnavn]]</f>
        <v xml:space="preserve">Bio-inspired Autonomous Systems </v>
      </c>
      <c r="D358" t="str">
        <f>IF(XPlan_raw[[#This Row],[Interne-kode]]&lt;&gt;"(tom)",XPlan_raw[[#This Row],[Interne-kode]],"")</f>
        <v>RM-BAS</v>
      </c>
      <c r="E3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58" t="str">
        <f>IF(XPlan_raw[[#This Row],[Campus]]&lt;&gt;"(tom)",XPlan_raw[[#This Row],[Campus]],"")</f>
        <v>Odense</v>
      </c>
      <c r="H358" t="str">
        <f>IF(OR(XPlan_raw[[#This Row],[Prøveform]]="(tom)",XPlan_raw[[#This Row],[Prøveform]]=""),"",XPlan_raw[[#This Row],[Prøveform]])</f>
        <v>Oral examination</v>
      </c>
      <c r="I358" t="str">
        <f>IF(XPlan_raw[[#This Row],[Eksaminator_samlet]]&lt;&gt;"",XPlan_raw[[#This Row],[Eksaminator_samlet]],"")</f>
        <v>Anders Christensen, Xiaofeng Xiong , Jonas Jørgensen , Saravana Prashanth  Murali Babu</v>
      </c>
      <c r="J358" t="str">
        <f>IF(OR(XPlan_raw[[#This Row],[Censur]]="(tom)",XPlan_raw[[#This Row],[Censur]]=""),"",XPlan_raw[[#This Row],[Censur]])</f>
        <v>Second examiner: Internal</v>
      </c>
      <c r="K3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58" s="4" t="str">
        <f>IF(XPlan_raw[[#This Row],[Bemærk]]&lt;&gt;"",XPlan_raw[[#This Row],[Bemærk]],"")</f>
        <v/>
      </c>
      <c r="M358" s="4" t="str">
        <f>IF(XPlan_raw[[#This Row],[Prøveform]]="Skriftlig prøve",XPlan_raw[[#This Row],[DATO: Start eksamen]]+21,"")</f>
        <v/>
      </c>
      <c r="N3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58" s="27" t="s">
        <v>515</v>
      </c>
      <c r="R358" s="49" t="s">
        <v>1825</v>
      </c>
      <c r="S358" s="46" t="s">
        <v>1826</v>
      </c>
      <c r="T358" s="25" t="s">
        <v>1827</v>
      </c>
      <c r="U358" s="46" t="s">
        <v>156</v>
      </c>
      <c r="V358" s="25" t="s">
        <v>157</v>
      </c>
      <c r="W358" s="50">
        <v>45833</v>
      </c>
      <c r="X358" s="51">
        <v>45835</v>
      </c>
      <c r="Y358" s="41" t="s">
        <v>630</v>
      </c>
      <c r="Z358" s="49" t="s">
        <v>1828</v>
      </c>
      <c r="AA358" s="25" t="s">
        <v>186</v>
      </c>
      <c r="AB358" s="46" t="s">
        <v>160</v>
      </c>
      <c r="AC358" s="42">
        <v>45890</v>
      </c>
      <c r="AD358" s="52"/>
      <c r="AE358" s="26"/>
      <c r="AF358" t="s">
        <v>18</v>
      </c>
      <c r="AH358" s="46" t="s">
        <v>157</v>
      </c>
      <c r="AI358" s="25" t="s">
        <v>157</v>
      </c>
      <c r="AJ358" s="46" t="s">
        <v>157</v>
      </c>
      <c r="AK358" s="25" t="s">
        <v>157</v>
      </c>
      <c r="AL358" s="46" t="s">
        <v>157</v>
      </c>
      <c r="AM358" s="25" t="s">
        <v>157</v>
      </c>
      <c r="AN358" s="46" t="s">
        <v>157</v>
      </c>
      <c r="AO358" s="25" t="s">
        <v>157</v>
      </c>
      <c r="AP358" s="25" t="s">
        <v>157</v>
      </c>
      <c r="AQ358" s="25" t="s">
        <v>157</v>
      </c>
      <c r="AR358" s="25" t="s">
        <v>157</v>
      </c>
      <c r="AS358" s="25" t="s">
        <v>157</v>
      </c>
      <c r="AT358" s="25" t="s">
        <v>157</v>
      </c>
      <c r="AU358" s="25" t="s">
        <v>157</v>
      </c>
      <c r="AV358" s="25"/>
      <c r="AW358" s="25" t="s">
        <v>157</v>
      </c>
      <c r="AX358" s="25" t="s">
        <v>157</v>
      </c>
      <c r="AY358" s="25" t="s">
        <v>157</v>
      </c>
      <c r="AZ358" s="25" t="s">
        <v>157</v>
      </c>
      <c r="BA358" s="25" t="s">
        <v>157</v>
      </c>
      <c r="BB358" s="25" t="s">
        <v>157</v>
      </c>
      <c r="BC358" s="25" t="s">
        <v>157</v>
      </c>
      <c r="BD358" s="25" t="s">
        <v>157</v>
      </c>
      <c r="BE358" s="25" t="s">
        <v>157</v>
      </c>
      <c r="BF358" s="25" t="s">
        <v>157</v>
      </c>
      <c r="BG358" s="25" t="s">
        <v>157</v>
      </c>
      <c r="BH358" s="25" t="s">
        <v>157</v>
      </c>
      <c r="BI358" s="25" t="s">
        <v>157</v>
      </c>
      <c r="BJ358" s="25" t="s">
        <v>72</v>
      </c>
      <c r="BK358" s="25" t="s">
        <v>157</v>
      </c>
      <c r="BL358" s="25" t="s">
        <v>157</v>
      </c>
      <c r="BM358" s="25" t="s">
        <v>157</v>
      </c>
      <c r="BN358" s="25" t="s">
        <v>157</v>
      </c>
      <c r="BO358" s="25" t="s">
        <v>157</v>
      </c>
      <c r="BP358" s="25" t="s">
        <v>157</v>
      </c>
      <c r="BQ358" s="25" t="s">
        <v>34</v>
      </c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</row>
    <row r="359" spans="2:84" x14ac:dyDescent="0.25">
      <c r="B359" t="str">
        <f>IF(Q359="ja",XPlan_raw[[#This Row],[EKA_kode2]],"")</f>
        <v>T150018102</v>
      </c>
      <c r="C359" t="str">
        <f>XPlan_raw[[#This Row],[eka_langtnavn]]</f>
        <v>Grundlæggende dynamik</v>
      </c>
      <c r="D359" t="str">
        <f>IF(XPlan_raw[[#This Row],[Interne-kode]]&lt;&gt;"(tom)",XPlan_raw[[#This Row],[Interne-kode]],"")</f>
        <v>15-FSD</v>
      </c>
      <c r="E3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</v>
      </c>
      <c r="G359" t="str">
        <f>IF(XPlan_raw[[#This Row],[Campus]]&lt;&gt;"(tom)",XPlan_raw[[#This Row],[Campus]],"")</f>
        <v>Odense</v>
      </c>
      <c r="H359" t="str">
        <f>IF(OR(XPlan_raw[[#This Row],[Prøveform]]="(tom)",XPlan_raw[[#This Row],[Prøveform]]=""),"",XPlan_raw[[#This Row],[Prøveform]])</f>
        <v>Oral examination</v>
      </c>
      <c r="I359" t="str">
        <f>IF(XPlan_raw[[#This Row],[Eksaminator_samlet]]&lt;&gt;"",XPlan_raw[[#This Row],[Eksaminator_samlet]],"")</f>
        <v>Michael Styrk Andersen, Torkil Veyhe</v>
      </c>
      <c r="J359" t="str">
        <f>IF(OR(XPlan_raw[[#This Row],[Censur]]="(tom)",XPlan_raw[[#This Row],[Censur]]=""),"",XPlan_raw[[#This Row],[Censur]])</f>
        <v>Second examiner: Internal</v>
      </c>
      <c r="K3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59" s="4" t="str">
        <f>IF(XPlan_raw[[#This Row],[Bemærk]]&lt;&gt;"",XPlan_raw[[#This Row],[Bemærk]],"")</f>
        <v/>
      </c>
      <c r="M359" s="4" t="str">
        <f>IF(XPlan_raw[[#This Row],[Prøveform]]="Skriftlig prøve",XPlan_raw[[#This Row],[DATO: Start eksamen]]+21,"")</f>
        <v/>
      </c>
      <c r="N3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(MSc),(tom),(tom),(tom),(tom),(tom),(tom),(tom),(tom),(tom),(tom),(tom),(tom),(tom),(tom),,,,,,,,,,,,,,,</v>
      </c>
      <c r="Q359" s="27" t="s">
        <v>515</v>
      </c>
      <c r="R359" s="26" t="s">
        <v>1263</v>
      </c>
      <c r="S359" s="25" t="s">
        <v>1264</v>
      </c>
      <c r="T359" s="25" t="s">
        <v>1265</v>
      </c>
      <c r="U359" s="25" t="s">
        <v>156</v>
      </c>
      <c r="V359" s="25" t="s">
        <v>410</v>
      </c>
      <c r="W359" s="42">
        <v>45833</v>
      </c>
      <c r="X359" s="51"/>
      <c r="Y359" s="41" t="s">
        <v>630</v>
      </c>
      <c r="Z359" s="26" t="s">
        <v>1266</v>
      </c>
      <c r="AA359" s="25" t="s">
        <v>186</v>
      </c>
      <c r="AB359" s="25" t="s">
        <v>160</v>
      </c>
      <c r="AC359" s="42">
        <v>45884</v>
      </c>
      <c r="AD359" s="51"/>
      <c r="AE359" s="26"/>
      <c r="AF359" t="s">
        <v>18</v>
      </c>
      <c r="AH359" s="46" t="s">
        <v>157</v>
      </c>
      <c r="AI359" s="25" t="s">
        <v>157</v>
      </c>
      <c r="AJ359" s="46" t="s">
        <v>157</v>
      </c>
      <c r="AK359" s="25" t="s">
        <v>157</v>
      </c>
      <c r="AL359" s="46" t="s">
        <v>157</v>
      </c>
      <c r="AM359" s="25" t="s">
        <v>157</v>
      </c>
      <c r="AN359" s="46" t="s">
        <v>157</v>
      </c>
      <c r="AO359" s="25" t="s">
        <v>157</v>
      </c>
      <c r="AP359" s="25" t="s">
        <v>157</v>
      </c>
      <c r="AQ359" s="25" t="s">
        <v>157</v>
      </c>
      <c r="AR359" s="25" t="s">
        <v>157</v>
      </c>
      <c r="AS359" s="25" t="s">
        <v>157</v>
      </c>
      <c r="AT359" s="25" t="s">
        <v>157</v>
      </c>
      <c r="AU359" s="25" t="s">
        <v>157</v>
      </c>
      <c r="AV359" s="25"/>
      <c r="AW359" s="25" t="s">
        <v>157</v>
      </c>
      <c r="AX359" s="25" t="s">
        <v>157</v>
      </c>
      <c r="AY359" s="25" t="s">
        <v>157</v>
      </c>
      <c r="AZ359" s="25" t="s">
        <v>157</v>
      </c>
      <c r="BA359" s="25" t="s">
        <v>157</v>
      </c>
      <c r="BB359" s="25" t="s">
        <v>157</v>
      </c>
      <c r="BC359" s="25" t="s">
        <v>65</v>
      </c>
      <c r="BD359" s="25" t="s">
        <v>157</v>
      </c>
      <c r="BE359" s="25" t="s">
        <v>157</v>
      </c>
      <c r="BF359" s="25" t="s">
        <v>157</v>
      </c>
      <c r="BG359" s="25" t="s">
        <v>157</v>
      </c>
      <c r="BH359" s="25" t="s">
        <v>157</v>
      </c>
      <c r="BI359" s="25" t="s">
        <v>157</v>
      </c>
      <c r="BJ359" s="25" t="s">
        <v>157</v>
      </c>
      <c r="BK359" s="25" t="s">
        <v>157</v>
      </c>
      <c r="BL359" s="25" t="s">
        <v>157</v>
      </c>
      <c r="BM359" s="25" t="s">
        <v>157</v>
      </c>
      <c r="BN359" s="25" t="s">
        <v>157</v>
      </c>
      <c r="BO359" s="25" t="s">
        <v>157</v>
      </c>
      <c r="BP359" s="25" t="s">
        <v>157</v>
      </c>
      <c r="BQ359" s="25" t="s">
        <v>157</v>
      </c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</row>
    <row r="360" spans="2:84" x14ac:dyDescent="0.25">
      <c r="B360" t="str">
        <f>IF(Q360="ja",XPlan_raw[[#This Row],[EKA_kode2]],"")</f>
        <v>T030049102</v>
      </c>
      <c r="C360" t="str">
        <f>XPlan_raw[[#This Row],[eka_langtnavn]]</f>
        <v>Ingeniørfagligt grundlag 4: Termodynamik, varmetransmission og fluidmekanik</v>
      </c>
      <c r="D360" t="str">
        <f>IF(XPlan_raw[[#This Row],[Interne-kode]]&lt;&gt;"(tom)",XPlan_raw[[#This Row],[Interne-kode]],"")</f>
        <v>M-IFG4</v>
      </c>
      <c r="E3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0" t="str">
        <f>IF(XPlan_raw[[#This Row],[Campus]]&lt;&gt;"(tom)",XPlan_raw[[#This Row],[Campus]],"")</f>
        <v>Odense</v>
      </c>
      <c r="H360" t="str">
        <f>IF(OR(XPlan_raw[[#This Row],[Prøveform]]="(tom)",XPlan_raw[[#This Row],[Prøveform]]=""),"",XPlan_raw[[#This Row],[Prøveform]])</f>
        <v>Oral examination</v>
      </c>
      <c r="I360" t="str">
        <f>IF(XPlan_raw[[#This Row],[Eksaminator_samlet]]&lt;&gt;"",XPlan_raw[[#This Row],[Eksaminator_samlet]],"")</f>
        <v>Ivar Lund, Søren Skrøder, Joe Alexandersen</v>
      </c>
      <c r="J360" t="str">
        <f>IF(OR(XPlan_raw[[#This Row],[Censur]]="(tom)",XPlan_raw[[#This Row],[Censur]]=""),"",XPlan_raw[[#This Row],[Censur]])</f>
        <v>Second examiner: Internal</v>
      </c>
      <c r="K3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0" s="4" t="str">
        <f>IF(XPlan_raw[[#This Row],[Bemærk]]&lt;&gt;"",XPlan_raw[[#This Row],[Bemærk]],"")</f>
        <v/>
      </c>
      <c r="M360" s="4" t="str">
        <f>IF(XPlan_raw[[#This Row],[Prøveform]]="Skriftlig prøve",XPlan_raw[[#This Row],[DATO: Start eksamen]]+21,"")</f>
        <v/>
      </c>
      <c r="N3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60" s="27" t="s">
        <v>515</v>
      </c>
      <c r="R360" s="49" t="s">
        <v>904</v>
      </c>
      <c r="S360" s="46" t="s">
        <v>905</v>
      </c>
      <c r="T360" s="25" t="s">
        <v>906</v>
      </c>
      <c r="U360" s="46" t="s">
        <v>203</v>
      </c>
      <c r="V360" s="25" t="s">
        <v>157</v>
      </c>
      <c r="W360" s="50">
        <v>45833</v>
      </c>
      <c r="X360" s="51">
        <v>45834</v>
      </c>
      <c r="Y360" s="41" t="s">
        <v>630</v>
      </c>
      <c r="Z360" s="49" t="s">
        <v>907</v>
      </c>
      <c r="AA360" s="25" t="s">
        <v>186</v>
      </c>
      <c r="AB360" s="46" t="s">
        <v>160</v>
      </c>
      <c r="AC360" s="42">
        <v>45891</v>
      </c>
      <c r="AD360" s="52"/>
      <c r="AE360" s="26"/>
      <c r="AF360" t="s">
        <v>18</v>
      </c>
      <c r="AH360" s="46" t="s">
        <v>157</v>
      </c>
      <c r="AI360" s="25" t="s">
        <v>157</v>
      </c>
      <c r="AJ360" s="46" t="s">
        <v>157</v>
      </c>
      <c r="AK360" s="25" t="s">
        <v>157</v>
      </c>
      <c r="AL360" s="46" t="s">
        <v>157</v>
      </c>
      <c r="AM360" s="25" t="s">
        <v>157</v>
      </c>
      <c r="AN360" s="46" t="s">
        <v>50</v>
      </c>
      <c r="AO360" s="25" t="s">
        <v>157</v>
      </c>
      <c r="AP360" s="25" t="s">
        <v>157</v>
      </c>
      <c r="AQ360" s="25" t="s">
        <v>157</v>
      </c>
      <c r="AR360" s="25" t="s">
        <v>157</v>
      </c>
      <c r="AS360" s="25" t="s">
        <v>157</v>
      </c>
      <c r="AT360" s="25" t="s">
        <v>157</v>
      </c>
      <c r="AU360" s="25" t="s">
        <v>157</v>
      </c>
      <c r="AV360" s="25"/>
      <c r="AW360" s="25" t="s">
        <v>157</v>
      </c>
      <c r="AX360" s="25" t="s">
        <v>157</v>
      </c>
      <c r="AY360" s="25" t="s">
        <v>157</v>
      </c>
      <c r="AZ360" s="25" t="s">
        <v>157</v>
      </c>
      <c r="BA360" s="25" t="s">
        <v>157</v>
      </c>
      <c r="BB360" s="25" t="s">
        <v>157</v>
      </c>
      <c r="BC360" s="25" t="s">
        <v>157</v>
      </c>
      <c r="BD360" s="25" t="s">
        <v>157</v>
      </c>
      <c r="BE360" s="25" t="s">
        <v>157</v>
      </c>
      <c r="BF360" s="25" t="s">
        <v>157</v>
      </c>
      <c r="BG360" s="25" t="s">
        <v>157</v>
      </c>
      <c r="BH360" s="25" t="s">
        <v>157</v>
      </c>
      <c r="BI360" s="25" t="s">
        <v>157</v>
      </c>
      <c r="BJ360" s="25" t="s">
        <v>157</v>
      </c>
      <c r="BK360" s="25" t="s">
        <v>157</v>
      </c>
      <c r="BL360" s="25" t="s">
        <v>157</v>
      </c>
      <c r="BM360" s="25" t="s">
        <v>157</v>
      </c>
      <c r="BN360" s="25" t="s">
        <v>157</v>
      </c>
      <c r="BO360" s="25" t="s">
        <v>157</v>
      </c>
      <c r="BP360" s="25" t="s">
        <v>157</v>
      </c>
      <c r="BQ360" s="25" t="s">
        <v>157</v>
      </c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</row>
    <row r="361" spans="2:84" x14ac:dyDescent="0.25">
      <c r="B361" t="str">
        <f>IF(Q361="ja",XPlan_raw[[#This Row],[EKA_kode2]],"")</f>
        <v>T100056102</v>
      </c>
      <c r="C361" t="str">
        <f>XPlan_raw[[#This Row],[eka_langtnavn]]</f>
        <v>Innovation and Optimization in Supply Chains</v>
      </c>
      <c r="D361" t="str">
        <f>IF(XPlan_raw[[#This Row],[Interne-kode]]&lt;&gt;"(tom)",XPlan_raw[[#This Row],[Interne-kode]],"")</f>
        <v>X-GLEAN</v>
      </c>
      <c r="E3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1" t="str">
        <f>IF(XPlan_raw[[#This Row],[Campus]]&lt;&gt;"(tom)",XPlan_raw[[#This Row],[Campus]],"")</f>
        <v>Odense</v>
      </c>
      <c r="H361" t="str">
        <f>IF(OR(XPlan_raw[[#This Row],[Prøveform]]="(tom)",XPlan_raw[[#This Row],[Prøveform]]=""),"",XPlan_raw[[#This Row],[Prøveform]])</f>
        <v>Oral examination</v>
      </c>
      <c r="I361" t="str">
        <f>IF(XPlan_raw[[#This Row],[Eksaminator_samlet]]&lt;&gt;"",XPlan_raw[[#This Row],[Eksaminator_samlet]],"")</f>
        <v>Britta Linnea Gammelgaard</v>
      </c>
      <c r="J361" t="str">
        <f>IF(OR(XPlan_raw[[#This Row],[Censur]]="(tom)",XPlan_raw[[#This Row],[Censur]]=""),"",XPlan_raw[[#This Row],[Censur]])</f>
        <v>Second examiner: Internal</v>
      </c>
      <c r="K3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1" s="4" t="str">
        <f>IF(XPlan_raw[[#This Row],[Bemærk]]&lt;&gt;"",XPlan_raw[[#This Row],[Bemærk]],"")</f>
        <v/>
      </c>
      <c r="M361" s="4" t="str">
        <f>IF(XPlan_raw[[#This Row],[Prøveform]]="Skriftlig prøve",XPlan_raw[[#This Row],[DATO: Start eksamen]]+21,"")</f>
        <v/>
      </c>
      <c r="N3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1" s="27" t="s">
        <v>515</v>
      </c>
      <c r="R361" s="26" t="s">
        <v>1151</v>
      </c>
      <c r="S361" s="25" t="s">
        <v>1152</v>
      </c>
      <c r="T361" s="25" t="s">
        <v>1153</v>
      </c>
      <c r="U361" s="25" t="s">
        <v>157</v>
      </c>
      <c r="V361" s="25" t="s">
        <v>157</v>
      </c>
      <c r="W361" s="42">
        <v>45833</v>
      </c>
      <c r="X361" s="51">
        <v>45835</v>
      </c>
      <c r="Y361" s="41" t="s">
        <v>631</v>
      </c>
      <c r="Z361" s="26" t="s">
        <v>1154</v>
      </c>
      <c r="AA361" s="25" t="s">
        <v>186</v>
      </c>
      <c r="AB361" s="25" t="s">
        <v>160</v>
      </c>
      <c r="AC361" s="42">
        <v>45897</v>
      </c>
      <c r="AD361" s="51"/>
      <c r="AE361" s="26" t="s">
        <v>161</v>
      </c>
      <c r="AF361" t="s">
        <v>18</v>
      </c>
      <c r="AH361" s="46" t="s">
        <v>157</v>
      </c>
      <c r="AI361" s="25" t="s">
        <v>157</v>
      </c>
      <c r="AJ361" s="46" t="s">
        <v>157</v>
      </c>
      <c r="AK361" s="25" t="s">
        <v>47</v>
      </c>
      <c r="AL361" s="46" t="s">
        <v>157</v>
      </c>
      <c r="AM361" s="25" t="s">
        <v>157</v>
      </c>
      <c r="AN361" s="46" t="s">
        <v>157</v>
      </c>
      <c r="AO361" s="25" t="s">
        <v>157</v>
      </c>
      <c r="AP361" s="25" t="s">
        <v>157</v>
      </c>
      <c r="AQ361" s="25" t="s">
        <v>157</v>
      </c>
      <c r="AR361" s="25" t="s">
        <v>157</v>
      </c>
      <c r="AS361" s="25" t="s">
        <v>157</v>
      </c>
      <c r="AT361" s="25" t="s">
        <v>157</v>
      </c>
      <c r="AU361" s="25" t="s">
        <v>157</v>
      </c>
      <c r="AV361" s="25"/>
      <c r="AW361" s="25" t="s">
        <v>157</v>
      </c>
      <c r="AX361" s="25" t="s">
        <v>157</v>
      </c>
      <c r="AY361" s="25" t="s">
        <v>157</v>
      </c>
      <c r="AZ361" s="25" t="s">
        <v>157</v>
      </c>
      <c r="BA361" s="25" t="s">
        <v>157</v>
      </c>
      <c r="BB361" s="25" t="s">
        <v>157</v>
      </c>
      <c r="BC361" s="25" t="s">
        <v>157</v>
      </c>
      <c r="BD361" s="25" t="s">
        <v>157</v>
      </c>
      <c r="BE361" s="25" t="s">
        <v>157</v>
      </c>
      <c r="BF361" s="25" t="s">
        <v>157</v>
      </c>
      <c r="BG361" s="25" t="s">
        <v>157</v>
      </c>
      <c r="BH361" s="25" t="s">
        <v>157</v>
      </c>
      <c r="BI361" s="25" t="s">
        <v>157</v>
      </c>
      <c r="BJ361" s="25" t="s">
        <v>157</v>
      </c>
      <c r="BK361" s="25" t="s">
        <v>157</v>
      </c>
      <c r="BL361" s="25" t="s">
        <v>157</v>
      </c>
      <c r="BM361" s="25" t="s">
        <v>157</v>
      </c>
      <c r="BN361" s="25" t="s">
        <v>157</v>
      </c>
      <c r="BO361" s="25" t="s">
        <v>157</v>
      </c>
      <c r="BP361" s="25" t="s">
        <v>157</v>
      </c>
      <c r="BQ361" s="25" t="s">
        <v>34</v>
      </c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</row>
    <row r="362" spans="2:84" x14ac:dyDescent="0.25">
      <c r="B362" t="str">
        <f>IF(Q362="ja",XPlan_raw[[#This Row],[EKA_kode2]],"")</f>
        <v>T100054102</v>
      </c>
      <c r="C362" t="str">
        <f>XPlan_raw[[#This Row],[eka_langtnavn]]</f>
        <v>International Innovation &amp; Optimization</v>
      </c>
      <c r="D362" t="str">
        <f>IF(XPlan_raw[[#This Row],[Interne-kode]]&lt;&gt;"(tom)",XPlan_raw[[#This Row],[Interne-kode]],"")</f>
        <v>GX-SET4</v>
      </c>
      <c r="E3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2" t="str">
        <f>IF(XPlan_raw[[#This Row],[Campus]]&lt;&gt;"(tom)",XPlan_raw[[#This Row],[Campus]],"")</f>
        <v>Odense</v>
      </c>
      <c r="H362" t="str">
        <f>IF(OR(XPlan_raw[[#This Row],[Prøveform]]="(tom)",XPlan_raw[[#This Row],[Prøveform]]=""),"",XPlan_raw[[#This Row],[Prøveform]])</f>
        <v>Oral examination</v>
      </c>
      <c r="I362" t="str">
        <f>IF(XPlan_raw[[#This Row],[Eksaminator_samlet]]&lt;&gt;"",XPlan_raw[[#This Row],[Eksaminator_samlet]],"")</f>
        <v>Britta Linnea Gammelgaard, Philip Beske-Janssen, Seyed Pendar Toufigi, Søren Jensen</v>
      </c>
      <c r="J362" t="str">
        <f>IF(OR(XPlan_raw[[#This Row],[Censur]]="(tom)",XPlan_raw[[#This Row],[Censur]]=""),"",XPlan_raw[[#This Row],[Censur]])</f>
        <v>Second examiner: External</v>
      </c>
      <c r="K3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2" s="4" t="str">
        <f>IF(XPlan_raw[[#This Row],[Bemærk]]&lt;&gt;"",XPlan_raw[[#This Row],[Bemærk]],"")</f>
        <v/>
      </c>
      <c r="M362" s="4" t="str">
        <f>IF(XPlan_raw[[#This Row],[Prøveform]]="Skriftlig prøve",XPlan_raw[[#This Row],[DATO: Start eksamen]]+21,"")</f>
        <v/>
      </c>
      <c r="N3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2" s="27" t="s">
        <v>515</v>
      </c>
      <c r="R362" s="49" t="s">
        <v>1143</v>
      </c>
      <c r="S362" s="46" t="s">
        <v>1144</v>
      </c>
      <c r="T362" s="25" t="s">
        <v>1145</v>
      </c>
      <c r="U362" s="46" t="s">
        <v>203</v>
      </c>
      <c r="V362" s="25" t="s">
        <v>157</v>
      </c>
      <c r="W362" s="42">
        <v>45833</v>
      </c>
      <c r="X362" s="51">
        <v>45835</v>
      </c>
      <c r="Y362" s="41" t="s">
        <v>630</v>
      </c>
      <c r="Z362" s="49" t="s">
        <v>1146</v>
      </c>
      <c r="AA362" s="25" t="s">
        <v>186</v>
      </c>
      <c r="AB362" s="46" t="s">
        <v>187</v>
      </c>
      <c r="AC362" s="42">
        <v>45897</v>
      </c>
      <c r="AD362" s="52"/>
      <c r="AE362" s="26" t="s">
        <v>161</v>
      </c>
      <c r="AF362" t="s">
        <v>18</v>
      </c>
      <c r="AH362" s="46" t="s">
        <v>157</v>
      </c>
      <c r="AI362" s="25" t="s">
        <v>157</v>
      </c>
      <c r="AJ362" s="46" t="s">
        <v>157</v>
      </c>
      <c r="AK362" s="25" t="s">
        <v>47</v>
      </c>
      <c r="AL362" s="46" t="s">
        <v>157</v>
      </c>
      <c r="AM362" s="25" t="s">
        <v>157</v>
      </c>
      <c r="AN362" s="46" t="s">
        <v>157</v>
      </c>
      <c r="AO362" s="25" t="s">
        <v>157</v>
      </c>
      <c r="AP362" s="25" t="s">
        <v>157</v>
      </c>
      <c r="AQ362" s="25" t="s">
        <v>157</v>
      </c>
      <c r="AR362" s="25" t="s">
        <v>157</v>
      </c>
      <c r="AS362" s="25" t="s">
        <v>157</v>
      </c>
      <c r="AT362" s="25" t="s">
        <v>157</v>
      </c>
      <c r="AU362" s="25" t="s">
        <v>157</v>
      </c>
      <c r="AV362" s="25"/>
      <c r="AW362" s="25" t="s">
        <v>157</v>
      </c>
      <c r="AX362" s="25" t="s">
        <v>157</v>
      </c>
      <c r="AY362" s="25" t="s">
        <v>157</v>
      </c>
      <c r="AZ362" s="25" t="s">
        <v>157</v>
      </c>
      <c r="BA362" s="25" t="s">
        <v>157</v>
      </c>
      <c r="BB362" s="25" t="s">
        <v>157</v>
      </c>
      <c r="BC362" s="25" t="s">
        <v>157</v>
      </c>
      <c r="BD362" s="25" t="s">
        <v>157</v>
      </c>
      <c r="BE362" s="25" t="s">
        <v>157</v>
      </c>
      <c r="BF362" s="25" t="s">
        <v>157</v>
      </c>
      <c r="BG362" s="25" t="s">
        <v>157</v>
      </c>
      <c r="BH362" s="25" t="s">
        <v>157</v>
      </c>
      <c r="BI362" s="25" t="s">
        <v>157</v>
      </c>
      <c r="BJ362" s="25" t="s">
        <v>157</v>
      </c>
      <c r="BK362" s="25" t="s">
        <v>157</v>
      </c>
      <c r="BL362" s="25" t="s">
        <v>157</v>
      </c>
      <c r="BM362" s="25" t="s">
        <v>157</v>
      </c>
      <c r="BN362" s="25" t="s">
        <v>157</v>
      </c>
      <c r="BO362" s="25" t="s">
        <v>157</v>
      </c>
      <c r="BP362" s="25" t="s">
        <v>157</v>
      </c>
      <c r="BQ362" s="25" t="s">
        <v>34</v>
      </c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</row>
    <row r="363" spans="2:84" x14ac:dyDescent="0.25">
      <c r="B363" t="str">
        <f>IF(Q363="ja",XPlan_raw[[#This Row],[EKA_kode2]],"")</f>
        <v>T220008102</v>
      </c>
      <c r="C363" t="str">
        <f>XPlan_raw[[#This Row],[eka_langtnavn]]</f>
        <v xml:space="preserve">Material Flow Analysis </v>
      </c>
      <c r="D363" t="str">
        <f>IF(XPlan_raw[[#This Row],[Interne-kode]]&lt;&gt;"(tom)",XPlan_raw[[#This Row],[Interne-kode]],"")</f>
        <v>EM-MFA</v>
      </c>
      <c r="E3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3" t="str">
        <f>IF(XPlan_raw[[#This Row],[Campus]]&lt;&gt;"(tom)",XPlan_raw[[#This Row],[Campus]],"")</f>
        <v>Odense</v>
      </c>
      <c r="H363" t="str">
        <f>IF(OR(XPlan_raw[[#This Row],[Prøveform]]="(tom)",XPlan_raw[[#This Row],[Prøveform]]=""),"",XPlan_raw[[#This Row],[Prøveform]])</f>
        <v>Oral examination</v>
      </c>
      <c r="I363" t="str">
        <f>IF(XPlan_raw[[#This Row],[Eksaminator_samlet]]&lt;&gt;"",XPlan_raw[[#This Row],[Eksaminator_samlet]],"")</f>
        <v>Wu Chen</v>
      </c>
      <c r="J363" t="str">
        <f>IF(OR(XPlan_raw[[#This Row],[Censur]]="(tom)",XPlan_raw[[#This Row],[Censur]]=""),"",XPlan_raw[[#This Row],[Censur]])</f>
        <v>Second examiner: Internal</v>
      </c>
      <c r="K3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63" s="4" t="str">
        <f>IF(XPlan_raw[[#This Row],[Bemærk]]&lt;&gt;"",XPlan_raw[[#This Row],[Bemærk]],"")</f>
        <v/>
      </c>
      <c r="M363" s="4" t="str">
        <f>IF(XPlan_raw[[#This Row],[Prøveform]]="Skriftlig prøve",XPlan_raw[[#This Row],[DATO: Start eksamen]]+21,"")</f>
        <v/>
      </c>
      <c r="N3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(MSc),(tom),(tom),(tom),(tom),Kandidat i Product Development and Innovation (MSc),(tom),(tom),Exchange students,,,,,,,,,,,,,,,</v>
      </c>
      <c r="Q363" s="27" t="s">
        <v>515</v>
      </c>
      <c r="R363" s="26" t="s">
        <v>1420</v>
      </c>
      <c r="S363" s="25" t="s">
        <v>1421</v>
      </c>
      <c r="T363" s="25" t="s">
        <v>1422</v>
      </c>
      <c r="U363" s="25" t="s">
        <v>156</v>
      </c>
      <c r="V363" s="25" t="s">
        <v>157</v>
      </c>
      <c r="W363" s="42">
        <v>45833</v>
      </c>
      <c r="X363" s="51">
        <v>45834</v>
      </c>
      <c r="Y363" s="41" t="s">
        <v>630</v>
      </c>
      <c r="Z363" s="26" t="s">
        <v>1423</v>
      </c>
      <c r="AA363" s="25" t="s">
        <v>186</v>
      </c>
      <c r="AB363" s="25" t="s">
        <v>160</v>
      </c>
      <c r="AC363" s="42">
        <v>45898</v>
      </c>
      <c r="AD363" s="51"/>
      <c r="AE363" s="26"/>
      <c r="AF363" t="s">
        <v>18</v>
      </c>
      <c r="AH363" s="46" t="s">
        <v>157</v>
      </c>
      <c r="AI363" s="25" t="s">
        <v>157</v>
      </c>
      <c r="AJ363" s="46" t="s">
        <v>157</v>
      </c>
      <c r="AK363" s="25" t="s">
        <v>157</v>
      </c>
      <c r="AL363" s="46" t="s">
        <v>157</v>
      </c>
      <c r="AM363" s="25" t="s">
        <v>157</v>
      </c>
      <c r="AN363" s="46" t="s">
        <v>157</v>
      </c>
      <c r="AO363" s="25" t="s">
        <v>157</v>
      </c>
      <c r="AP363" s="25" t="s">
        <v>157</v>
      </c>
      <c r="AQ363" s="25" t="s">
        <v>157</v>
      </c>
      <c r="AR363" s="25" t="s">
        <v>157</v>
      </c>
      <c r="AS363" s="25" t="s">
        <v>157</v>
      </c>
      <c r="AT363" s="25" t="s">
        <v>157</v>
      </c>
      <c r="AU363" s="25" t="s">
        <v>157</v>
      </c>
      <c r="AV363" s="25"/>
      <c r="AW363" s="25" t="s">
        <v>157</v>
      </c>
      <c r="AX363" s="25" t="s">
        <v>157</v>
      </c>
      <c r="AY363" s="25" t="s">
        <v>157</v>
      </c>
      <c r="AZ363" s="25" t="s">
        <v>157</v>
      </c>
      <c r="BA363" s="25" t="s">
        <v>157</v>
      </c>
      <c r="BB363" s="25" t="s">
        <v>157</v>
      </c>
      <c r="BC363" s="25" t="s">
        <v>157</v>
      </c>
      <c r="BD363" s="25" t="s">
        <v>157</v>
      </c>
      <c r="BE363" s="25" t="s">
        <v>157</v>
      </c>
      <c r="BF363" s="25" t="s">
        <v>157</v>
      </c>
      <c r="BG363" s="25" t="s">
        <v>157</v>
      </c>
      <c r="BH363" s="25" t="s">
        <v>157</v>
      </c>
      <c r="BI363" s="25" t="s">
        <v>71</v>
      </c>
      <c r="BJ363" s="25" t="s">
        <v>157</v>
      </c>
      <c r="BK363" s="25" t="s">
        <v>157</v>
      </c>
      <c r="BL363" s="25" t="s">
        <v>157</v>
      </c>
      <c r="BM363" s="25" t="s">
        <v>157</v>
      </c>
      <c r="BN363" s="25" t="s">
        <v>76</v>
      </c>
      <c r="BO363" s="25" t="s">
        <v>157</v>
      </c>
      <c r="BP363" s="25" t="s">
        <v>157</v>
      </c>
      <c r="BQ363" s="25" t="s">
        <v>34</v>
      </c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</row>
    <row r="364" spans="2:84" x14ac:dyDescent="0.25">
      <c r="B364" t="str">
        <f>IF(Q364="ja",XPlan_raw[[#This Row],[EKA_kode2]],"")</f>
        <v>T530013102</v>
      </c>
      <c r="C364" t="str">
        <f>XPlan_raw[[#This Row],[eka_langtnavn]]</f>
        <v>Semesterprojekt i regulering og simulering af automationsanlæg</v>
      </c>
      <c r="D364" t="str">
        <f>IF(XPlan_raw[[#This Row],[Interne-kode]]&lt;&gt;"(tom)",XPlan_raw[[#This Row],[Interne-kode]],"")</f>
        <v>RD4-PRO</v>
      </c>
      <c r="E3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4" t="str">
        <f>IF(XPlan_raw[[#This Row],[Campus]]&lt;&gt;"(tom)",XPlan_raw[[#This Row],[Campus]],"")</f>
        <v>Odense</v>
      </c>
      <c r="H364" t="str">
        <f>IF(OR(XPlan_raw[[#This Row],[Prøveform]]="(tom)",XPlan_raw[[#This Row],[Prøveform]]=""),"",XPlan_raw[[#This Row],[Prøveform]])</f>
        <v>Oral examination</v>
      </c>
      <c r="I364" t="str">
        <f>IF(XPlan_raw[[#This Row],[Eksaminator_samlet]]&lt;&gt;"",XPlan_raw[[#This Row],[Eksaminator_samlet]],"")</f>
        <v>Cheng Fang, Rupam Singh</v>
      </c>
      <c r="J364" t="str">
        <f>IF(OR(XPlan_raw[[#This Row],[Censur]]="(tom)",XPlan_raw[[#This Row],[Censur]]=""),"",XPlan_raw[[#This Row],[Censur]])</f>
        <v>Second examiner: External</v>
      </c>
      <c r="K3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4" s="4" t="str">
        <f>IF(XPlan_raw[[#This Row],[Bemærk]]&lt;&gt;"",XPlan_raw[[#This Row],[Bemærk]],"")</f>
        <v/>
      </c>
      <c r="M364" s="4" t="str">
        <f>IF(XPlan_raw[[#This Row],[Prøveform]]="Skriftlig prøve",XPlan_raw[[#This Row],[DATO: Start eksamen]]+21,"")</f>
        <v/>
      </c>
      <c r="N3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64" s="27" t="s">
        <v>515</v>
      </c>
      <c r="R364" s="49" t="s">
        <v>1677</v>
      </c>
      <c r="S364" s="46" t="s">
        <v>1678</v>
      </c>
      <c r="T364" s="25" t="s">
        <v>1679</v>
      </c>
      <c r="U364" s="46" t="s">
        <v>203</v>
      </c>
      <c r="V364" s="25" t="s">
        <v>157</v>
      </c>
      <c r="W364" s="50">
        <v>45833</v>
      </c>
      <c r="X364" s="51">
        <v>45835</v>
      </c>
      <c r="Y364" s="41" t="s">
        <v>630</v>
      </c>
      <c r="Z364" s="49" t="s">
        <v>1680</v>
      </c>
      <c r="AA364" s="25" t="s">
        <v>186</v>
      </c>
      <c r="AB364" s="46" t="s">
        <v>187</v>
      </c>
      <c r="AC364" s="42">
        <v>45884</v>
      </c>
      <c r="AD364" s="52"/>
      <c r="AE364" s="26"/>
      <c r="AF364" t="s">
        <v>18</v>
      </c>
      <c r="AH364" s="46" t="s">
        <v>157</v>
      </c>
      <c r="AI364" s="25" t="s">
        <v>157</v>
      </c>
      <c r="AJ364" s="46" t="s">
        <v>157</v>
      </c>
      <c r="AK364" s="25" t="s">
        <v>157</v>
      </c>
      <c r="AL364" s="46" t="s">
        <v>157</v>
      </c>
      <c r="AM364" s="25" t="s">
        <v>157</v>
      </c>
      <c r="AN364" s="46" t="s">
        <v>157</v>
      </c>
      <c r="AO364" s="25" t="s">
        <v>157</v>
      </c>
      <c r="AP364" s="25" t="s">
        <v>52</v>
      </c>
      <c r="AQ364" s="25" t="s">
        <v>157</v>
      </c>
      <c r="AR364" s="25" t="s">
        <v>157</v>
      </c>
      <c r="AS364" s="25" t="s">
        <v>157</v>
      </c>
      <c r="AT364" s="25" t="s">
        <v>157</v>
      </c>
      <c r="AU364" s="25" t="s">
        <v>157</v>
      </c>
      <c r="AV364" s="25"/>
      <c r="AW364" s="25" t="s">
        <v>157</v>
      </c>
      <c r="AX364" s="25" t="s">
        <v>157</v>
      </c>
      <c r="AY364" s="25" t="s">
        <v>157</v>
      </c>
      <c r="AZ364" s="25" t="s">
        <v>157</v>
      </c>
      <c r="BA364" s="25" t="s">
        <v>157</v>
      </c>
      <c r="BB364" s="25" t="s">
        <v>157</v>
      </c>
      <c r="BC364" s="25" t="s">
        <v>157</v>
      </c>
      <c r="BD364" s="25" t="s">
        <v>157</v>
      </c>
      <c r="BE364" s="25" t="s">
        <v>157</v>
      </c>
      <c r="BF364" s="25" t="s">
        <v>157</v>
      </c>
      <c r="BG364" s="25" t="s">
        <v>157</v>
      </c>
      <c r="BH364" s="25" t="s">
        <v>157</v>
      </c>
      <c r="BI364" s="25" t="s">
        <v>157</v>
      </c>
      <c r="BJ364" s="25" t="s">
        <v>157</v>
      </c>
      <c r="BK364" s="25" t="s">
        <v>157</v>
      </c>
      <c r="BL364" s="25" t="s">
        <v>157</v>
      </c>
      <c r="BM364" s="25" t="s">
        <v>157</v>
      </c>
      <c r="BN364" s="25" t="s">
        <v>157</v>
      </c>
      <c r="BO364" s="25" t="s">
        <v>157</v>
      </c>
      <c r="BP364" s="25" t="s">
        <v>157</v>
      </c>
      <c r="BQ364" s="25" t="s">
        <v>157</v>
      </c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</row>
    <row r="365" spans="2:84" x14ac:dyDescent="0.25">
      <c r="B365" t="str">
        <f>IF(Q365="ja",XPlan_raw[[#This Row],[EKA_kode2]],"")</f>
        <v>T160007102</v>
      </c>
      <c r="C365" t="str">
        <f>XPlan_raw[[#This Row],[eka_langtnavn]]</f>
        <v>Termodynamik, varmetransmissio</v>
      </c>
      <c r="D365" t="str">
        <f>IF(XPlan_raw[[#This Row],[Interne-kode]]&lt;&gt;"(tom)",XPlan_raw[[#This Row],[Interne-kode]],"")</f>
        <v>MB-IFG4</v>
      </c>
      <c r="E3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5" t="str">
        <f>IF(XPlan_raw[[#This Row],[Campus]]&lt;&gt;"(tom)",XPlan_raw[[#This Row],[Campus]],"")</f>
        <v>Odense</v>
      </c>
      <c r="H365" t="str">
        <f>IF(OR(XPlan_raw[[#This Row],[Prøveform]]="(tom)",XPlan_raw[[#This Row],[Prøveform]]=""),"",XPlan_raw[[#This Row],[Prøveform]])</f>
        <v>Oral examination</v>
      </c>
      <c r="I365" t="str">
        <f>IF(XPlan_raw[[#This Row],[Eksaminator_samlet]]&lt;&gt;"",XPlan_raw[[#This Row],[Eksaminator_samlet]],"")</f>
        <v>Søren Skrøder, Joe Alexandersen, Ivar Lund</v>
      </c>
      <c r="J365" t="str">
        <f>IF(OR(XPlan_raw[[#This Row],[Censur]]="(tom)",XPlan_raw[[#This Row],[Censur]]=""),"",XPlan_raw[[#This Row],[Censur]])</f>
        <v>Second examiner: Internal</v>
      </c>
      <c r="K3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5" s="4" t="str">
        <f>IF(XPlan_raw[[#This Row],[Bemærk]]&lt;&gt;"",XPlan_raw[[#This Row],[Bemærk]],"")</f>
        <v/>
      </c>
      <c r="M365" s="4" t="str">
        <f>IF(XPlan_raw[[#This Row],[Prøveform]]="Skriftlig prøve",XPlan_raw[[#This Row],[DATO: Start eksamen]]+21,"")</f>
        <v/>
      </c>
      <c r="N3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65" s="27" t="s">
        <v>515</v>
      </c>
      <c r="R365" s="49" t="s">
        <v>663</v>
      </c>
      <c r="S365" s="46" t="s">
        <v>664</v>
      </c>
      <c r="T365" s="25" t="s">
        <v>665</v>
      </c>
      <c r="U365" s="46" t="s">
        <v>203</v>
      </c>
      <c r="V365" s="25" t="s">
        <v>157</v>
      </c>
      <c r="W365" s="50">
        <v>45833</v>
      </c>
      <c r="X365" s="51">
        <v>45834</v>
      </c>
      <c r="Y365" s="41" t="s">
        <v>630</v>
      </c>
      <c r="Z365" s="49" t="s">
        <v>666</v>
      </c>
      <c r="AA365" s="25" t="s">
        <v>186</v>
      </c>
      <c r="AB365" s="46" t="s">
        <v>160</v>
      </c>
      <c r="AC365" s="42">
        <v>45891</v>
      </c>
      <c r="AD365" s="52"/>
      <c r="AE365" s="26"/>
      <c r="AF365" t="s">
        <v>18</v>
      </c>
      <c r="AH365" s="46" t="s">
        <v>157</v>
      </c>
      <c r="AI365" s="25" t="s">
        <v>157</v>
      </c>
      <c r="AJ365" s="46" t="s">
        <v>157</v>
      </c>
      <c r="AK365" s="25" t="s">
        <v>157</v>
      </c>
      <c r="AL365" s="46" t="s">
        <v>157</v>
      </c>
      <c r="AM365" s="25" t="s">
        <v>157</v>
      </c>
      <c r="AN365" s="46" t="s">
        <v>157</v>
      </c>
      <c r="AO365" s="25" t="s">
        <v>157</v>
      </c>
      <c r="AP365" s="25" t="s">
        <v>157</v>
      </c>
      <c r="AQ365" s="25" t="s">
        <v>157</v>
      </c>
      <c r="AR365" s="25" t="s">
        <v>157</v>
      </c>
      <c r="AS365" s="25" t="s">
        <v>157</v>
      </c>
      <c r="AT365" s="25" t="s">
        <v>157</v>
      </c>
      <c r="AU365" s="25" t="s">
        <v>157</v>
      </c>
      <c r="AV365" s="25"/>
      <c r="AW365" s="25" t="s">
        <v>59</v>
      </c>
      <c r="AX365" s="25" t="s">
        <v>157</v>
      </c>
      <c r="AY365" s="25" t="s">
        <v>157</v>
      </c>
      <c r="AZ365" s="25" t="s">
        <v>157</v>
      </c>
      <c r="BA365" s="25" t="s">
        <v>157</v>
      </c>
      <c r="BB365" s="25" t="s">
        <v>157</v>
      </c>
      <c r="BC365" s="25" t="s">
        <v>157</v>
      </c>
      <c r="BD365" s="25" t="s">
        <v>157</v>
      </c>
      <c r="BE365" s="25" t="s">
        <v>157</v>
      </c>
      <c r="BF365" s="25" t="s">
        <v>157</v>
      </c>
      <c r="BG365" s="25" t="s">
        <v>157</v>
      </c>
      <c r="BH365" s="25" t="s">
        <v>157</v>
      </c>
      <c r="BI365" s="25" t="s">
        <v>157</v>
      </c>
      <c r="BJ365" s="25" t="s">
        <v>157</v>
      </c>
      <c r="BK365" s="25" t="s">
        <v>157</v>
      </c>
      <c r="BL365" s="25" t="s">
        <v>157</v>
      </c>
      <c r="BM365" s="25" t="s">
        <v>157</v>
      </c>
      <c r="BN365" s="25" t="s">
        <v>157</v>
      </c>
      <c r="BO365" s="25" t="s">
        <v>157</v>
      </c>
      <c r="BP365" s="25" t="s">
        <v>157</v>
      </c>
      <c r="BQ365" s="25" t="s">
        <v>157</v>
      </c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</row>
    <row r="366" spans="2:84" x14ac:dyDescent="0.25">
      <c r="B366" t="str">
        <f>IF(Q366="ja",XPlan_raw[[#This Row],[EKA_kode2]],"")</f>
        <v>T470017102</v>
      </c>
      <c r="C366" t="str">
        <f>XPlan_raw[[#This Row],[eka_langtnavn]]</f>
        <v>Advanced Physical Optics</v>
      </c>
      <c r="D366" t="str">
        <f>IF(XPlan_raw[[#This Row],[Interne-kode]]&lt;&gt;"(tom)",XPlan_raw[[#This Row],[Interne-kode]],"")</f>
        <v>TK-APOP</v>
      </c>
      <c r="E3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6" t="str">
        <f>IF(XPlan_raw[[#This Row],[Campus]]&lt;&gt;"(tom)",XPlan_raw[[#This Row],[Campus]],"")</f>
        <v>Odense</v>
      </c>
      <c r="H366" t="str">
        <f>IF(OR(XPlan_raw[[#This Row],[Prøveform]]="(tom)",XPlan_raw[[#This Row],[Prøveform]]=""),"",XPlan_raw[[#This Row],[Prøveform]])</f>
        <v>Oral examination</v>
      </c>
      <c r="I366" t="str">
        <f>IF(XPlan_raw[[#This Row],[Eksaminator_samlet]]&lt;&gt;"",XPlan_raw[[#This Row],[Eksaminator_samlet]],"")</f>
        <v>Sergey I.Bozhevolnyi</v>
      </c>
      <c r="J366" t="str">
        <f>IF(OR(XPlan_raw[[#This Row],[Censur]]="(tom)",XPlan_raw[[#This Row],[Censur]]=""),"",XPlan_raw[[#This Row],[Censur]])</f>
        <v>Second examiner: Internal</v>
      </c>
      <c r="K3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66" s="4" t="str">
        <f>IF(XPlan_raw[[#This Row],[Bemærk]]&lt;&gt;"",XPlan_raw[[#This Row],[Bemærk]],"")</f>
        <v/>
      </c>
      <c r="M366" s="4" t="str">
        <f>IF(XPlan_raw[[#This Row],[Prøveform]]="Skriftlig prøve",XPlan_raw[[#This Row],[DATO: Start eksamen]]+21,"")</f>
        <v/>
      </c>
      <c r="N3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366" s="27" t="s">
        <v>515</v>
      </c>
      <c r="R366" s="49" t="s">
        <v>1548</v>
      </c>
      <c r="S366" s="46" t="s">
        <v>1549</v>
      </c>
      <c r="T366" s="25" t="s">
        <v>1550</v>
      </c>
      <c r="U366" s="46" t="s">
        <v>156</v>
      </c>
      <c r="V366" s="25" t="s">
        <v>157</v>
      </c>
      <c r="W366" s="50">
        <v>45834</v>
      </c>
      <c r="X366" s="51"/>
      <c r="Y366" s="41" t="s">
        <v>630</v>
      </c>
      <c r="Z366" s="49" t="s">
        <v>1551</v>
      </c>
      <c r="AA366" s="25" t="s">
        <v>186</v>
      </c>
      <c r="AB366" s="46" t="s">
        <v>160</v>
      </c>
      <c r="AC366" s="42">
        <v>45895</v>
      </c>
      <c r="AD366" s="52"/>
      <c r="AE366" s="26"/>
      <c r="AF366" t="s">
        <v>18</v>
      </c>
      <c r="AH366" s="46" t="s">
        <v>157</v>
      </c>
      <c r="AI366" s="25" t="s">
        <v>157</v>
      </c>
      <c r="AJ366" s="46" t="s">
        <v>157</v>
      </c>
      <c r="AK366" s="25" t="s">
        <v>157</v>
      </c>
      <c r="AL366" s="46" t="s">
        <v>157</v>
      </c>
      <c r="AM366" s="25" t="s">
        <v>157</v>
      </c>
      <c r="AN366" s="46" t="s">
        <v>157</v>
      </c>
      <c r="AO366" s="25" t="s">
        <v>157</v>
      </c>
      <c r="AP366" s="25" t="s">
        <v>157</v>
      </c>
      <c r="AQ366" s="25" t="s">
        <v>157</v>
      </c>
      <c r="AR366" s="25" t="s">
        <v>157</v>
      </c>
      <c r="AS366" s="25" t="s">
        <v>157</v>
      </c>
      <c r="AT366" s="25" t="s">
        <v>157</v>
      </c>
      <c r="AU366" s="25" t="s">
        <v>157</v>
      </c>
      <c r="AV366" s="25"/>
      <c r="AW366" s="25" t="s">
        <v>157</v>
      </c>
      <c r="AX366" s="25" t="s">
        <v>157</v>
      </c>
      <c r="AY366" s="25" t="s">
        <v>157</v>
      </c>
      <c r="AZ366" s="25" t="s">
        <v>157</v>
      </c>
      <c r="BA366" s="25" t="s">
        <v>157</v>
      </c>
      <c r="BB366" s="25" t="s">
        <v>157</v>
      </c>
      <c r="BC366" s="25" t="s">
        <v>157</v>
      </c>
      <c r="BD366" s="25" t="s">
        <v>157</v>
      </c>
      <c r="BE366" s="25" t="s">
        <v>157</v>
      </c>
      <c r="BF366" s="25" t="s">
        <v>68</v>
      </c>
      <c r="BG366" s="25" t="s">
        <v>157</v>
      </c>
      <c r="BH366" s="25" t="s">
        <v>157</v>
      </c>
      <c r="BI366" s="25" t="s">
        <v>157</v>
      </c>
      <c r="BJ366" s="25" t="s">
        <v>157</v>
      </c>
      <c r="BK366" s="25" t="s">
        <v>157</v>
      </c>
      <c r="BL366" s="25" t="s">
        <v>157</v>
      </c>
      <c r="BM366" s="25" t="s">
        <v>157</v>
      </c>
      <c r="BN366" s="25" t="s">
        <v>157</v>
      </c>
      <c r="BO366" s="25" t="s">
        <v>157</v>
      </c>
      <c r="BP366" s="25" t="s">
        <v>157</v>
      </c>
      <c r="BQ366" s="25" t="s">
        <v>34</v>
      </c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</row>
    <row r="367" spans="2:84" x14ac:dyDescent="0.25">
      <c r="B367" t="str">
        <f>IF(Q367="ja",XPlan_raw[[#This Row],[EKA_kode2]],"")</f>
        <v>T580025102</v>
      </c>
      <c r="C367" t="str">
        <f>XPlan_raw[[#This Row],[eka_langtnavn]]</f>
        <v>Bevægelse - PRO (3 af 3)</v>
      </c>
      <c r="D367" t="str">
        <f>IF(XPlan_raw[[#This Row],[Interne-kode]]&lt;&gt;"(tom)",XPlan_raw[[#This Row],[Interne-kode]],"")</f>
        <v>VB-BEV2</v>
      </c>
      <c r="E3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67" t="str">
        <f>IF(XPlan_raw[[#This Row],[Campus]]&lt;&gt;"(tom)",XPlan_raw[[#This Row],[Campus]],"")</f>
        <v>Odense</v>
      </c>
      <c r="H367" t="str">
        <f>IF(OR(XPlan_raw[[#This Row],[Prøveform]]="(tom)",XPlan_raw[[#This Row],[Prøveform]]=""),"",XPlan_raw[[#This Row],[Prøveform]])</f>
        <v>Oral examination</v>
      </c>
      <c r="I367" t="str">
        <f>IF(XPlan_raw[[#This Row],[Eksaminator_samlet]]&lt;&gt;"",XPlan_raw[[#This Row],[Eksaminator_samlet]],"")</f>
        <v xml:space="preserve">Christian Hammerich, Morten Hansen </v>
      </c>
      <c r="J367" t="str">
        <f>IF(OR(XPlan_raw[[#This Row],[Censur]]="(tom)",XPlan_raw[[#This Row],[Censur]]=""),"",XPlan_raw[[#This Row],[Censur]])</f>
        <v>Second examiner: Internal</v>
      </c>
      <c r="K3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7" s="4" t="str">
        <f>IF(XPlan_raw[[#This Row],[Bemærk]]&lt;&gt;"",XPlan_raw[[#This Row],[Bemærk]],"")</f>
        <v/>
      </c>
      <c r="M367" s="4" t="str">
        <f>IF(XPlan_raw[[#This Row],[Prøveform]]="Skriftlig prøve",XPlan_raw[[#This Row],[DATO: Start eksamen]]+21,"")</f>
        <v/>
      </c>
      <c r="N3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67" s="27" t="s">
        <v>515</v>
      </c>
      <c r="R367" s="49" t="s">
        <v>2086</v>
      </c>
      <c r="S367" s="46" t="s">
        <v>1935</v>
      </c>
      <c r="T367" s="25" t="s">
        <v>1931</v>
      </c>
      <c r="U367" s="46" t="s">
        <v>156</v>
      </c>
      <c r="V367" s="25" t="s">
        <v>157</v>
      </c>
      <c r="W367" s="50">
        <v>45834</v>
      </c>
      <c r="X367" s="51">
        <v>45838</v>
      </c>
      <c r="Y367" s="41" t="s">
        <v>630</v>
      </c>
      <c r="Z367" s="49" t="s">
        <v>1936</v>
      </c>
      <c r="AA367" s="25" t="s">
        <v>186</v>
      </c>
      <c r="AB367" s="46" t="s">
        <v>160</v>
      </c>
      <c r="AC367" s="42">
        <v>45894</v>
      </c>
      <c r="AD367" s="52"/>
      <c r="AE367" s="26"/>
      <c r="AF367" t="s">
        <v>18</v>
      </c>
      <c r="AH367" s="46" t="s">
        <v>157</v>
      </c>
      <c r="AI367" s="25" t="s">
        <v>157</v>
      </c>
      <c r="AJ367" s="46" t="s">
        <v>157</v>
      </c>
      <c r="AK367" s="25" t="s">
        <v>157</v>
      </c>
      <c r="AL367" s="46" t="s">
        <v>157</v>
      </c>
      <c r="AM367" s="25" t="s">
        <v>157</v>
      </c>
      <c r="AN367" s="46" t="s">
        <v>157</v>
      </c>
      <c r="AO367" s="25" t="s">
        <v>157</v>
      </c>
      <c r="AP367" s="25" t="s">
        <v>157</v>
      </c>
      <c r="AQ367" s="25" t="s">
        <v>157</v>
      </c>
      <c r="AR367" s="25" t="s">
        <v>157</v>
      </c>
      <c r="AS367" s="25" t="s">
        <v>157</v>
      </c>
      <c r="AT367" s="25" t="s">
        <v>157</v>
      </c>
      <c r="AU367" s="25" t="s">
        <v>157</v>
      </c>
      <c r="AV367" s="25"/>
      <c r="AW367" s="25" t="s">
        <v>157</v>
      </c>
      <c r="AX367" s="25" t="s">
        <v>157</v>
      </c>
      <c r="AY367" s="25" t="s">
        <v>157</v>
      </c>
      <c r="AZ367" s="25" t="s">
        <v>157</v>
      </c>
      <c r="BA367" s="25" t="s">
        <v>63</v>
      </c>
      <c r="BB367" s="25" t="s">
        <v>157</v>
      </c>
      <c r="BC367" s="25" t="s">
        <v>157</v>
      </c>
      <c r="BD367" s="25" t="s">
        <v>157</v>
      </c>
      <c r="BE367" s="25" t="s">
        <v>157</v>
      </c>
      <c r="BF367" s="25" t="s">
        <v>157</v>
      </c>
      <c r="BG367" s="25" t="s">
        <v>157</v>
      </c>
      <c r="BH367" s="25" t="s">
        <v>157</v>
      </c>
      <c r="BI367" s="25" t="s">
        <v>157</v>
      </c>
      <c r="BJ367" s="25" t="s">
        <v>157</v>
      </c>
      <c r="BK367" s="25" t="s">
        <v>157</v>
      </c>
      <c r="BL367" s="25" t="s">
        <v>157</v>
      </c>
      <c r="BM367" s="25" t="s">
        <v>157</v>
      </c>
      <c r="BN367" s="25" t="s">
        <v>157</v>
      </c>
      <c r="BO367" s="25" t="s">
        <v>157</v>
      </c>
      <c r="BP367" s="25" t="s">
        <v>157</v>
      </c>
      <c r="BQ367" s="25" t="s">
        <v>157</v>
      </c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</row>
    <row r="368" spans="2:84" x14ac:dyDescent="0.25">
      <c r="B368" t="str">
        <f>IF(Q368="ja",XPlan_raw[[#This Row],[EKA_kode2]],"")</f>
        <v>N340063102</v>
      </c>
      <c r="C368" t="str">
        <f>XPlan_raw[[#This Row],[eka_langtnavn]]</f>
        <v>Datamining og maskinlæring</v>
      </c>
      <c r="D368" t="str">
        <f>IF(XPlan_raw[[#This Row],[Interne-kode]]&lt;&gt;"(tom)",XPlan_raw[[#This Row],[Interne-kode]],"")</f>
        <v/>
      </c>
      <c r="E3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8" t="str">
        <f>IF(XPlan_raw[[#This Row],[Campus]]&lt;&gt;"(tom)",XPlan_raw[[#This Row],[Campus]],"")</f>
        <v>Odense</v>
      </c>
      <c r="H368" t="str">
        <f>IF(OR(XPlan_raw[[#This Row],[Prøveform]]="(tom)",XPlan_raw[[#This Row],[Prøveform]]=""),"",XPlan_raw[[#This Row],[Prøveform]])</f>
        <v>Written examination on premises</v>
      </c>
      <c r="I368" t="str">
        <f>IF(XPlan_raw[[#This Row],[Eksaminator_samlet]]&lt;&gt;"",XPlan_raw[[#This Row],[Eksaminator_samlet]],"")</f>
        <v/>
      </c>
      <c r="J368" t="str">
        <f>IF(OR(XPlan_raw[[#This Row],[Censur]]="(tom)",XPlan_raw[[#This Row],[Censur]]=""),"",XPlan_raw[[#This Row],[Censur]])</f>
        <v/>
      </c>
      <c r="K3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8" s="4" t="str">
        <f>IF(XPlan_raw[[#This Row],[Bemærk]]&lt;&gt;"",XPlan_raw[[#This Row],[Bemærk]],"")</f>
        <v/>
      </c>
      <c r="M368" s="4" t="str">
        <f>IF(XPlan_raw[[#This Row],[Prøveform]]="Skriftlig prøve",XPlan_raw[[#This Row],[DATO: Start eksamen]]+21,"")</f>
        <v/>
      </c>
      <c r="N3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(MSc),(tom),Exchange students,,,,,,,,,,,,,,,</v>
      </c>
      <c r="Q368" s="27" t="s">
        <v>515</v>
      </c>
      <c r="R368" s="26" t="s">
        <v>789</v>
      </c>
      <c r="S368" s="25" t="s">
        <v>790</v>
      </c>
      <c r="T368" s="25" t="s">
        <v>157</v>
      </c>
      <c r="U368" s="25" t="s">
        <v>157</v>
      </c>
      <c r="V368" s="25" t="s">
        <v>157</v>
      </c>
      <c r="W368" s="42">
        <v>45834</v>
      </c>
      <c r="X368" s="51"/>
      <c r="Y368" s="41" t="s">
        <v>157</v>
      </c>
      <c r="Z368" s="26"/>
      <c r="AA368" s="25" t="s">
        <v>791</v>
      </c>
      <c r="AB368" s="25"/>
      <c r="AC368" s="42">
        <v>45884</v>
      </c>
      <c r="AD368" s="51"/>
      <c r="AE368" s="26"/>
      <c r="AF368" t="s">
        <v>18</v>
      </c>
      <c r="AH368" s="46" t="s">
        <v>157</v>
      </c>
      <c r="AI368" s="25" t="s">
        <v>157</v>
      </c>
      <c r="AJ368" s="46" t="s">
        <v>157</v>
      </c>
      <c r="AK368" s="25" t="s">
        <v>157</v>
      </c>
      <c r="AL368" s="46" t="s">
        <v>157</v>
      </c>
      <c r="AM368" s="25" t="s">
        <v>157</v>
      </c>
      <c r="AN368" s="46" t="s">
        <v>157</v>
      </c>
      <c r="AO368" s="25" t="s">
        <v>157</v>
      </c>
      <c r="AP368" s="25" t="s">
        <v>157</v>
      </c>
      <c r="AQ368" s="25" t="s">
        <v>157</v>
      </c>
      <c r="AR368" s="25" t="s">
        <v>157</v>
      </c>
      <c r="AS368" s="25" t="s">
        <v>157</v>
      </c>
      <c r="AT368" s="25" t="s">
        <v>157</v>
      </c>
      <c r="AU368" s="25" t="s">
        <v>157</v>
      </c>
      <c r="AV368" s="25"/>
      <c r="AW368" s="25" t="s">
        <v>157</v>
      </c>
      <c r="AX368" s="25" t="s">
        <v>157</v>
      </c>
      <c r="AY368" s="25" t="s">
        <v>157</v>
      </c>
      <c r="AZ368" s="25" t="s">
        <v>157</v>
      </c>
      <c r="BA368" s="25" t="s">
        <v>157</v>
      </c>
      <c r="BB368" s="25" t="s">
        <v>157</v>
      </c>
      <c r="BC368" s="25" t="s">
        <v>157</v>
      </c>
      <c r="BD368" s="25" t="s">
        <v>157</v>
      </c>
      <c r="BE368" s="25" t="s">
        <v>157</v>
      </c>
      <c r="BF368" s="25" t="s">
        <v>157</v>
      </c>
      <c r="BG368" s="25" t="s">
        <v>157</v>
      </c>
      <c r="BH368" s="25" t="s">
        <v>157</v>
      </c>
      <c r="BI368" s="25" t="s">
        <v>157</v>
      </c>
      <c r="BJ368" s="25" t="s">
        <v>157</v>
      </c>
      <c r="BK368" s="25" t="s">
        <v>157</v>
      </c>
      <c r="BL368" s="25" t="s">
        <v>157</v>
      </c>
      <c r="BM368" s="25" t="s">
        <v>157</v>
      </c>
      <c r="BN368" s="25" t="s">
        <v>157</v>
      </c>
      <c r="BO368" s="25" t="s">
        <v>77</v>
      </c>
      <c r="BP368" s="25" t="s">
        <v>157</v>
      </c>
      <c r="BQ368" s="25" t="s">
        <v>34</v>
      </c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</row>
    <row r="369" spans="2:84" x14ac:dyDescent="0.25">
      <c r="B369" t="str">
        <f>IF(Q369="ja",XPlan_raw[[#This Row],[EKA_kode2]],"")</f>
        <v>T600038102</v>
      </c>
      <c r="C369" t="str">
        <f>XPlan_raw[[#This Row],[eka_langtnavn]]</f>
        <v>District Heating Networks</v>
      </c>
      <c r="D369" t="str">
        <f>IF(XPlan_raw[[#This Row],[Interne-kode]]&lt;&gt;"(tom)",XPlan_raw[[#This Row],[Interne-kode]],"")</f>
        <v>ET4-FVN</v>
      </c>
      <c r="E3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9" t="str">
        <f>IF(XPlan_raw[[#This Row],[Campus]]&lt;&gt;"(tom)",XPlan_raw[[#This Row],[Campus]],"")</f>
        <v>Odense</v>
      </c>
      <c r="H369" t="str">
        <f>IF(OR(XPlan_raw[[#This Row],[Prøveform]]="(tom)",XPlan_raw[[#This Row],[Prøveform]]=""),"",XPlan_raw[[#This Row],[Prøveform]])</f>
        <v>Oral examination</v>
      </c>
      <c r="I369" t="str">
        <f>IF(XPlan_raw[[#This Row],[Eksaminator_samlet]]&lt;&gt;"",XPlan_raw[[#This Row],[Eksaminator_samlet]],"")</f>
        <v>Henrik Alexander Sønergaard, Magnus Værbæk</v>
      </c>
      <c r="J369" t="str">
        <f>IF(OR(XPlan_raw[[#This Row],[Censur]]="(tom)",XPlan_raw[[#This Row],[Censur]]=""),"",XPlan_raw[[#This Row],[Censur]])</f>
        <v>Second examiner: Internal</v>
      </c>
      <c r="K3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9" s="4" t="str">
        <f>IF(XPlan_raw[[#This Row],[Bemærk]]&lt;&gt;"",XPlan_raw[[#This Row],[Bemærk]],"")</f>
        <v/>
      </c>
      <c r="M369" s="4" t="str">
        <f>IF(XPlan_raw[[#This Row],[Prøveform]]="Skriftlig prøve",XPlan_raw[[#This Row],[DATO: Start eksamen]]+21,"")</f>
        <v/>
      </c>
      <c r="N3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69" s="27" t="s">
        <v>515</v>
      </c>
      <c r="R369" s="49" t="s">
        <v>748</v>
      </c>
      <c r="S369" s="46" t="s">
        <v>749</v>
      </c>
      <c r="T369" s="25" t="s">
        <v>750</v>
      </c>
      <c r="U369" s="46" t="s">
        <v>203</v>
      </c>
      <c r="V369" s="25" t="s">
        <v>157</v>
      </c>
      <c r="W369" s="50">
        <v>45834</v>
      </c>
      <c r="X369" s="51"/>
      <c r="Y369" s="41" t="s">
        <v>630</v>
      </c>
      <c r="Z369" s="49" t="s">
        <v>751</v>
      </c>
      <c r="AA369" s="25" t="s">
        <v>186</v>
      </c>
      <c r="AB369" s="46" t="s">
        <v>160</v>
      </c>
      <c r="AC369" s="42">
        <v>45894</v>
      </c>
      <c r="AD369" s="52"/>
      <c r="AE369" s="26"/>
      <c r="AF369" t="s">
        <v>18</v>
      </c>
      <c r="AH369" s="46" t="s">
        <v>157</v>
      </c>
      <c r="AI369" s="25" t="s">
        <v>157</v>
      </c>
      <c r="AJ369" s="46" t="s">
        <v>157</v>
      </c>
      <c r="AK369" s="25" t="s">
        <v>157</v>
      </c>
      <c r="AL369" s="46" t="s">
        <v>157</v>
      </c>
      <c r="AM369" s="25" t="s">
        <v>157</v>
      </c>
      <c r="AN369" s="46" t="s">
        <v>157</v>
      </c>
      <c r="AO369" s="25" t="s">
        <v>157</v>
      </c>
      <c r="AP369" s="25" t="s">
        <v>157</v>
      </c>
      <c r="AQ369" s="25" t="s">
        <v>157</v>
      </c>
      <c r="AR369" s="25" t="s">
        <v>157</v>
      </c>
      <c r="AS369" s="25" t="s">
        <v>157</v>
      </c>
      <c r="AT369" s="25" t="s">
        <v>56</v>
      </c>
      <c r="AU369" s="25" t="s">
        <v>157</v>
      </c>
      <c r="AV369" s="25"/>
      <c r="AW369" s="25" t="s">
        <v>157</v>
      </c>
      <c r="AX369" s="25" t="s">
        <v>157</v>
      </c>
      <c r="AY369" s="25" t="s">
        <v>157</v>
      </c>
      <c r="AZ369" s="25" t="s">
        <v>157</v>
      </c>
      <c r="BA369" s="25" t="s">
        <v>157</v>
      </c>
      <c r="BB369" s="25" t="s">
        <v>157</v>
      </c>
      <c r="BC369" s="25" t="s">
        <v>157</v>
      </c>
      <c r="BD369" s="25" t="s">
        <v>157</v>
      </c>
      <c r="BE369" s="25" t="s">
        <v>157</v>
      </c>
      <c r="BF369" s="25" t="s">
        <v>157</v>
      </c>
      <c r="BG369" s="25" t="s">
        <v>157</v>
      </c>
      <c r="BH369" s="25" t="s">
        <v>157</v>
      </c>
      <c r="BI369" s="25" t="s">
        <v>157</v>
      </c>
      <c r="BJ369" s="25" t="s">
        <v>157</v>
      </c>
      <c r="BK369" s="25" t="s">
        <v>157</v>
      </c>
      <c r="BL369" s="25" t="s">
        <v>157</v>
      </c>
      <c r="BM369" s="25" t="s">
        <v>157</v>
      </c>
      <c r="BN369" s="25" t="s">
        <v>157</v>
      </c>
      <c r="BO369" s="25" t="s">
        <v>157</v>
      </c>
      <c r="BP369" s="25" t="s">
        <v>157</v>
      </c>
      <c r="BQ369" s="25" t="s">
        <v>34</v>
      </c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</row>
    <row r="370" spans="2:84" x14ac:dyDescent="0.25">
      <c r="B370" t="str">
        <f>IF(Q370="ja",XPlan_raw[[#This Row],[EKA_kode2]],"")</f>
        <v>T420036102</v>
      </c>
      <c r="C370" t="str">
        <f>XPlan_raw[[#This Row],[eka_langtnavn]]</f>
        <v>Embedded Systems</v>
      </c>
      <c r="D370" t="str">
        <f>IF(XPlan_raw[[#This Row],[Interne-kode]]&lt;&gt;"(tom)",XPlan_raw[[#This Row],[Interne-kode]],"")</f>
        <v>E-EMSY</v>
      </c>
      <c r="E3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0" t="str">
        <f>IF(XPlan_raw[[#This Row],[Campus]]&lt;&gt;"(tom)",XPlan_raw[[#This Row],[Campus]],"")</f>
        <v>Odense</v>
      </c>
      <c r="H370" t="str">
        <f>IF(OR(XPlan_raw[[#This Row],[Prøveform]]="(tom)",XPlan_raw[[#This Row],[Prøveform]]=""),"",XPlan_raw[[#This Row],[Prøveform]])</f>
        <v>Oral examination</v>
      </c>
      <c r="I370" t="str">
        <f>IF(XPlan_raw[[#This Row],[Eksaminator_samlet]]&lt;&gt;"",XPlan_raw[[#This Row],[Eksaminator_samlet]],"")</f>
        <v>Oskar Palinko, Thor Kamp Opstrup</v>
      </c>
      <c r="J370" t="str">
        <f>IF(OR(XPlan_raw[[#This Row],[Censur]]="(tom)",XPlan_raw[[#This Row],[Censur]]=""),"",XPlan_raw[[#This Row],[Censur]])</f>
        <v>Second examiner: External</v>
      </c>
      <c r="K3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0" s="4" t="str">
        <f>IF(XPlan_raw[[#This Row],[Bemærk]]&lt;&gt;"",XPlan_raw[[#This Row],[Bemærk]],"")</f>
        <v/>
      </c>
      <c r="M370" s="4" t="str">
        <f>IF(XPlan_raw[[#This Row],[Prøveform]]="Skriftlig prøve",XPlan_raw[[#This Row],[DATO: Start eksamen]]+21,"")</f>
        <v/>
      </c>
      <c r="N3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70" s="27" t="s">
        <v>515</v>
      </c>
      <c r="R370" s="49" t="s">
        <v>1482</v>
      </c>
      <c r="S370" s="46" t="s">
        <v>1483</v>
      </c>
      <c r="T370" s="25" t="s">
        <v>1484</v>
      </c>
      <c r="U370" s="46" t="s">
        <v>203</v>
      </c>
      <c r="V370" s="25" t="s">
        <v>157</v>
      </c>
      <c r="W370" s="42">
        <v>45834</v>
      </c>
      <c r="X370" s="51">
        <v>45835</v>
      </c>
      <c r="Y370" s="41" t="s">
        <v>630</v>
      </c>
      <c r="Z370" s="49" t="s">
        <v>1485</v>
      </c>
      <c r="AA370" s="25" t="s">
        <v>186</v>
      </c>
      <c r="AB370" s="46" t="s">
        <v>187</v>
      </c>
      <c r="AC370" s="42">
        <v>45887</v>
      </c>
      <c r="AD370" s="52">
        <v>45888</v>
      </c>
      <c r="AE370" s="26"/>
      <c r="AF370" t="s">
        <v>18</v>
      </c>
      <c r="AH370" s="46" t="s">
        <v>157</v>
      </c>
      <c r="AI370" s="25" t="s">
        <v>157</v>
      </c>
      <c r="AJ370" s="46" t="s">
        <v>46</v>
      </c>
      <c r="AK370" s="25" t="s">
        <v>157</v>
      </c>
      <c r="AL370" s="46" t="s">
        <v>157</v>
      </c>
      <c r="AM370" s="25" t="s">
        <v>157</v>
      </c>
      <c r="AN370" s="46" t="s">
        <v>157</v>
      </c>
      <c r="AO370" s="25" t="s">
        <v>157</v>
      </c>
      <c r="AP370" s="25" t="s">
        <v>157</v>
      </c>
      <c r="AQ370" s="25" t="s">
        <v>157</v>
      </c>
      <c r="AR370" s="25" t="s">
        <v>157</v>
      </c>
      <c r="AS370" s="25" t="s">
        <v>55</v>
      </c>
      <c r="AT370" s="25" t="s">
        <v>157</v>
      </c>
      <c r="AU370" s="25" t="s">
        <v>157</v>
      </c>
      <c r="AV370" s="25"/>
      <c r="AW370" s="25" t="s">
        <v>157</v>
      </c>
      <c r="AX370" s="25" t="s">
        <v>157</v>
      </c>
      <c r="AY370" s="25" t="s">
        <v>157</v>
      </c>
      <c r="AZ370" s="25" t="s">
        <v>157</v>
      </c>
      <c r="BA370" s="25" t="s">
        <v>157</v>
      </c>
      <c r="BB370" s="25" t="s">
        <v>157</v>
      </c>
      <c r="BC370" s="25" t="s">
        <v>157</v>
      </c>
      <c r="BD370" s="25" t="s">
        <v>157</v>
      </c>
      <c r="BE370" s="25" t="s">
        <v>157</v>
      </c>
      <c r="BF370" s="25" t="s">
        <v>157</v>
      </c>
      <c r="BG370" s="25" t="s">
        <v>157</v>
      </c>
      <c r="BH370" s="25" t="s">
        <v>157</v>
      </c>
      <c r="BI370" s="25" t="s">
        <v>157</v>
      </c>
      <c r="BJ370" s="25" t="s">
        <v>157</v>
      </c>
      <c r="BK370" s="25" t="s">
        <v>157</v>
      </c>
      <c r="BL370" s="25" t="s">
        <v>157</v>
      </c>
      <c r="BM370" s="25" t="s">
        <v>157</v>
      </c>
      <c r="BN370" s="25" t="s">
        <v>157</v>
      </c>
      <c r="BO370" s="25" t="s">
        <v>157</v>
      </c>
      <c r="BP370" s="25" t="s">
        <v>157</v>
      </c>
      <c r="BQ370" s="25" t="s">
        <v>157</v>
      </c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</row>
    <row r="371" spans="2:84" x14ac:dyDescent="0.25">
      <c r="B371" t="str">
        <f>IF(Q371="ja",XPlan_raw[[#This Row],[EKA_kode2]],"")</f>
        <v>T210051102</v>
      </c>
      <c r="C371" t="str">
        <f>XPlan_raw[[#This Row],[eka_langtnavn]]</f>
        <v>Industrial Fermentation and Modelling of Bioprocesses</v>
      </c>
      <c r="D371" t="str">
        <f>IF(XPlan_raw[[#This Row],[Interne-kode]]&lt;&gt;"(tom)",XPlan_raw[[#This Row],[Interne-kode]],"")</f>
        <v>XC-INFE</v>
      </c>
      <c r="E3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1" t="str">
        <f>IF(XPlan_raw[[#This Row],[Campus]]&lt;&gt;"(tom)",XPlan_raw[[#This Row],[Campus]],"")</f>
        <v>Odense</v>
      </c>
      <c r="H371" t="str">
        <f>IF(OR(XPlan_raw[[#This Row],[Prøveform]]="(tom)",XPlan_raw[[#This Row],[Prøveform]]=""),"",XPlan_raw[[#This Row],[Prøveform]])</f>
        <v>Oral examination</v>
      </c>
      <c r="I371" t="str">
        <f>IF(XPlan_raw[[#This Row],[Eksaminator_samlet]]&lt;&gt;"",XPlan_raw[[#This Row],[Eksaminator_samlet]],"")</f>
        <v>Henrik Karring, Knud Villy Christensen</v>
      </c>
      <c r="J371" t="str">
        <f>IF(OR(XPlan_raw[[#This Row],[Censur]]="(tom)",XPlan_raw[[#This Row],[Censur]]=""),"",XPlan_raw[[#This Row],[Censur]])</f>
        <v>Second examiner: Internal</v>
      </c>
      <c r="K3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71" s="4" t="str">
        <f>IF(XPlan_raw[[#This Row],[Bemærk]]&lt;&gt;"",XPlan_raw[[#This Row],[Bemærk]],"")</f>
        <v/>
      </c>
      <c r="M371" s="4" t="str">
        <f>IF(XPlan_raw[[#This Row],[Prøveform]]="Skriftlig prøve",XPlan_raw[[#This Row],[DATO: Start eksamen]]+21,"")</f>
        <v/>
      </c>
      <c r="N3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371" s="27" t="s">
        <v>515</v>
      </c>
      <c r="R371" s="26" t="s">
        <v>1409</v>
      </c>
      <c r="S371" s="25" t="s">
        <v>1410</v>
      </c>
      <c r="T371" s="25" t="s">
        <v>1411</v>
      </c>
      <c r="U371" s="25" t="s">
        <v>165</v>
      </c>
      <c r="V371" s="25" t="s">
        <v>156</v>
      </c>
      <c r="W371" s="42">
        <v>45834</v>
      </c>
      <c r="X371" s="51">
        <v>45835</v>
      </c>
      <c r="Y371" s="41" t="s">
        <v>630</v>
      </c>
      <c r="Z371" s="26" t="s">
        <v>1412</v>
      </c>
      <c r="AA371" s="25" t="s">
        <v>186</v>
      </c>
      <c r="AB371" s="25" t="s">
        <v>160</v>
      </c>
      <c r="AC371" s="42">
        <v>45890</v>
      </c>
      <c r="AD371" s="51"/>
      <c r="AE371" s="26"/>
      <c r="AF371" t="s">
        <v>18</v>
      </c>
      <c r="AH371" s="46" t="s">
        <v>157</v>
      </c>
      <c r="AI371" s="25" t="s">
        <v>157</v>
      </c>
      <c r="AJ371" s="46" t="s">
        <v>157</v>
      </c>
      <c r="AK371" s="25" t="s">
        <v>157</v>
      </c>
      <c r="AL371" s="46" t="s">
        <v>157</v>
      </c>
      <c r="AM371" s="25" t="s">
        <v>157</v>
      </c>
      <c r="AN371" s="46" t="s">
        <v>157</v>
      </c>
      <c r="AO371" s="25" t="s">
        <v>157</v>
      </c>
      <c r="AP371" s="25" t="s">
        <v>157</v>
      </c>
      <c r="AQ371" s="25" t="s">
        <v>157</v>
      </c>
      <c r="AR371" s="25" t="s">
        <v>157</v>
      </c>
      <c r="AS371" s="25" t="s">
        <v>157</v>
      </c>
      <c r="AT371" s="25" t="s">
        <v>157</v>
      </c>
      <c r="AU371" s="25" t="s">
        <v>157</v>
      </c>
      <c r="AV371" s="25"/>
      <c r="AW371" s="25" t="s">
        <v>157</v>
      </c>
      <c r="AX371" s="25" t="s">
        <v>157</v>
      </c>
      <c r="AY371" s="25" t="s">
        <v>157</v>
      </c>
      <c r="AZ371" s="25" t="s">
        <v>157</v>
      </c>
      <c r="BA371" s="25" t="s">
        <v>157</v>
      </c>
      <c r="BB371" s="25" t="s">
        <v>157</v>
      </c>
      <c r="BC371" s="25" t="s">
        <v>157</v>
      </c>
      <c r="BD371" s="25" t="s">
        <v>157</v>
      </c>
      <c r="BE371" s="25" t="s">
        <v>157</v>
      </c>
      <c r="BF371" s="25" t="s">
        <v>157</v>
      </c>
      <c r="BG371" s="25" t="s">
        <v>69</v>
      </c>
      <c r="BH371" s="25" t="s">
        <v>157</v>
      </c>
      <c r="BI371" s="25" t="s">
        <v>157</v>
      </c>
      <c r="BJ371" s="25" t="s">
        <v>157</v>
      </c>
      <c r="BK371" s="25" t="s">
        <v>157</v>
      </c>
      <c r="BL371" s="25" t="s">
        <v>157</v>
      </c>
      <c r="BM371" s="25" t="s">
        <v>157</v>
      </c>
      <c r="BN371" s="25" t="s">
        <v>157</v>
      </c>
      <c r="BO371" s="25" t="s">
        <v>157</v>
      </c>
      <c r="BP371" s="25" t="s">
        <v>157</v>
      </c>
      <c r="BQ371" s="25" t="s">
        <v>34</v>
      </c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</row>
    <row r="372" spans="2:84" x14ac:dyDescent="0.25">
      <c r="B372" t="str">
        <f>IF(Q372="ja",XPlan_raw[[#This Row],[EKA_kode2]],"")</f>
        <v>T070046102</v>
      </c>
      <c r="C372" t="str">
        <f>XPlan_raw[[#This Row],[eka_langtnavn]]</f>
        <v>Project in product strategic perspective</v>
      </c>
      <c r="D372" t="str">
        <f>IF(XPlan_raw[[#This Row],[Interne-kode]]&lt;&gt;"(tom)",XPlan_raw[[#This Row],[Interne-kode]],"")</f>
        <v>PDX-PROS</v>
      </c>
      <c r="E3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2" t="str">
        <f>IF(XPlan_raw[[#This Row],[Campus]]&lt;&gt;"(tom)",XPlan_raw[[#This Row],[Campus]],"")</f>
        <v>Odense</v>
      </c>
      <c r="H372" t="str">
        <f>IF(OR(XPlan_raw[[#This Row],[Prøveform]]="(tom)",XPlan_raw[[#This Row],[Prøveform]]=""),"",XPlan_raw[[#This Row],[Prøveform]])</f>
        <v>Project report with oral defence</v>
      </c>
      <c r="I372" t="str">
        <f>IF(XPlan_raw[[#This Row],[Eksaminator_samlet]]&lt;&gt;"",XPlan_raw[[#This Row],[Eksaminator_samlet]],"")</f>
        <v>Jens Chr. Jensen, Michael A.S. Damkjær, Jan Herløv Carlsen</v>
      </c>
      <c r="J372" t="str">
        <f>IF(OR(XPlan_raw[[#This Row],[Censur]]="(tom)",XPlan_raw[[#This Row],[Censur]]=""),"",XPlan_raw[[#This Row],[Censur]])</f>
        <v>Second examiner: External</v>
      </c>
      <c r="K3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72" s="4" t="str">
        <f>IF(XPlan_raw[[#This Row],[Bemærk]]&lt;&gt;"",XPlan_raw[[#This Row],[Bemærk]],"")</f>
        <v/>
      </c>
      <c r="M372" s="4" t="str">
        <f>IF(XPlan_raw[[#This Row],[Prøveform]]="Skriftlig prøve",XPlan_raw[[#This Row],[DATO: Start eksamen]]+21,"")</f>
        <v/>
      </c>
      <c r="N3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72" s="27" t="s">
        <v>515</v>
      </c>
      <c r="R372" s="49" t="s">
        <v>996</v>
      </c>
      <c r="S372" s="46" t="s">
        <v>997</v>
      </c>
      <c r="T372" s="25" t="s">
        <v>998</v>
      </c>
      <c r="U372" s="46" t="s">
        <v>203</v>
      </c>
      <c r="V372" s="25" t="s">
        <v>157</v>
      </c>
      <c r="W372" s="50">
        <v>45834</v>
      </c>
      <c r="X372" s="51">
        <v>45835</v>
      </c>
      <c r="Y372" s="41" t="s">
        <v>630</v>
      </c>
      <c r="Z372" s="49" t="s">
        <v>999</v>
      </c>
      <c r="AA372" s="25" t="s">
        <v>441</v>
      </c>
      <c r="AB372" s="46" t="s">
        <v>187</v>
      </c>
      <c r="AC372" s="42">
        <v>45894</v>
      </c>
      <c r="AD372" s="52"/>
      <c r="AE372" s="26"/>
      <c r="AF372" t="s">
        <v>18</v>
      </c>
      <c r="AH372" s="46" t="s">
        <v>157</v>
      </c>
      <c r="AI372" s="25" t="s">
        <v>157</v>
      </c>
      <c r="AJ372" s="46" t="s">
        <v>157</v>
      </c>
      <c r="AK372" s="25" t="s">
        <v>157</v>
      </c>
      <c r="AL372" s="46" t="s">
        <v>157</v>
      </c>
      <c r="AM372" s="25" t="s">
        <v>157</v>
      </c>
      <c r="AN372" s="46" t="s">
        <v>157</v>
      </c>
      <c r="AO372" s="25" t="s">
        <v>157</v>
      </c>
      <c r="AP372" s="25" t="s">
        <v>157</v>
      </c>
      <c r="AQ372" s="25" t="s">
        <v>157</v>
      </c>
      <c r="AR372" s="25" t="s">
        <v>157</v>
      </c>
      <c r="AS372" s="25" t="s">
        <v>157</v>
      </c>
      <c r="AT372" s="25" t="s">
        <v>157</v>
      </c>
      <c r="AU372" s="25" t="s">
        <v>157</v>
      </c>
      <c r="AV372" s="25"/>
      <c r="AW372" s="25" t="s">
        <v>157</v>
      </c>
      <c r="AX372" s="25" t="s">
        <v>60</v>
      </c>
      <c r="AY372" s="25" t="s">
        <v>157</v>
      </c>
      <c r="AZ372" s="25" t="s">
        <v>157</v>
      </c>
      <c r="BA372" s="25" t="s">
        <v>157</v>
      </c>
      <c r="BB372" s="25" t="s">
        <v>157</v>
      </c>
      <c r="BC372" s="25" t="s">
        <v>157</v>
      </c>
      <c r="BD372" s="25" t="s">
        <v>157</v>
      </c>
      <c r="BE372" s="25" t="s">
        <v>157</v>
      </c>
      <c r="BF372" s="25" t="s">
        <v>157</v>
      </c>
      <c r="BG372" s="25" t="s">
        <v>157</v>
      </c>
      <c r="BH372" s="25" t="s">
        <v>157</v>
      </c>
      <c r="BI372" s="25" t="s">
        <v>157</v>
      </c>
      <c r="BJ372" s="25" t="s">
        <v>157</v>
      </c>
      <c r="BK372" s="25" t="s">
        <v>157</v>
      </c>
      <c r="BL372" s="25" t="s">
        <v>157</v>
      </c>
      <c r="BM372" s="25" t="s">
        <v>157</v>
      </c>
      <c r="BN372" s="25" t="s">
        <v>157</v>
      </c>
      <c r="BO372" s="25" t="s">
        <v>157</v>
      </c>
      <c r="BP372" s="25" t="s">
        <v>157</v>
      </c>
      <c r="BQ372" s="25" t="s">
        <v>157</v>
      </c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</row>
    <row r="373" spans="2:84" x14ac:dyDescent="0.25">
      <c r="B373" t="str">
        <f>IF(Q373="ja",XPlan_raw[[#This Row],[EKA_kode2]],"")</f>
        <v>T570017102</v>
      </c>
      <c r="C373" t="str">
        <f>XPlan_raw[[#This Row],[eka_langtnavn]]</f>
        <v>Social Technology Lab 2</v>
      </c>
      <c r="D373" t="str">
        <f>IF(XPlan_raw[[#This Row],[Interne-kode]]&lt;&gt;"(tom)",XPlan_raw[[#This Row],[Interne-kode]],"")</f>
        <v>OK-ST2</v>
      </c>
      <c r="E3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3" t="str">
        <f>IF(XPlan_raw[[#This Row],[Campus]]&lt;&gt;"(tom)",XPlan_raw[[#This Row],[Campus]],"")</f>
        <v>Odense</v>
      </c>
      <c r="H373" t="str">
        <f>IF(OR(XPlan_raw[[#This Row],[Prøveform]]="(tom)",XPlan_raw[[#This Row],[Prøveform]]=""),"",XPlan_raw[[#This Row],[Prøveform]])</f>
        <v>Oral examination</v>
      </c>
      <c r="I373" t="str">
        <f>IF(XPlan_raw[[#This Row],[Eksaminator_samlet]]&lt;&gt;"",XPlan_raw[[#This Row],[Eksaminator_samlet]],"")</f>
        <v xml:space="preserve">Sylvester Agerbæk Hansen, Michelle Victoria Weber Larsen, Gunver Majgaard </v>
      </c>
      <c r="J373" t="str">
        <f>IF(OR(XPlan_raw[[#This Row],[Censur]]="(tom)",XPlan_raw[[#This Row],[Censur]]=""),"",XPlan_raw[[#This Row],[Censur]])</f>
        <v>Second examiner: External</v>
      </c>
      <c r="K3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3" s="4" t="str">
        <f>IF(XPlan_raw[[#This Row],[Bemærk]]&lt;&gt;"",XPlan_raw[[#This Row],[Bemærk]],"")</f>
        <v/>
      </c>
      <c r="M373" s="4" t="str">
        <f>IF(XPlan_raw[[#This Row],[Prøveform]]="Skriftlig prøve",XPlan_raw[[#This Row],[DATO: Start eksamen]]+21,"")</f>
        <v/>
      </c>
      <c r="N3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373" s="27" t="s">
        <v>515</v>
      </c>
      <c r="R373" s="49" t="s">
        <v>1896</v>
      </c>
      <c r="S373" s="46" t="s">
        <v>1897</v>
      </c>
      <c r="T373" s="25" t="s">
        <v>1898</v>
      </c>
      <c r="U373" s="46" t="s">
        <v>156</v>
      </c>
      <c r="V373" s="25" t="s">
        <v>157</v>
      </c>
      <c r="W373" s="50">
        <v>45834</v>
      </c>
      <c r="X373" s="51">
        <v>45835</v>
      </c>
      <c r="Y373" s="41" t="s">
        <v>630</v>
      </c>
      <c r="Z373" s="49" t="s">
        <v>1899</v>
      </c>
      <c r="AA373" s="25" t="s">
        <v>186</v>
      </c>
      <c r="AB373" s="46" t="s">
        <v>187</v>
      </c>
      <c r="AC373" s="42">
        <v>45887</v>
      </c>
      <c r="AD373" s="52"/>
      <c r="AE373" s="26"/>
      <c r="AF373" t="s">
        <v>18</v>
      </c>
      <c r="AH373" s="46" t="s">
        <v>157</v>
      </c>
      <c r="AI373" s="25" t="s">
        <v>157</v>
      </c>
      <c r="AJ373" s="46" t="s">
        <v>157</v>
      </c>
      <c r="AK373" s="25" t="s">
        <v>157</v>
      </c>
      <c r="AL373" s="46" t="s">
        <v>157</v>
      </c>
      <c r="AM373" s="25" t="s">
        <v>157</v>
      </c>
      <c r="AN373" s="46" t="s">
        <v>157</v>
      </c>
      <c r="AO373" s="25" t="s">
        <v>157</v>
      </c>
      <c r="AP373" s="25" t="s">
        <v>157</v>
      </c>
      <c r="AQ373" s="25" t="s">
        <v>157</v>
      </c>
      <c r="AR373" s="25" t="s">
        <v>157</v>
      </c>
      <c r="AS373" s="25" t="s">
        <v>157</v>
      </c>
      <c r="AT373" s="25" t="s">
        <v>157</v>
      </c>
      <c r="AU373" s="25" t="s">
        <v>157</v>
      </c>
      <c r="AV373" s="25"/>
      <c r="AW373" s="25" t="s">
        <v>157</v>
      </c>
      <c r="AX373" s="25" t="s">
        <v>157</v>
      </c>
      <c r="AY373" s="25" t="s">
        <v>157</v>
      </c>
      <c r="AZ373" s="25" t="s">
        <v>157</v>
      </c>
      <c r="BA373" s="25" t="s">
        <v>157</v>
      </c>
      <c r="BB373" s="25" t="s">
        <v>157</v>
      </c>
      <c r="BC373" s="25" t="s">
        <v>157</v>
      </c>
      <c r="BD373" s="25" t="s">
        <v>157</v>
      </c>
      <c r="BE373" s="25" t="s">
        <v>157</v>
      </c>
      <c r="BF373" s="25" t="s">
        <v>157</v>
      </c>
      <c r="BG373" s="25" t="s">
        <v>157</v>
      </c>
      <c r="BH373" s="25" t="s">
        <v>157</v>
      </c>
      <c r="BI373" s="25" t="s">
        <v>157</v>
      </c>
      <c r="BJ373" s="25" t="s">
        <v>157</v>
      </c>
      <c r="BK373" s="25" t="s">
        <v>73</v>
      </c>
      <c r="BL373" s="25" t="s">
        <v>157</v>
      </c>
      <c r="BM373" s="25" t="s">
        <v>157</v>
      </c>
      <c r="BN373" s="25" t="s">
        <v>157</v>
      </c>
      <c r="BO373" s="25" t="s">
        <v>157</v>
      </c>
      <c r="BP373" s="25" t="s">
        <v>157</v>
      </c>
      <c r="BQ373" s="25" t="s">
        <v>34</v>
      </c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</row>
    <row r="374" spans="2:84" x14ac:dyDescent="0.25">
      <c r="B374" t="str">
        <f>IF(Q374="ja",XPlan_raw[[#This Row],[EKA_kode2]],"")</f>
        <v>T200020102</v>
      </c>
      <c r="C374" t="str">
        <f>XPlan_raw[[#This Row],[eka_langtnavn]]</f>
        <v xml:space="preserve">Teknisk Spektroskopi </v>
      </c>
      <c r="D374" t="str">
        <f>IF(XPlan_raw[[#This Row],[Interne-kode]]&lt;&gt;"(tom)",XPlan_raw[[#This Row],[Interne-kode]],"")</f>
        <v>K-TESP</v>
      </c>
      <c r="E3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74" t="str">
        <f>IF(XPlan_raw[[#This Row],[Campus]]&lt;&gt;"(tom)",XPlan_raw[[#This Row],[Campus]],"")</f>
        <v>Odense</v>
      </c>
      <c r="H374" t="str">
        <f>IF(OR(XPlan_raw[[#This Row],[Prøveform]]="(tom)",XPlan_raw[[#This Row],[Prøveform]]=""),"",XPlan_raw[[#This Row],[Prøveform]])</f>
        <v>Oral examination</v>
      </c>
      <c r="I374" t="str">
        <f>IF(XPlan_raw[[#This Row],[Eksaminator_samlet]]&lt;&gt;"",XPlan_raw[[#This Row],[Eksaminator_samlet]],"")</f>
        <v>Martin A B Hedegaard</v>
      </c>
      <c r="J374" t="str">
        <f>IF(OR(XPlan_raw[[#This Row],[Censur]]="(tom)",XPlan_raw[[#This Row],[Censur]]=""),"",XPlan_raw[[#This Row],[Censur]])</f>
        <v>Second examiner: Internal</v>
      </c>
      <c r="K3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74" s="4" t="str">
        <f>IF(XPlan_raw[[#This Row],[Bemærk]]&lt;&gt;"",XPlan_raw[[#This Row],[Bemærk]],"")</f>
        <v/>
      </c>
      <c r="M374" s="4" t="str">
        <f>IF(XPlan_raw[[#This Row],[Prøveform]]="Skriftlig prøve",XPlan_raw[[#This Row],[DATO: Start eksamen]]+21,"")</f>
        <v/>
      </c>
      <c r="N3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74" s="27" t="s">
        <v>515</v>
      </c>
      <c r="R374" s="49" t="s">
        <v>1355</v>
      </c>
      <c r="S374" s="46" t="s">
        <v>1356</v>
      </c>
      <c r="T374" s="25" t="s">
        <v>1357</v>
      </c>
      <c r="U374" s="46" t="s">
        <v>203</v>
      </c>
      <c r="V374" s="25" t="s">
        <v>157</v>
      </c>
      <c r="W374" s="50">
        <v>45834</v>
      </c>
      <c r="X374" s="51">
        <v>45838</v>
      </c>
      <c r="Y374" s="41" t="s">
        <v>630</v>
      </c>
      <c r="Z374" s="49" t="s">
        <v>1358</v>
      </c>
      <c r="AA374" s="25" t="s">
        <v>186</v>
      </c>
      <c r="AB374" s="46" t="s">
        <v>160</v>
      </c>
      <c r="AC374" s="42">
        <v>45895</v>
      </c>
      <c r="AD374" s="52"/>
      <c r="AE374" s="26"/>
      <c r="AF374" t="s">
        <v>18</v>
      </c>
      <c r="AH374" s="46" t="s">
        <v>157</v>
      </c>
      <c r="AI374" s="25" t="s">
        <v>157</v>
      </c>
      <c r="AJ374" s="46" t="s">
        <v>157</v>
      </c>
      <c r="AK374" s="25" t="s">
        <v>157</v>
      </c>
      <c r="AL374" s="46" t="s">
        <v>157</v>
      </c>
      <c r="AM374" s="25" t="s">
        <v>49</v>
      </c>
      <c r="AN374" s="46" t="s">
        <v>157</v>
      </c>
      <c r="AO374" s="25" t="s">
        <v>157</v>
      </c>
      <c r="AP374" s="25" t="s">
        <v>157</v>
      </c>
      <c r="AQ374" s="25" t="s">
        <v>157</v>
      </c>
      <c r="AR374" s="25" t="s">
        <v>157</v>
      </c>
      <c r="AS374" s="25" t="s">
        <v>157</v>
      </c>
      <c r="AT374" s="25" t="s">
        <v>157</v>
      </c>
      <c r="AU374" s="25" t="s">
        <v>157</v>
      </c>
      <c r="AV374" s="25" t="s">
        <v>58</v>
      </c>
      <c r="AW374" s="25" t="s">
        <v>157</v>
      </c>
      <c r="AX374" s="25" t="s">
        <v>157</v>
      </c>
      <c r="AY374" s="25" t="s">
        <v>157</v>
      </c>
      <c r="AZ374" s="25" t="s">
        <v>157</v>
      </c>
      <c r="BA374" s="25" t="s">
        <v>157</v>
      </c>
      <c r="BB374" s="25" t="s">
        <v>157</v>
      </c>
      <c r="BC374" s="25" t="s">
        <v>157</v>
      </c>
      <c r="BD374" s="25" t="s">
        <v>157</v>
      </c>
      <c r="BE374" s="25" t="s">
        <v>157</v>
      </c>
      <c r="BF374" s="25" t="s">
        <v>157</v>
      </c>
      <c r="BG374" s="25" t="s">
        <v>157</v>
      </c>
      <c r="BH374" s="25" t="s">
        <v>157</v>
      </c>
      <c r="BI374" s="25" t="s">
        <v>157</v>
      </c>
      <c r="BJ374" s="25" t="s">
        <v>157</v>
      </c>
      <c r="BK374" s="25" t="s">
        <v>157</v>
      </c>
      <c r="BL374" s="25" t="s">
        <v>157</v>
      </c>
      <c r="BM374" s="25" t="s">
        <v>157</v>
      </c>
      <c r="BN374" s="25" t="s">
        <v>157</v>
      </c>
      <c r="BO374" s="25" t="s">
        <v>157</v>
      </c>
      <c r="BP374" s="25" t="s">
        <v>157</v>
      </c>
      <c r="BQ374" s="25" t="s">
        <v>157</v>
      </c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</row>
    <row r="375" spans="2:84" x14ac:dyDescent="0.25">
      <c r="B375" t="str">
        <f>IF(Q375="ja",XPlan_raw[[#This Row],[EKA_kode2]],"")</f>
        <v>T460023102</v>
      </c>
      <c r="C375" t="str">
        <f>XPlan_raw[[#This Row],[eka_langtnavn]]</f>
        <v>Teoretisk og eksperimentel optik</v>
      </c>
      <c r="D375" t="str">
        <f>IF(XPlan_raw[[#This Row],[Interne-kode]]&lt;&gt;"(tom)",XPlan_raw[[#This Row],[Interne-kode]],"")</f>
        <v>T-TEO</v>
      </c>
      <c r="E3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5" t="str">
        <f>IF(XPlan_raw[[#This Row],[Campus]]&lt;&gt;"(tom)",XPlan_raw[[#This Row],[Campus]],"")</f>
        <v>Odense</v>
      </c>
      <c r="H375" t="str">
        <f>IF(OR(XPlan_raw[[#This Row],[Prøveform]]="(tom)",XPlan_raw[[#This Row],[Prøveform]]=""),"",XPlan_raw[[#This Row],[Prøveform]])</f>
        <v>Oral examination</v>
      </c>
      <c r="I375" t="str">
        <f>IF(XPlan_raw[[#This Row],[Eksaminator_samlet]]&lt;&gt;"",XPlan_raw[[#This Row],[Eksaminator_samlet]],"")</f>
        <v>René Lynge Eriksen</v>
      </c>
      <c r="J375" t="str">
        <f>IF(OR(XPlan_raw[[#This Row],[Censur]]="(tom)",XPlan_raw[[#This Row],[Censur]]=""),"",XPlan_raw[[#This Row],[Censur]])</f>
        <v>Second examiner: Internal</v>
      </c>
      <c r="K3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75" s="4" t="str">
        <f>IF(XPlan_raw[[#This Row],[Bemærk]]&lt;&gt;"",XPlan_raw[[#This Row],[Bemærk]],"")</f>
        <v/>
      </c>
      <c r="M375" s="4" t="str">
        <f>IF(XPlan_raw[[#This Row],[Prøveform]]="Skriftlig prøve",XPlan_raw[[#This Row],[DATO: Start eksamen]]+21,"")</f>
        <v/>
      </c>
      <c r="N3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75" s="27" t="s">
        <v>515</v>
      </c>
      <c r="R375" s="49" t="s">
        <v>1527</v>
      </c>
      <c r="S375" s="46" t="s">
        <v>1528</v>
      </c>
      <c r="T375" s="25" t="s">
        <v>1529</v>
      </c>
      <c r="U375" s="46" t="s">
        <v>203</v>
      </c>
      <c r="V375" s="25" t="s">
        <v>157</v>
      </c>
      <c r="W375" s="50">
        <v>45834</v>
      </c>
      <c r="X375" s="51"/>
      <c r="Y375" s="41" t="s">
        <v>630</v>
      </c>
      <c r="Z375" s="49" t="s">
        <v>1530</v>
      </c>
      <c r="AA375" s="25" t="s">
        <v>186</v>
      </c>
      <c r="AB375" s="46" t="s">
        <v>160</v>
      </c>
      <c r="AC375" s="42">
        <v>45897</v>
      </c>
      <c r="AD375" s="52"/>
      <c r="AE375" s="26"/>
      <c r="AF375" t="s">
        <v>18</v>
      </c>
      <c r="AH375" s="46" t="s">
        <v>157</v>
      </c>
      <c r="AI375" s="25" t="s">
        <v>157</v>
      </c>
      <c r="AJ375" s="46" t="s">
        <v>157</v>
      </c>
      <c r="AK375" s="25" t="s">
        <v>157</v>
      </c>
      <c r="AL375" s="46" t="s">
        <v>157</v>
      </c>
      <c r="AM375" s="25" t="s">
        <v>157</v>
      </c>
      <c r="AN375" s="46" t="s">
        <v>157</v>
      </c>
      <c r="AO375" s="25" t="s">
        <v>157</v>
      </c>
      <c r="AP375" s="25" t="s">
        <v>157</v>
      </c>
      <c r="AQ375" s="25" t="s">
        <v>157</v>
      </c>
      <c r="AR375" s="25" t="s">
        <v>157</v>
      </c>
      <c r="AS375" s="25" t="s">
        <v>157</v>
      </c>
      <c r="AT375" s="25" t="s">
        <v>157</v>
      </c>
      <c r="AU375" s="25" t="s">
        <v>57</v>
      </c>
      <c r="AV375" s="25"/>
      <c r="AW375" s="25" t="s">
        <v>157</v>
      </c>
      <c r="AX375" s="25" t="s">
        <v>157</v>
      </c>
      <c r="AY375" s="25" t="s">
        <v>157</v>
      </c>
      <c r="AZ375" s="25" t="s">
        <v>157</v>
      </c>
      <c r="BA375" s="25" t="s">
        <v>157</v>
      </c>
      <c r="BB375" s="25" t="s">
        <v>157</v>
      </c>
      <c r="BC375" s="25" t="s">
        <v>157</v>
      </c>
      <c r="BD375" s="25" t="s">
        <v>157</v>
      </c>
      <c r="BE375" s="25" t="s">
        <v>157</v>
      </c>
      <c r="BF375" s="25" t="s">
        <v>157</v>
      </c>
      <c r="BG375" s="25" t="s">
        <v>157</v>
      </c>
      <c r="BH375" s="25" t="s">
        <v>157</v>
      </c>
      <c r="BI375" s="25" t="s">
        <v>157</v>
      </c>
      <c r="BJ375" s="25" t="s">
        <v>157</v>
      </c>
      <c r="BK375" s="25" t="s">
        <v>157</v>
      </c>
      <c r="BL375" s="25" t="s">
        <v>157</v>
      </c>
      <c r="BM375" s="25" t="s">
        <v>157</v>
      </c>
      <c r="BN375" s="25" t="s">
        <v>157</v>
      </c>
      <c r="BO375" s="25" t="s">
        <v>157</v>
      </c>
      <c r="BP375" s="25" t="s">
        <v>157</v>
      </c>
      <c r="BQ375" s="25" t="s">
        <v>157</v>
      </c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</row>
    <row r="376" spans="2:84" x14ac:dyDescent="0.25">
      <c r="B376" t="str">
        <f>IF(Q376="ja",XPlan_raw[[#This Row],[EKA_kode2]],"")</f>
        <v>T000030102</v>
      </c>
      <c r="C376" t="str">
        <f>XPlan_raw[[#This Row],[eka_langtnavn]]</f>
        <v>Ventilation og indeklima</v>
      </c>
      <c r="D376" t="str">
        <f>IF(XPlan_raw[[#This Row],[Interne-kode]]&lt;&gt;"(tom)",XPlan_raw[[#This Row],[Interne-kode]],"")</f>
        <v>B-VEN1</v>
      </c>
      <c r="E3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6" t="str">
        <f>IF(XPlan_raw[[#This Row],[Campus]]&lt;&gt;"(tom)",XPlan_raw[[#This Row],[Campus]],"")</f>
        <v>Odense</v>
      </c>
      <c r="H376" t="str">
        <f>IF(OR(XPlan_raw[[#This Row],[Prøveform]]="(tom)",XPlan_raw[[#This Row],[Prøveform]]=""),"",XPlan_raw[[#This Row],[Prøveform]])</f>
        <v>Oral examination</v>
      </c>
      <c r="I376" t="str">
        <f>IF(XPlan_raw[[#This Row],[Eksaminator_samlet]]&lt;&gt;"",XPlan_raw[[#This Row],[Eksaminator_samlet]],"")</f>
        <v>Martin Winther-Gaasvig</v>
      </c>
      <c r="J376" t="str">
        <f>IF(OR(XPlan_raw[[#This Row],[Censur]]="(tom)",XPlan_raw[[#This Row],[Censur]]=""),"",XPlan_raw[[#This Row],[Censur]])</f>
        <v>Second examiner: External</v>
      </c>
      <c r="K3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76" s="4" t="str">
        <f>IF(XPlan_raw[[#This Row],[Bemærk]]&lt;&gt;"",XPlan_raw[[#This Row],[Bemærk]],"")</f>
        <v/>
      </c>
      <c r="M376" s="4" t="str">
        <f>IF(XPlan_raw[[#This Row],[Prøveform]]="Skriftlig prøve",XPlan_raw[[#This Row],[DATO: Start eksamen]]+21,"")</f>
        <v/>
      </c>
      <c r="N3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76" s="27" t="s">
        <v>515</v>
      </c>
      <c r="R376" s="49" t="s">
        <v>865</v>
      </c>
      <c r="S376" s="46" t="s">
        <v>866</v>
      </c>
      <c r="T376" s="25" t="s">
        <v>867</v>
      </c>
      <c r="U376" s="46" t="s">
        <v>203</v>
      </c>
      <c r="V376" s="25" t="s">
        <v>157</v>
      </c>
      <c r="W376" s="50">
        <v>45834</v>
      </c>
      <c r="X376" s="51"/>
      <c r="Y376" s="41" t="s">
        <v>631</v>
      </c>
      <c r="Z376" s="49" t="s">
        <v>868</v>
      </c>
      <c r="AA376" s="25" t="s">
        <v>186</v>
      </c>
      <c r="AB376" s="46" t="s">
        <v>187</v>
      </c>
      <c r="AC376" s="42">
        <v>45889</v>
      </c>
      <c r="AD376" s="52"/>
      <c r="AE376" s="26"/>
      <c r="AF376" t="s">
        <v>18</v>
      </c>
      <c r="AH376" s="46" t="s">
        <v>44</v>
      </c>
      <c r="AI376" s="25" t="s">
        <v>157</v>
      </c>
      <c r="AJ376" s="46" t="s">
        <v>157</v>
      </c>
      <c r="AK376" s="25" t="s">
        <v>157</v>
      </c>
      <c r="AL376" s="46" t="s">
        <v>157</v>
      </c>
      <c r="AM376" s="25" t="s">
        <v>157</v>
      </c>
      <c r="AN376" s="46" t="s">
        <v>157</v>
      </c>
      <c r="AO376" s="25" t="s">
        <v>157</v>
      </c>
      <c r="AP376" s="25" t="s">
        <v>157</v>
      </c>
      <c r="AQ376" s="25" t="s">
        <v>157</v>
      </c>
      <c r="AR376" s="25" t="s">
        <v>157</v>
      </c>
      <c r="AS376" s="25" t="s">
        <v>157</v>
      </c>
      <c r="AT376" s="25" t="s">
        <v>157</v>
      </c>
      <c r="AU376" s="25" t="s">
        <v>157</v>
      </c>
      <c r="AV376" s="25"/>
      <c r="AW376" s="25" t="s">
        <v>157</v>
      </c>
      <c r="AX376" s="25" t="s">
        <v>157</v>
      </c>
      <c r="AY376" s="25" t="s">
        <v>157</v>
      </c>
      <c r="AZ376" s="25" t="s">
        <v>157</v>
      </c>
      <c r="BA376" s="25" t="s">
        <v>157</v>
      </c>
      <c r="BB376" s="25" t="s">
        <v>157</v>
      </c>
      <c r="BC376" s="25" t="s">
        <v>157</v>
      </c>
      <c r="BD376" s="25" t="s">
        <v>157</v>
      </c>
      <c r="BE376" s="25" t="s">
        <v>157</v>
      </c>
      <c r="BF376" s="25" t="s">
        <v>157</v>
      </c>
      <c r="BG376" s="25" t="s">
        <v>157</v>
      </c>
      <c r="BH376" s="25" t="s">
        <v>157</v>
      </c>
      <c r="BI376" s="25" t="s">
        <v>157</v>
      </c>
      <c r="BJ376" s="25" t="s">
        <v>157</v>
      </c>
      <c r="BK376" s="25" t="s">
        <v>157</v>
      </c>
      <c r="BL376" s="25" t="s">
        <v>157</v>
      </c>
      <c r="BM376" s="25" t="s">
        <v>157</v>
      </c>
      <c r="BN376" s="25" t="s">
        <v>157</v>
      </c>
      <c r="BO376" s="25" t="s">
        <v>157</v>
      </c>
      <c r="BP376" s="25" t="s">
        <v>157</v>
      </c>
      <c r="BQ376" s="25" t="s">
        <v>157</v>
      </c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</row>
    <row r="377" spans="2:84" x14ac:dyDescent="0.25">
      <c r="B377" t="str">
        <f>IF(Q377="ja",XPlan_raw[[#This Row],[EKA_kode2]],"")</f>
        <v>T150015102</v>
      </c>
      <c r="C377" t="str">
        <f>XPlan_raw[[#This Row],[eka_langtnavn]]</f>
        <v>Analysis and Design of Experiments</v>
      </c>
      <c r="D377" t="str">
        <f>IF(XPlan_raw[[#This Row],[Interne-kode]]&lt;&gt;"(tom)",XPlan_raw[[#This Row],[Interne-kode]],"")</f>
        <v>15-ADE</v>
      </c>
      <c r="E3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7" t="str">
        <f>IF(XPlan_raw[[#This Row],[Campus]]&lt;&gt;"(tom)",XPlan_raw[[#This Row],[Campus]],"")</f>
        <v>Odense</v>
      </c>
      <c r="H377" t="str">
        <f>IF(OR(XPlan_raw[[#This Row],[Prøveform]]="(tom)",XPlan_raw[[#This Row],[Prøveform]]=""),"",XPlan_raw[[#This Row],[Prøveform]])</f>
        <v>Oral examination</v>
      </c>
      <c r="I377" t="str">
        <f>IF(XPlan_raw[[#This Row],[Eksaminator_samlet]]&lt;&gt;"",XPlan_raw[[#This Row],[Eksaminator_samlet]],"")</f>
        <v>Nadieh Elisabeth Meinen, Steen Nedergaard Lillebro Hansen</v>
      </c>
      <c r="J377" t="str">
        <f>IF(OR(XPlan_raw[[#This Row],[Censur]]="(tom)",XPlan_raw[[#This Row],[Censur]]=""),"",XPlan_raw[[#This Row],[Censur]])</f>
        <v>Second examiner: Internal</v>
      </c>
      <c r="K3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377" s="4" t="str">
        <f>IF(XPlan_raw[[#This Row],[Bemærk]]&lt;&gt;"",XPlan_raw[[#This Row],[Bemærk]],"")</f>
        <v/>
      </c>
      <c r="M377" s="4" t="str">
        <f>IF(XPlan_raw[[#This Row],[Prøveform]]="Skriftlig prøve",XPlan_raw[[#This Row],[DATO: Start eksamen]]+21,"")</f>
        <v/>
      </c>
      <c r="N3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(MSc),(tom),(tom),(tom),(tom),Kandidat i Konstruktionsteknik (MSc),(tom),(tom),(tom),(tom),(tom),(tom),(tom),(tom),(tom),,,,,,,,,,,,,,,</v>
      </c>
      <c r="Q377" s="27" t="s">
        <v>515</v>
      </c>
      <c r="R377" s="49" t="s">
        <v>1251</v>
      </c>
      <c r="S377" s="46" t="s">
        <v>1252</v>
      </c>
      <c r="T377" s="25" t="s">
        <v>1253</v>
      </c>
      <c r="U377" s="46" t="s">
        <v>165</v>
      </c>
      <c r="V377" s="25" t="s">
        <v>156</v>
      </c>
      <c r="W377" s="50">
        <v>45835</v>
      </c>
      <c r="X377" s="51"/>
      <c r="Y377" s="41" t="s">
        <v>630</v>
      </c>
      <c r="Z377" s="49" t="s">
        <v>1254</v>
      </c>
      <c r="AA377" s="25" t="s">
        <v>186</v>
      </c>
      <c r="AB377" s="46" t="s">
        <v>160</v>
      </c>
      <c r="AC377" s="42">
        <v>45888</v>
      </c>
      <c r="AD377" s="52"/>
      <c r="AE377" s="26"/>
      <c r="AF377" t="s">
        <v>18</v>
      </c>
      <c r="AH377" s="46" t="s">
        <v>157</v>
      </c>
      <c r="AI377" s="25" t="s">
        <v>157</v>
      </c>
      <c r="AJ377" s="46" t="s">
        <v>157</v>
      </c>
      <c r="AK377" s="25" t="s">
        <v>157</v>
      </c>
      <c r="AL377" s="46" t="s">
        <v>157</v>
      </c>
      <c r="AM377" s="25" t="s">
        <v>157</v>
      </c>
      <c r="AN377" s="46" t="s">
        <v>157</v>
      </c>
      <c r="AO377" s="25" t="s">
        <v>157</v>
      </c>
      <c r="AP377" s="25" t="s">
        <v>157</v>
      </c>
      <c r="AQ377" s="25" t="s">
        <v>157</v>
      </c>
      <c r="AR377" s="25" t="s">
        <v>157</v>
      </c>
      <c r="AS377" s="25" t="s">
        <v>157</v>
      </c>
      <c r="AT377" s="25" t="s">
        <v>157</v>
      </c>
      <c r="AU377" s="25" t="s">
        <v>157</v>
      </c>
      <c r="AV377" s="25"/>
      <c r="AW377" s="25" t="s">
        <v>157</v>
      </c>
      <c r="AX377" s="25" t="s">
        <v>157</v>
      </c>
      <c r="AY377" s="25" t="s">
        <v>157</v>
      </c>
      <c r="AZ377" s="25" t="s">
        <v>157</v>
      </c>
      <c r="BA377" s="25" t="s">
        <v>157</v>
      </c>
      <c r="BB377" s="25" t="s">
        <v>157</v>
      </c>
      <c r="BC377" s="25" t="s">
        <v>65</v>
      </c>
      <c r="BD377" s="25" t="s">
        <v>157</v>
      </c>
      <c r="BE377" s="25" t="s">
        <v>157</v>
      </c>
      <c r="BF377" s="25" t="s">
        <v>157</v>
      </c>
      <c r="BG377" s="25" t="s">
        <v>157</v>
      </c>
      <c r="BH377" s="25" t="s">
        <v>70</v>
      </c>
      <c r="BI377" s="25" t="s">
        <v>157</v>
      </c>
      <c r="BJ377" s="25" t="s">
        <v>157</v>
      </c>
      <c r="BK377" s="25" t="s">
        <v>157</v>
      </c>
      <c r="BL377" s="25" t="s">
        <v>157</v>
      </c>
      <c r="BM377" s="25" t="s">
        <v>157</v>
      </c>
      <c r="BN377" s="25" t="s">
        <v>157</v>
      </c>
      <c r="BO377" s="25" t="s">
        <v>157</v>
      </c>
      <c r="BP377" s="25" t="s">
        <v>157</v>
      </c>
      <c r="BQ377" s="25" t="s">
        <v>157</v>
      </c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</row>
    <row r="378" spans="2:84" x14ac:dyDescent="0.25">
      <c r="B378" t="str">
        <f>IF(Q378="ja",XPlan_raw[[#This Row],[EKA_kode2]],"")</f>
        <v>T400005102</v>
      </c>
      <c r="C378" t="str">
        <f>XPlan_raw[[#This Row],[eka_langtnavn]]</f>
        <v>Embedded Programming</v>
      </c>
      <c r="D378" t="str">
        <f>IF(XPlan_raw[[#This Row],[Interne-kode]]&lt;&gt;"(tom)",XPlan_raw[[#This Row],[Interne-kode]],"")</f>
        <v>EE-EMP</v>
      </c>
      <c r="E3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8" t="str">
        <f>IF(XPlan_raw[[#This Row],[Campus]]&lt;&gt;"(tom)",XPlan_raw[[#This Row],[Campus]],"")</f>
        <v>Odense</v>
      </c>
      <c r="H378" t="str">
        <f>IF(OR(XPlan_raw[[#This Row],[Prøveform]]="(tom)",XPlan_raw[[#This Row],[Prøveform]]=""),"",XPlan_raw[[#This Row],[Prøveform]])</f>
        <v>Oral examination</v>
      </c>
      <c r="I378" t="str">
        <f>IF(XPlan_raw[[#This Row],[Eksaminator_samlet]]&lt;&gt;"",XPlan_raw[[#This Row],[Eksaminator_samlet]],"")</f>
        <v>Oskar Palinko</v>
      </c>
      <c r="J378" t="str">
        <f>IF(OR(XPlan_raw[[#This Row],[Censur]]="(tom)",XPlan_raw[[#This Row],[Censur]]=""),"",XPlan_raw[[#This Row],[Censur]])</f>
        <v>Second examiner: External</v>
      </c>
      <c r="K3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8" s="4" t="str">
        <f>IF(XPlan_raw[[#This Row],[Bemærk]]&lt;&gt;"",XPlan_raw[[#This Row],[Bemærk]],"")</f>
        <v/>
      </c>
      <c r="M378" s="4" t="str">
        <f>IF(XPlan_raw[[#This Row],[Prøveform]]="Skriftlig prøve",XPlan_raw[[#This Row],[DATO: Start eksamen]]+21,"")</f>
        <v/>
      </c>
      <c r="N3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(BEng),(tom),(tom),(tom),(tom),(tom),(tom),(tom),(tom),(tom),(tom),(tom),(tom),,(tom),(tom),(tom),(tom),(tom),(tom),(tom),(tom),(tom),(tom),(tom),(tom),(tom),(tom),(tom),(tom),(tom),(tom),(tom),(tom),Exchange students,,,,,,,,,,,,,,,</v>
      </c>
      <c r="Q378" s="27" t="s">
        <v>515</v>
      </c>
      <c r="R378" s="26" t="s">
        <v>1458</v>
      </c>
      <c r="S378" s="25" t="s">
        <v>1459</v>
      </c>
      <c r="T378" s="25" t="s">
        <v>1460</v>
      </c>
      <c r="U378" s="25" t="s">
        <v>203</v>
      </c>
      <c r="V378" s="25" t="s">
        <v>157</v>
      </c>
      <c r="W378" s="42">
        <v>45835</v>
      </c>
      <c r="X378" s="51"/>
      <c r="Y378" s="41" t="s">
        <v>631</v>
      </c>
      <c r="Z378" s="26" t="s">
        <v>1461</v>
      </c>
      <c r="AA378" s="25" t="s">
        <v>186</v>
      </c>
      <c r="AB378" s="25" t="s">
        <v>187</v>
      </c>
      <c r="AC378" s="42">
        <v>45887</v>
      </c>
      <c r="AD378" s="51">
        <v>45888</v>
      </c>
      <c r="AE378" s="26"/>
      <c r="AF378" t="s">
        <v>18</v>
      </c>
      <c r="AH378" s="46" t="s">
        <v>157</v>
      </c>
      <c r="AI378" s="25" t="s">
        <v>45</v>
      </c>
      <c r="AJ378" s="46" t="s">
        <v>157</v>
      </c>
      <c r="AK378" s="25" t="s">
        <v>157</v>
      </c>
      <c r="AL378" s="46" t="s">
        <v>157</v>
      </c>
      <c r="AM378" s="25" t="s">
        <v>157</v>
      </c>
      <c r="AN378" s="46" t="s">
        <v>157</v>
      </c>
      <c r="AO378" s="25" t="s">
        <v>157</v>
      </c>
      <c r="AP378" s="25" t="s">
        <v>157</v>
      </c>
      <c r="AQ378" s="25" t="s">
        <v>157</v>
      </c>
      <c r="AR378" s="25" t="s">
        <v>157</v>
      </c>
      <c r="AS378" s="25" t="s">
        <v>157</v>
      </c>
      <c r="AT378" s="25" t="s">
        <v>157</v>
      </c>
      <c r="AU378" s="25" t="s">
        <v>157</v>
      </c>
      <c r="AV378" s="25"/>
      <c r="AW378" s="25" t="s">
        <v>157</v>
      </c>
      <c r="AX378" s="25" t="s">
        <v>157</v>
      </c>
      <c r="AY378" s="25" t="s">
        <v>157</v>
      </c>
      <c r="AZ378" s="25" t="s">
        <v>157</v>
      </c>
      <c r="BA378" s="25" t="s">
        <v>157</v>
      </c>
      <c r="BB378" s="25" t="s">
        <v>157</v>
      </c>
      <c r="BC378" s="25" t="s">
        <v>157</v>
      </c>
      <c r="BD378" s="25" t="s">
        <v>157</v>
      </c>
      <c r="BE378" s="25" t="s">
        <v>157</v>
      </c>
      <c r="BF378" s="25" t="s">
        <v>157</v>
      </c>
      <c r="BG378" s="25" t="s">
        <v>157</v>
      </c>
      <c r="BH378" s="25" t="s">
        <v>157</v>
      </c>
      <c r="BI378" s="25" t="s">
        <v>157</v>
      </c>
      <c r="BJ378" s="25" t="s">
        <v>157</v>
      </c>
      <c r="BK378" s="25" t="s">
        <v>157</v>
      </c>
      <c r="BL378" s="25" t="s">
        <v>157</v>
      </c>
      <c r="BM378" s="25" t="s">
        <v>157</v>
      </c>
      <c r="BN378" s="25" t="s">
        <v>157</v>
      </c>
      <c r="BO378" s="25" t="s">
        <v>157</v>
      </c>
      <c r="BP378" s="25" t="s">
        <v>157</v>
      </c>
      <c r="BQ378" s="25" t="s">
        <v>34</v>
      </c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</row>
    <row r="379" spans="2:84" x14ac:dyDescent="0.25">
      <c r="B379" t="str">
        <f>IF(Q379="ja",XPlan_raw[[#This Row],[EKA_kode2]],"")</f>
        <v>T140044102</v>
      </c>
      <c r="C379" t="str">
        <f>XPlan_raw[[#This Row],[eka_langtnavn]]</f>
        <v>Finite Element Method</v>
      </c>
      <c r="D379" t="str">
        <f>IF(XPlan_raw[[#This Row],[Interne-kode]]&lt;&gt;"(tom)",XPlan_raw[[#This Row],[Interne-kode]],"")</f>
        <v>14-FEM</v>
      </c>
      <c r="E3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9" t="str">
        <f>IF(XPlan_raw[[#This Row],[Campus]]&lt;&gt;"(tom)",XPlan_raw[[#This Row],[Campus]],"")</f>
        <v>Odense</v>
      </c>
      <c r="H379" t="str">
        <f>IF(OR(XPlan_raw[[#This Row],[Prøveform]]="(tom)",XPlan_raw[[#This Row],[Prøveform]]=""),"",XPlan_raw[[#This Row],[Prøveform]])</f>
        <v>Oral examination</v>
      </c>
      <c r="I379" t="str">
        <f>IF(XPlan_raw[[#This Row],[Eksaminator_samlet]]&lt;&gt;"",XPlan_raw[[#This Row],[Eksaminator_samlet]],"")</f>
        <v>Janni Alrum Jørgensen</v>
      </c>
      <c r="J379" t="str">
        <f>IF(OR(XPlan_raw[[#This Row],[Censur]]="(tom)",XPlan_raw[[#This Row],[Censur]]=""),"",XPlan_raw[[#This Row],[Censur]])</f>
        <v>Second examiner: Internal</v>
      </c>
      <c r="K3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9" s="4" t="str">
        <f>IF(XPlan_raw[[#This Row],[Bemærk]]&lt;&gt;"",XPlan_raw[[#This Row],[Bemærk]],"")</f>
        <v/>
      </c>
      <c r="M379" s="4" t="str">
        <f>IF(XPlan_raw[[#This Row],[Prøveform]]="Skriftlig prøve",XPlan_raw[[#This Row],[DATO: Start eksamen]]+21,"")</f>
        <v/>
      </c>
      <c r="N3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(BSc),(tom),(tom),(tom),,(tom),(tom),(tom),(tom),(tom),(tom),(tom),(tom),(tom),(tom),(tom),(tom),(tom),(tom),(tom),(tom),(tom),(tom),(tom),(tom),(tom),,,,,,,,,,,,,,,</v>
      </c>
      <c r="Q379" s="27" t="s">
        <v>515</v>
      </c>
      <c r="R379" s="49" t="s">
        <v>1225</v>
      </c>
      <c r="S379" s="46" t="s">
        <v>1226</v>
      </c>
      <c r="T379" s="25" t="s">
        <v>1227</v>
      </c>
      <c r="U379" s="46" t="s">
        <v>203</v>
      </c>
      <c r="V379" s="25" t="s">
        <v>157</v>
      </c>
      <c r="W379" s="50">
        <v>45835</v>
      </c>
      <c r="X379" s="51"/>
      <c r="Y379" s="41" t="s">
        <v>630</v>
      </c>
      <c r="Z379" s="49" t="s">
        <v>650</v>
      </c>
      <c r="AA379" s="25" t="s">
        <v>186</v>
      </c>
      <c r="AB379" s="46" t="s">
        <v>160</v>
      </c>
      <c r="AC379" s="42">
        <v>45887</v>
      </c>
      <c r="AD379" s="52"/>
      <c r="AE379" s="26"/>
      <c r="AF379" t="s">
        <v>18</v>
      </c>
      <c r="AH379" s="46" t="s">
        <v>157</v>
      </c>
      <c r="AI379" s="25" t="s">
        <v>157</v>
      </c>
      <c r="AJ379" s="46" t="s">
        <v>157</v>
      </c>
      <c r="AK379" s="25" t="s">
        <v>157</v>
      </c>
      <c r="AL379" s="46" t="s">
        <v>157</v>
      </c>
      <c r="AM379" s="25" t="s">
        <v>157</v>
      </c>
      <c r="AN379" s="46" t="s">
        <v>157</v>
      </c>
      <c r="AO379" s="25" t="s">
        <v>157</v>
      </c>
      <c r="AP379" s="25" t="s">
        <v>157</v>
      </c>
      <c r="AQ379" s="25" t="s">
        <v>157</v>
      </c>
      <c r="AR379" s="25" t="s">
        <v>54</v>
      </c>
      <c r="AS379" s="25" t="s">
        <v>157</v>
      </c>
      <c r="AT379" s="25" t="s">
        <v>157</v>
      </c>
      <c r="AU379" s="25" t="s">
        <v>157</v>
      </c>
      <c r="AV379" s="25"/>
      <c r="AW379" s="25" t="s">
        <v>157</v>
      </c>
      <c r="AX379" s="25" t="s">
        <v>157</v>
      </c>
      <c r="AY379" s="25" t="s">
        <v>157</v>
      </c>
      <c r="AZ379" s="25" t="s">
        <v>157</v>
      </c>
      <c r="BA379" s="25" t="s">
        <v>157</v>
      </c>
      <c r="BB379" s="25" t="s">
        <v>157</v>
      </c>
      <c r="BC379" s="25" t="s">
        <v>157</v>
      </c>
      <c r="BD379" s="25" t="s">
        <v>157</v>
      </c>
      <c r="BE379" s="25" t="s">
        <v>157</v>
      </c>
      <c r="BF379" s="25" t="s">
        <v>157</v>
      </c>
      <c r="BG379" s="25" t="s">
        <v>157</v>
      </c>
      <c r="BH379" s="25" t="s">
        <v>157</v>
      </c>
      <c r="BI379" s="25" t="s">
        <v>157</v>
      </c>
      <c r="BJ379" s="25" t="s">
        <v>157</v>
      </c>
      <c r="BK379" s="25" t="s">
        <v>157</v>
      </c>
      <c r="BL379" s="25" t="s">
        <v>157</v>
      </c>
      <c r="BM379" s="25" t="s">
        <v>157</v>
      </c>
      <c r="BN379" s="25" t="s">
        <v>157</v>
      </c>
      <c r="BO379" s="25" t="s">
        <v>157</v>
      </c>
      <c r="BP379" s="25" t="s">
        <v>157</v>
      </c>
      <c r="BQ379" s="25" t="s">
        <v>157</v>
      </c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</row>
    <row r="380" spans="2:84" x14ac:dyDescent="0.25">
      <c r="B380" t="str">
        <f>IF(Q380="ja",XPlan_raw[[#This Row],[EKA_kode2]],"")</f>
        <v>N530021102</v>
      </c>
      <c r="C380" t="str">
        <f>XPlan_raw[[#This Row],[eka_langtnavn]]</f>
        <v>Organisk kemi</v>
      </c>
      <c r="D380" t="str">
        <f>IF(XPlan_raw[[#This Row],[Interne-kode]]&lt;&gt;"(tom)",XPlan_raw[[#This Row],[Interne-kode]],"")</f>
        <v>KE505</v>
      </c>
      <c r="E3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80" t="str">
        <f>IF(XPlan_raw[[#This Row],[Campus]]&lt;&gt;"(tom)",XPlan_raw[[#This Row],[Campus]],"")</f>
        <v>Odense</v>
      </c>
      <c r="H380" t="str">
        <f>IF(OR(XPlan_raw[[#This Row],[Prøveform]]="(tom)",XPlan_raw[[#This Row],[Prøveform]]=""),"",XPlan_raw[[#This Row],[Prøveform]])</f>
        <v>Written examination on premises</v>
      </c>
      <c r="I380" t="str">
        <f>IF(XPlan_raw[[#This Row],[Eksaminator_samlet]]&lt;&gt;"",XPlan_raw[[#This Row],[Eksaminator_samlet]],"")</f>
        <v>Jan Oskar Jeppesen</v>
      </c>
      <c r="J380" t="str">
        <f>IF(OR(XPlan_raw[[#This Row],[Censur]]="(tom)",XPlan_raw[[#This Row],[Censur]]=""),"",XPlan_raw[[#This Row],[Censur]])</f>
        <v>Second examiner: External</v>
      </c>
      <c r="K3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80" s="4" t="str">
        <f>IF(XPlan_raw[[#This Row],[Bemærk]]&lt;&gt;"",XPlan_raw[[#This Row],[Bemærk]],"")</f>
        <v/>
      </c>
      <c r="M380" s="4" t="str">
        <f>IF(XPlan_raw[[#This Row],[Prøveform]]="Skriftlig prøve",XPlan_raw[[#This Row],[DATO: Start eksamen]]+21,"")</f>
        <v/>
      </c>
      <c r="N3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80" s="27" t="s">
        <v>515</v>
      </c>
      <c r="R380" s="49" t="s">
        <v>829</v>
      </c>
      <c r="S380" s="46" t="s">
        <v>830</v>
      </c>
      <c r="T380" s="25" t="s">
        <v>831</v>
      </c>
      <c r="U380" s="46" t="s">
        <v>156</v>
      </c>
      <c r="V380" s="25" t="s">
        <v>157</v>
      </c>
      <c r="W380" s="50">
        <v>45835</v>
      </c>
      <c r="X380" s="51"/>
      <c r="Y380" s="41" t="s">
        <v>630</v>
      </c>
      <c r="Z380" s="49" t="s">
        <v>832</v>
      </c>
      <c r="AA380" s="25" t="s">
        <v>791</v>
      </c>
      <c r="AB380" s="46" t="s">
        <v>187</v>
      </c>
      <c r="AC380" s="42">
        <v>45884</v>
      </c>
      <c r="AD380" s="52"/>
      <c r="AE380" s="26"/>
      <c r="AF380" t="s">
        <v>18</v>
      </c>
      <c r="AH380" s="46" t="s">
        <v>157</v>
      </c>
      <c r="AI380" s="25" t="s">
        <v>157</v>
      </c>
      <c r="AJ380" s="46" t="s">
        <v>157</v>
      </c>
      <c r="AK380" s="25" t="s">
        <v>157</v>
      </c>
      <c r="AL380" s="46" t="s">
        <v>157</v>
      </c>
      <c r="AM380" s="25" t="s">
        <v>49</v>
      </c>
      <c r="AN380" s="46" t="s">
        <v>157</v>
      </c>
      <c r="AO380" s="25" t="s">
        <v>157</v>
      </c>
      <c r="AP380" s="25" t="s">
        <v>157</v>
      </c>
      <c r="AQ380" s="25" t="s">
        <v>157</v>
      </c>
      <c r="AR380" s="25" t="s">
        <v>157</v>
      </c>
      <c r="AS380" s="25" t="s">
        <v>157</v>
      </c>
      <c r="AT380" s="25" t="s">
        <v>157</v>
      </c>
      <c r="AU380" s="25" t="s">
        <v>157</v>
      </c>
      <c r="AV380" s="25" t="s">
        <v>58</v>
      </c>
      <c r="AW380" s="25" t="s">
        <v>157</v>
      </c>
      <c r="AX380" s="25" t="s">
        <v>157</v>
      </c>
      <c r="AY380" s="25" t="s">
        <v>157</v>
      </c>
      <c r="AZ380" s="25" t="s">
        <v>157</v>
      </c>
      <c r="BA380" s="25" t="s">
        <v>157</v>
      </c>
      <c r="BB380" s="25" t="s">
        <v>157</v>
      </c>
      <c r="BC380" s="25" t="s">
        <v>157</v>
      </c>
      <c r="BD380" s="25" t="s">
        <v>157</v>
      </c>
      <c r="BE380" s="25" t="s">
        <v>157</v>
      </c>
      <c r="BF380" s="25" t="s">
        <v>157</v>
      </c>
      <c r="BG380" s="25" t="s">
        <v>157</v>
      </c>
      <c r="BH380" s="25" t="s">
        <v>157</v>
      </c>
      <c r="BI380" s="25" t="s">
        <v>157</v>
      </c>
      <c r="BJ380" s="25" t="s">
        <v>157</v>
      </c>
      <c r="BK380" s="25" t="s">
        <v>157</v>
      </c>
      <c r="BL380" s="25" t="s">
        <v>157</v>
      </c>
      <c r="BM380" s="25" t="s">
        <v>157</v>
      </c>
      <c r="BN380" s="25" t="s">
        <v>157</v>
      </c>
      <c r="BO380" s="25" t="s">
        <v>157</v>
      </c>
      <c r="BP380" s="25" t="s">
        <v>157</v>
      </c>
      <c r="BQ380" s="25" t="s">
        <v>157</v>
      </c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</row>
    <row r="381" spans="2:84" x14ac:dyDescent="0.25">
      <c r="B381" t="str">
        <f>IF(Q381="ja",XPlan_raw[[#This Row],[EKA_kode2]],"")</f>
        <v>T590035102</v>
      </c>
      <c r="C381" t="str">
        <f>XPlan_raw[[#This Row],[eka_langtnavn]]</f>
        <v>Bevægelsesteknologi i kontekst</v>
      </c>
      <c r="D381" t="str">
        <f>IF(XPlan_raw[[#This Row],[Interne-kode]]&lt;&gt;"(tom)",XPlan_raw[[#This Row],[Interne-kode]],"")</f>
        <v>VK-MTC</v>
      </c>
      <c r="E3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1" t="str">
        <f>IF(XPlan_raw[[#This Row],[Campus]]&lt;&gt;"(tom)",XPlan_raw[[#This Row],[Campus]],"")</f>
        <v>Odense</v>
      </c>
      <c r="H381" t="str">
        <f>IF(OR(XPlan_raw[[#This Row],[Prøveform]]="(tom)",XPlan_raw[[#This Row],[Prøveform]]=""),"",XPlan_raw[[#This Row],[Prøveform]])</f>
        <v>Oral examination</v>
      </c>
      <c r="I381" t="str">
        <f>IF(XPlan_raw[[#This Row],[Eksaminator_samlet]]&lt;&gt;"",XPlan_raw[[#This Row],[Eksaminator_samlet]],"")</f>
        <v>Anders Holsgaard Larsen, Anders Stengaard Sørensen, Gitte Rasmussen</v>
      </c>
      <c r="J381" t="str">
        <f>IF(OR(XPlan_raw[[#This Row],[Censur]]="(tom)",XPlan_raw[[#This Row],[Censur]]=""),"",XPlan_raw[[#This Row],[Censur]])</f>
        <v>Second examiner: Internal</v>
      </c>
      <c r="K3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81" s="4" t="str">
        <f>IF(XPlan_raw[[#This Row],[Bemærk]]&lt;&gt;"",XPlan_raw[[#This Row],[Bemærk]],"")</f>
        <v/>
      </c>
      <c r="M381" s="4" t="str">
        <f>IF(XPlan_raw[[#This Row],[Prøveform]]="Skriftlig prøve",XPlan_raw[[#This Row],[DATO: Start eksamen]]+21,"")</f>
        <v/>
      </c>
      <c r="N3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381" s="27" t="s">
        <v>515</v>
      </c>
      <c r="R381" s="49" t="s">
        <v>1975</v>
      </c>
      <c r="S381" s="46" t="s">
        <v>1976</v>
      </c>
      <c r="T381" s="25" t="s">
        <v>1977</v>
      </c>
      <c r="U381" s="46" t="s">
        <v>156</v>
      </c>
      <c r="V381" s="25" t="s">
        <v>157</v>
      </c>
      <c r="W381" s="50">
        <v>45838</v>
      </c>
      <c r="X381" s="51"/>
      <c r="Y381" s="41" t="s">
        <v>630</v>
      </c>
      <c r="Z381" s="49" t="s">
        <v>1978</v>
      </c>
      <c r="AA381" s="25" t="s">
        <v>186</v>
      </c>
      <c r="AB381" s="46" t="s">
        <v>160</v>
      </c>
      <c r="AC381" s="42">
        <v>45890</v>
      </c>
      <c r="AD381" s="52"/>
      <c r="AE381" s="26"/>
      <c r="AF381" t="s">
        <v>18</v>
      </c>
      <c r="AH381" s="46" t="s">
        <v>157</v>
      </c>
      <c r="AI381" s="25" t="s">
        <v>157</v>
      </c>
      <c r="AJ381" s="46" t="s">
        <v>157</v>
      </c>
      <c r="AK381" s="25" t="s">
        <v>157</v>
      </c>
      <c r="AL381" s="46" t="s">
        <v>157</v>
      </c>
      <c r="AM381" s="25" t="s">
        <v>157</v>
      </c>
      <c r="AN381" s="46" t="s">
        <v>157</v>
      </c>
      <c r="AO381" s="25" t="s">
        <v>157</v>
      </c>
      <c r="AP381" s="25" t="s">
        <v>157</v>
      </c>
      <c r="AQ381" s="25" t="s">
        <v>157</v>
      </c>
      <c r="AR381" s="25" t="s">
        <v>157</v>
      </c>
      <c r="AS381" s="25" t="s">
        <v>157</v>
      </c>
      <c r="AT381" s="25" t="s">
        <v>157</v>
      </c>
      <c r="AU381" s="25" t="s">
        <v>157</v>
      </c>
      <c r="AV381" s="25"/>
      <c r="AW381" s="25" t="s">
        <v>157</v>
      </c>
      <c r="AX381" s="25" t="s">
        <v>157</v>
      </c>
      <c r="AY381" s="25" t="s">
        <v>157</v>
      </c>
      <c r="AZ381" s="25" t="s">
        <v>157</v>
      </c>
      <c r="BA381" s="25" t="s">
        <v>157</v>
      </c>
      <c r="BB381" s="25" t="s">
        <v>157</v>
      </c>
      <c r="BC381" s="25" t="s">
        <v>157</v>
      </c>
      <c r="BD381" s="25" t="s">
        <v>157</v>
      </c>
      <c r="BE381" s="25" t="s">
        <v>157</v>
      </c>
      <c r="BF381" s="25" t="s">
        <v>157</v>
      </c>
      <c r="BG381" s="25" t="s">
        <v>157</v>
      </c>
      <c r="BH381" s="25" t="s">
        <v>157</v>
      </c>
      <c r="BI381" s="25" t="s">
        <v>157</v>
      </c>
      <c r="BJ381" s="25" t="s">
        <v>157</v>
      </c>
      <c r="BK381" s="25" t="s">
        <v>157</v>
      </c>
      <c r="BL381" s="25" t="s">
        <v>74</v>
      </c>
      <c r="BM381" s="25" t="s">
        <v>157</v>
      </c>
      <c r="BN381" s="25" t="s">
        <v>157</v>
      </c>
      <c r="BO381" s="25" t="s">
        <v>157</v>
      </c>
      <c r="BP381" s="25" t="s">
        <v>157</v>
      </c>
      <c r="BQ381" s="25" t="s">
        <v>157</v>
      </c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</row>
    <row r="382" spans="2:84" x14ac:dyDescent="0.25">
      <c r="B382" t="str">
        <f>IF(Q382="ja",XPlan_raw[[#This Row],[EKA_kode2]],"")</f>
        <v>T550078102</v>
      </c>
      <c r="C382" t="str">
        <f>XPlan_raw[[#This Row],[eka_langtnavn]]</f>
        <v>Research Work in Industrial, welfare and medical robotics</v>
      </c>
      <c r="D382" t="str">
        <f>IF(XPlan_raw[[#This Row],[Interne-kode]]&lt;&gt;"(tom)",XPlan_raw[[#This Row],[Interne-kode]],"")</f>
        <v>RM-RPM30</v>
      </c>
      <c r="E3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2" t="str">
        <f>IF(XPlan_raw[[#This Row],[Campus]]&lt;&gt;"(tom)",XPlan_raw[[#This Row],[Campus]],"")</f>
        <v>Odense</v>
      </c>
      <c r="H382" t="str">
        <f>IF(OR(XPlan_raw[[#This Row],[Prøveform]]="(tom)",XPlan_raw[[#This Row],[Prøveform]]=""),"",XPlan_raw[[#This Row],[Prøveform]])</f>
        <v>Portfolio</v>
      </c>
      <c r="I382" t="str">
        <f>IF(XPlan_raw[[#This Row],[Eksaminator_samlet]]&lt;&gt;"",XPlan_raw[[#This Row],[Eksaminator_samlet]],"")</f>
        <v>Aljaz Kramberger</v>
      </c>
      <c r="J382" t="str">
        <f>IF(OR(XPlan_raw[[#This Row],[Censur]]="(tom)",XPlan_raw[[#This Row],[Censur]]=""),"",XPlan_raw[[#This Row],[Censur]])</f>
        <v>Second examiner: Internal</v>
      </c>
      <c r="K3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2" s="4" t="str">
        <f>IF(XPlan_raw[[#This Row],[Bemærk]]&lt;&gt;"",XPlan_raw[[#This Row],[Bemærk]],"")</f>
        <v/>
      </c>
      <c r="M382" s="4" t="str">
        <f>IF(XPlan_raw[[#This Row],[Prøveform]]="Skriftlig prøve",XPlan_raw[[#This Row],[DATO: Start eksamen]]+21,"")</f>
        <v/>
      </c>
      <c r="N3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82" s="27" t="s">
        <v>515</v>
      </c>
      <c r="R382" s="49" t="s">
        <v>706</v>
      </c>
      <c r="S382" s="46" t="s">
        <v>707</v>
      </c>
      <c r="T382" s="25" t="s">
        <v>708</v>
      </c>
      <c r="U382" s="46" t="s">
        <v>157</v>
      </c>
      <c r="V382" s="25" t="s">
        <v>157</v>
      </c>
      <c r="W382" s="50">
        <v>45838</v>
      </c>
      <c r="X382" s="51"/>
      <c r="Y382" s="41" t="s">
        <v>157</v>
      </c>
      <c r="Z382" s="49" t="s">
        <v>709</v>
      </c>
      <c r="AA382" s="25" t="s">
        <v>214</v>
      </c>
      <c r="AB382" s="46" t="s">
        <v>160</v>
      </c>
      <c r="AC382" s="42" t="s">
        <v>157</v>
      </c>
      <c r="AD382" s="52"/>
      <c r="AE382" s="26"/>
      <c r="AF382" t="s">
        <v>18</v>
      </c>
      <c r="AH382" s="46" t="s">
        <v>157</v>
      </c>
      <c r="AI382" s="25" t="s">
        <v>157</v>
      </c>
      <c r="AJ382" s="46" t="s">
        <v>157</v>
      </c>
      <c r="AK382" s="25" t="s">
        <v>157</v>
      </c>
      <c r="AL382" s="46" t="s">
        <v>157</v>
      </c>
      <c r="AM382" s="25" t="s">
        <v>157</v>
      </c>
      <c r="AN382" s="46" t="s">
        <v>157</v>
      </c>
      <c r="AO382" s="25" t="s">
        <v>157</v>
      </c>
      <c r="AP382" s="25" t="s">
        <v>157</v>
      </c>
      <c r="AQ382" s="25" t="s">
        <v>157</v>
      </c>
      <c r="AR382" s="25" t="s">
        <v>157</v>
      </c>
      <c r="AS382" s="25" t="s">
        <v>157</v>
      </c>
      <c r="AT382" s="25" t="s">
        <v>157</v>
      </c>
      <c r="AU382" s="25" t="s">
        <v>157</v>
      </c>
      <c r="AV382" s="25"/>
      <c r="AW382" s="25" t="s">
        <v>157</v>
      </c>
      <c r="AX382" s="25" t="s">
        <v>157</v>
      </c>
      <c r="AY382" s="25" t="s">
        <v>157</v>
      </c>
      <c r="AZ382" s="25" t="s">
        <v>157</v>
      </c>
      <c r="BA382" s="25" t="s">
        <v>157</v>
      </c>
      <c r="BB382" s="25" t="s">
        <v>157</v>
      </c>
      <c r="BC382" s="25" t="s">
        <v>157</v>
      </c>
      <c r="BD382" s="25" t="s">
        <v>157</v>
      </c>
      <c r="BE382" s="25" t="s">
        <v>157</v>
      </c>
      <c r="BF382" s="25" t="s">
        <v>157</v>
      </c>
      <c r="BG382" s="25" t="s">
        <v>157</v>
      </c>
      <c r="BH382" s="25" t="s">
        <v>157</v>
      </c>
      <c r="BI382" s="25" t="s">
        <v>157</v>
      </c>
      <c r="BJ382" s="25" t="s">
        <v>72</v>
      </c>
      <c r="BK382" s="25" t="s">
        <v>157</v>
      </c>
      <c r="BL382" s="25" t="s">
        <v>157</v>
      </c>
      <c r="BM382" s="25" t="s">
        <v>157</v>
      </c>
      <c r="BN382" s="25" t="s">
        <v>157</v>
      </c>
      <c r="BO382" s="25" t="s">
        <v>157</v>
      </c>
      <c r="BP382" s="25" t="s">
        <v>157</v>
      </c>
      <c r="BQ382" s="25" t="s">
        <v>34</v>
      </c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</row>
    <row r="383" spans="2:84" x14ac:dyDescent="0.25">
      <c r="B383" t="str">
        <f>IF(Q383="ja",XPlan_raw[[#This Row],[EKA_kode2]],"")</f>
        <v>T540064102</v>
      </c>
      <c r="C383" t="str">
        <f>XPlan_raw[[#This Row],[eka_langtnavn]]</f>
        <v>Research Work in Large Structure Production</v>
      </c>
      <c r="D383" t="str">
        <f>IF(XPlan_raw[[#This Row],[Interne-kode]]&lt;&gt;"(tom)",XPlan_raw[[#This Row],[Interne-kode]],"")</f>
        <v>RB-RMP30</v>
      </c>
      <c r="E3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3" t="str">
        <f>IF(XPlan_raw[[#This Row],[Campus]]&lt;&gt;"(tom)",XPlan_raw[[#This Row],[Campus]],"")</f>
        <v>Odense</v>
      </c>
      <c r="H383" t="str">
        <f>IF(OR(XPlan_raw[[#This Row],[Prøveform]]="(tom)",XPlan_raw[[#This Row],[Prøveform]]=""),"",XPlan_raw[[#This Row],[Prøveform]])</f>
        <v>Portfolio</v>
      </c>
      <c r="I383" t="str">
        <f>IF(XPlan_raw[[#This Row],[Eksaminator_samlet]]&lt;&gt;"",XPlan_raw[[#This Row],[Eksaminator_samlet]],"")</f>
        <v>Christian Schlette</v>
      </c>
      <c r="J383" t="str">
        <f>IF(OR(XPlan_raw[[#This Row],[Censur]]="(tom)",XPlan_raw[[#This Row],[Censur]]=""),"",XPlan_raw[[#This Row],[Censur]])</f>
        <v>Second examiner: None</v>
      </c>
      <c r="K3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3" s="4" t="str">
        <f>IF(XPlan_raw[[#This Row],[Bemærk]]&lt;&gt;"",XPlan_raw[[#This Row],[Bemærk]],"")</f>
        <v/>
      </c>
      <c r="M383" s="4" t="str">
        <f>IF(XPlan_raw[[#This Row],[Prøveform]]="Skriftlig prøve",XPlan_raw[[#This Row],[DATO: Start eksamen]]+21,"")</f>
        <v/>
      </c>
      <c r="N3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(BSc),(tom),(tom),(tom),(tom),(tom),(tom),(tom),(tom),(tom),(tom),(tom),(tom),(tom),(tom),(tom),(tom),(tom),Exchange students,,,,,,,,,,,,,,,</v>
      </c>
      <c r="Q383" s="27" t="s">
        <v>515</v>
      </c>
      <c r="R383" s="49" t="s">
        <v>702</v>
      </c>
      <c r="S383" s="46" t="s">
        <v>703</v>
      </c>
      <c r="T383" s="25" t="s">
        <v>704</v>
      </c>
      <c r="U383" s="46" t="s">
        <v>157</v>
      </c>
      <c r="V383" s="25" t="s">
        <v>157</v>
      </c>
      <c r="W383" s="50">
        <v>45838</v>
      </c>
      <c r="X383" s="51"/>
      <c r="Y383" s="41" t="s">
        <v>157</v>
      </c>
      <c r="Z383" s="49" t="s">
        <v>705</v>
      </c>
      <c r="AA383" s="25" t="s">
        <v>214</v>
      </c>
      <c r="AB383" s="46" t="s">
        <v>167</v>
      </c>
      <c r="AC383" s="42" t="s">
        <v>157</v>
      </c>
      <c r="AD383" s="52"/>
      <c r="AE383" s="26"/>
      <c r="AF383" t="s">
        <v>18</v>
      </c>
      <c r="AH383" s="46" t="s">
        <v>157</v>
      </c>
      <c r="AI383" s="25" t="s">
        <v>157</v>
      </c>
      <c r="AJ383" s="46" t="s">
        <v>157</v>
      </c>
      <c r="AK383" s="25" t="s">
        <v>157</v>
      </c>
      <c r="AL383" s="46" t="s">
        <v>157</v>
      </c>
      <c r="AM383" s="25" t="s">
        <v>157</v>
      </c>
      <c r="AN383" s="46" t="s">
        <v>157</v>
      </c>
      <c r="AO383" s="25" t="s">
        <v>157</v>
      </c>
      <c r="AP383" s="25" t="s">
        <v>157</v>
      </c>
      <c r="AQ383" s="25" t="s">
        <v>157</v>
      </c>
      <c r="AR383" s="25" t="s">
        <v>157</v>
      </c>
      <c r="AS383" s="25" t="s">
        <v>157</v>
      </c>
      <c r="AT383" s="25" t="s">
        <v>157</v>
      </c>
      <c r="AU383" s="25" t="s">
        <v>157</v>
      </c>
      <c r="AV383" s="25"/>
      <c r="AW383" s="25" t="s">
        <v>157</v>
      </c>
      <c r="AX383" s="25" t="s">
        <v>157</v>
      </c>
      <c r="AY383" s="25" t="s">
        <v>61</v>
      </c>
      <c r="AZ383" s="25" t="s">
        <v>157</v>
      </c>
      <c r="BA383" s="25" t="s">
        <v>157</v>
      </c>
      <c r="BB383" s="25" t="s">
        <v>157</v>
      </c>
      <c r="BC383" s="25" t="s">
        <v>157</v>
      </c>
      <c r="BD383" s="25" t="s">
        <v>157</v>
      </c>
      <c r="BE383" s="25" t="s">
        <v>157</v>
      </c>
      <c r="BF383" s="25" t="s">
        <v>157</v>
      </c>
      <c r="BG383" s="25" t="s">
        <v>157</v>
      </c>
      <c r="BH383" s="25" t="s">
        <v>157</v>
      </c>
      <c r="BI383" s="25" t="s">
        <v>157</v>
      </c>
      <c r="BJ383" s="25" t="s">
        <v>157</v>
      </c>
      <c r="BK383" s="25" t="s">
        <v>157</v>
      </c>
      <c r="BL383" s="25" t="s">
        <v>157</v>
      </c>
      <c r="BM383" s="25" t="s">
        <v>157</v>
      </c>
      <c r="BN383" s="25" t="s">
        <v>157</v>
      </c>
      <c r="BO383" s="25" t="s">
        <v>157</v>
      </c>
      <c r="BP383" s="25" t="s">
        <v>157</v>
      </c>
      <c r="BQ383" s="25" t="s">
        <v>34</v>
      </c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</row>
    <row r="384" spans="2:84" x14ac:dyDescent="0.25">
      <c r="B384" t="str">
        <f>IF(Q384="ja",XPlan_raw[[#This Row],[EKA_kode2]],"")</f>
        <v>T000027102</v>
      </c>
      <c r="C384" t="str">
        <f>XPlan_raw[[#This Row],[eka_langtnavn]]</f>
        <v>Ingeniørpraktik</v>
      </c>
      <c r="D384" t="str">
        <f>IF(XPlan_raw[[#This Row],[Interne-kode]]&lt;&gt;"(tom)",XPlan_raw[[#This Row],[Interne-kode]],"")</f>
        <v>IPD-6B</v>
      </c>
      <c r="E3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4" t="str">
        <f>IF(XPlan_raw[[#This Row],[Campus]]&lt;&gt;"(tom)",XPlan_raw[[#This Row],[Campus]],"")</f>
        <v>Odense</v>
      </c>
      <c r="H384" t="str">
        <f>IF(OR(XPlan_raw[[#This Row],[Prøveform]]="(tom)",XPlan_raw[[#This Row],[Prøveform]]=""),"",XPlan_raw[[#This Row],[Prøveform]])</f>
        <v>Internship, written report</v>
      </c>
      <c r="I384" t="str">
        <f>IF(XPlan_raw[[#This Row],[Eksaminator_samlet]]&lt;&gt;"",XPlan_raw[[#This Row],[Eksaminator_samlet]],"")</f>
        <v>, Anders Knudsen, Camilla Fogh Larsen, David Hoffmeyer, Gry Green Linell, Hans Ole Lund Christiansen</v>
      </c>
      <c r="J384" t="str">
        <f>IF(OR(XPlan_raw[[#This Row],[Censur]]="(tom)",XPlan_raw[[#This Row],[Censur]]=""),"",XPlan_raw[[#This Row],[Censur]])</f>
        <v>Second examiner: None</v>
      </c>
      <c r="K3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4" s="4" t="str">
        <f>IF(XPlan_raw[[#This Row],[Bemærk]]&lt;&gt;"",XPlan_raw[[#This Row],[Bemærk]],"")</f>
        <v/>
      </c>
      <c r="M384" s="4" t="str">
        <f>IF(XPlan_raw[[#This Row],[Prøveform]]="Skriftlig prøve",XPlan_raw[[#This Row],[DATO: Start eksamen]]+21,"")</f>
        <v/>
      </c>
      <c r="N3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84" s="27" t="s">
        <v>515</v>
      </c>
      <c r="R384" s="49" t="s">
        <v>857</v>
      </c>
      <c r="S384" s="46" t="s">
        <v>858</v>
      </c>
      <c r="T384" s="25" t="s">
        <v>859</v>
      </c>
      <c r="U384" s="46" t="s">
        <v>208</v>
      </c>
      <c r="V384" s="25" t="s">
        <v>157</v>
      </c>
      <c r="W384" s="50">
        <v>45880</v>
      </c>
      <c r="X384" s="51"/>
      <c r="Y384" s="41" t="s">
        <v>630</v>
      </c>
      <c r="Z384" s="49" t="s">
        <v>860</v>
      </c>
      <c r="AA384" s="25" t="s">
        <v>569</v>
      </c>
      <c r="AB384" s="46" t="s">
        <v>167</v>
      </c>
      <c r="AC384" s="42" t="s">
        <v>157</v>
      </c>
      <c r="AD384" s="52"/>
      <c r="AE384" s="26"/>
      <c r="AF384" t="s">
        <v>18</v>
      </c>
      <c r="AH384" s="46" t="s">
        <v>44</v>
      </c>
      <c r="AI384" s="25" t="s">
        <v>157</v>
      </c>
      <c r="AJ384" s="46" t="s">
        <v>157</v>
      </c>
      <c r="AK384" s="25" t="s">
        <v>157</v>
      </c>
      <c r="AL384" s="46" t="s">
        <v>157</v>
      </c>
      <c r="AM384" s="25" t="s">
        <v>157</v>
      </c>
      <c r="AN384" s="46" t="s">
        <v>157</v>
      </c>
      <c r="AO384" s="25" t="s">
        <v>157</v>
      </c>
      <c r="AP384" s="25" t="s">
        <v>157</v>
      </c>
      <c r="AQ384" s="25" t="s">
        <v>157</v>
      </c>
      <c r="AR384" s="25" t="s">
        <v>157</v>
      </c>
      <c r="AS384" s="25" t="s">
        <v>157</v>
      </c>
      <c r="AT384" s="25" t="s">
        <v>157</v>
      </c>
      <c r="AU384" s="25" t="s">
        <v>157</v>
      </c>
      <c r="AV384" s="25"/>
      <c r="AW384" s="25" t="s">
        <v>157</v>
      </c>
      <c r="AX384" s="25" t="s">
        <v>157</v>
      </c>
      <c r="AY384" s="25" t="s">
        <v>157</v>
      </c>
      <c r="AZ384" s="25" t="s">
        <v>157</v>
      </c>
      <c r="BA384" s="25" t="s">
        <v>157</v>
      </c>
      <c r="BB384" s="25" t="s">
        <v>157</v>
      </c>
      <c r="BC384" s="25" t="s">
        <v>157</v>
      </c>
      <c r="BD384" s="25" t="s">
        <v>157</v>
      </c>
      <c r="BE384" s="25" t="s">
        <v>157</v>
      </c>
      <c r="BF384" s="25" t="s">
        <v>157</v>
      </c>
      <c r="BG384" s="25" t="s">
        <v>157</v>
      </c>
      <c r="BH384" s="25" t="s">
        <v>157</v>
      </c>
      <c r="BI384" s="25" t="s">
        <v>157</v>
      </c>
      <c r="BJ384" s="25" t="s">
        <v>157</v>
      </c>
      <c r="BK384" s="25" t="s">
        <v>157</v>
      </c>
      <c r="BL384" s="25" t="s">
        <v>157</v>
      </c>
      <c r="BM384" s="25" t="s">
        <v>157</v>
      </c>
      <c r="BN384" s="25" t="s">
        <v>157</v>
      </c>
      <c r="BO384" s="25" t="s">
        <v>157</v>
      </c>
      <c r="BP384" s="25" t="s">
        <v>157</v>
      </c>
      <c r="BQ384" s="25" t="s">
        <v>157</v>
      </c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</row>
    <row r="385" spans="2:84" x14ac:dyDescent="0.25">
      <c r="B385" t="str">
        <f>IF(Q385="ja",XPlan_raw[[#This Row],[EKA_kode2]],"")</f>
        <v>T030006102</v>
      </c>
      <c r="C385" t="str">
        <f>XPlan_raw[[#This Row],[eka_langtnavn]]</f>
        <v>Ingeniørpraktik</v>
      </c>
      <c r="D385" t="str">
        <f>IF(XPlan_raw[[#This Row],[Interne-kode]]&lt;&gt;"(tom)",XPlan_raw[[#This Row],[Interne-kode]],"")</f>
        <v>M-IPR6</v>
      </c>
      <c r="E3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5" t="str">
        <f>IF(XPlan_raw[[#This Row],[Campus]]&lt;&gt;"(tom)",XPlan_raw[[#This Row],[Campus]],"")</f>
        <v>Odense</v>
      </c>
      <c r="H385" t="str">
        <f>IF(OR(XPlan_raw[[#This Row],[Prøveform]]="(tom)",XPlan_raw[[#This Row],[Prøveform]]=""),"",XPlan_raw[[#This Row],[Prøveform]])</f>
        <v>Internship, written report</v>
      </c>
      <c r="I385" t="str">
        <f>IF(XPlan_raw[[#This Row],[Eksaminator_samlet]]&lt;&gt;"",XPlan_raw[[#This Row],[Eksaminator_samlet]],"")</f>
        <v/>
      </c>
      <c r="J385" t="str">
        <f>IF(OR(XPlan_raw[[#This Row],[Censur]]="(tom)",XPlan_raw[[#This Row],[Censur]]=""),"",XPlan_raw[[#This Row],[Censur]])</f>
        <v>Second examiner: None</v>
      </c>
      <c r="K3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5" s="4" t="str">
        <f>IF(XPlan_raw[[#This Row],[Bemærk]]&lt;&gt;"",XPlan_raw[[#This Row],[Bemærk]],"")</f>
        <v/>
      </c>
      <c r="M385" s="4" t="str">
        <f>IF(XPlan_raw[[#This Row],[Prøveform]]="Skriftlig prøve",XPlan_raw[[#This Row],[DATO: Start eksamen]]+21,"")</f>
        <v/>
      </c>
      <c r="N3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85" s="27" t="s">
        <v>515</v>
      </c>
      <c r="R385" s="26" t="s">
        <v>899</v>
      </c>
      <c r="S385" s="25" t="s">
        <v>858</v>
      </c>
      <c r="T385" s="25" t="s">
        <v>900</v>
      </c>
      <c r="U385" s="25" t="s">
        <v>208</v>
      </c>
      <c r="V385" s="25" t="s">
        <v>157</v>
      </c>
      <c r="W385" s="42">
        <v>45880</v>
      </c>
      <c r="X385" s="51"/>
      <c r="Y385" s="41" t="s">
        <v>630</v>
      </c>
      <c r="Z385" s="26"/>
      <c r="AA385" s="25" t="s">
        <v>569</v>
      </c>
      <c r="AB385" s="25" t="s">
        <v>167</v>
      </c>
      <c r="AC385" s="42" t="s">
        <v>157</v>
      </c>
      <c r="AD385" s="51"/>
      <c r="AE385" s="26"/>
      <c r="AF385" t="s">
        <v>18</v>
      </c>
      <c r="AH385" s="46" t="s">
        <v>157</v>
      </c>
      <c r="AI385" s="25" t="s">
        <v>157</v>
      </c>
      <c r="AJ385" s="46" t="s">
        <v>157</v>
      </c>
      <c r="AK385" s="25" t="s">
        <v>157</v>
      </c>
      <c r="AL385" s="46" t="s">
        <v>157</v>
      </c>
      <c r="AM385" s="25" t="s">
        <v>157</v>
      </c>
      <c r="AN385" s="46" t="s">
        <v>50</v>
      </c>
      <c r="AO385" s="25" t="s">
        <v>157</v>
      </c>
      <c r="AP385" s="25" t="s">
        <v>157</v>
      </c>
      <c r="AQ385" s="25" t="s">
        <v>157</v>
      </c>
      <c r="AR385" s="25" t="s">
        <v>157</v>
      </c>
      <c r="AS385" s="25" t="s">
        <v>157</v>
      </c>
      <c r="AT385" s="25" t="s">
        <v>157</v>
      </c>
      <c r="AU385" s="25" t="s">
        <v>157</v>
      </c>
      <c r="AV385" s="25"/>
      <c r="AW385" s="25" t="s">
        <v>157</v>
      </c>
      <c r="AX385" s="25" t="s">
        <v>157</v>
      </c>
      <c r="AY385" s="25" t="s">
        <v>157</v>
      </c>
      <c r="AZ385" s="25" t="s">
        <v>157</v>
      </c>
      <c r="BA385" s="25" t="s">
        <v>157</v>
      </c>
      <c r="BB385" s="25" t="s">
        <v>157</v>
      </c>
      <c r="BC385" s="25" t="s">
        <v>157</v>
      </c>
      <c r="BD385" s="25" t="s">
        <v>157</v>
      </c>
      <c r="BE385" s="25" t="s">
        <v>157</v>
      </c>
      <c r="BF385" s="25" t="s">
        <v>157</v>
      </c>
      <c r="BG385" s="25" t="s">
        <v>157</v>
      </c>
      <c r="BH385" s="25" t="s">
        <v>157</v>
      </c>
      <c r="BI385" s="25" t="s">
        <v>157</v>
      </c>
      <c r="BJ385" s="25" t="s">
        <v>157</v>
      </c>
      <c r="BK385" s="25" t="s">
        <v>157</v>
      </c>
      <c r="BL385" s="25" t="s">
        <v>157</v>
      </c>
      <c r="BM385" s="25" t="s">
        <v>157</v>
      </c>
      <c r="BN385" s="25" t="s">
        <v>157</v>
      </c>
      <c r="BO385" s="25" t="s">
        <v>157</v>
      </c>
      <c r="BP385" s="25" t="s">
        <v>157</v>
      </c>
      <c r="BQ385" s="25" t="s">
        <v>157</v>
      </c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</row>
    <row r="386" spans="2:84" x14ac:dyDescent="0.25">
      <c r="B386" t="str">
        <f>IF(Q386="ja",XPlan_raw[[#This Row],[EKA_kode2]],"")</f>
        <v>T050004102</v>
      </c>
      <c r="C386" t="str">
        <f>XPlan_raw[[#This Row],[eka_langtnavn]]</f>
        <v>Ingeniørpraktik</v>
      </c>
      <c r="D386" t="str">
        <f>IF(XPlan_raw[[#This Row],[Interne-kode]]&lt;&gt;"(tom)",XPlan_raw[[#This Row],[Interne-kode]],"")</f>
        <v>IPK6P</v>
      </c>
      <c r="E3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6" t="str">
        <f>IF(XPlan_raw[[#This Row],[Campus]]&lt;&gt;"(tom)",XPlan_raw[[#This Row],[Campus]],"")</f>
        <v>Odense</v>
      </c>
      <c r="H386" t="str">
        <f>IF(OR(XPlan_raw[[#This Row],[Prøveform]]="(tom)",XPlan_raw[[#This Row],[Prøveform]]=""),"",XPlan_raw[[#This Row],[Prøveform]])</f>
        <v>Internship, written report</v>
      </c>
      <c r="I386" t="str">
        <f>IF(XPlan_raw[[#This Row],[Eksaminator_samlet]]&lt;&gt;"",XPlan_raw[[#This Row],[Eksaminator_samlet]],"")</f>
        <v>Vejleder/Supervisor</v>
      </c>
      <c r="J386" t="str">
        <f>IF(OR(XPlan_raw[[#This Row],[Censur]]="(tom)",XPlan_raw[[#This Row],[Censur]]=""),"",XPlan_raw[[#This Row],[Censur]])</f>
        <v>Second examiner: None</v>
      </c>
      <c r="K3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6" s="4" t="str">
        <f>IF(XPlan_raw[[#This Row],[Bemærk]]&lt;&gt;"",XPlan_raw[[#This Row],[Bemærk]],"")</f>
        <v/>
      </c>
      <c r="M386" s="4" t="str">
        <f>IF(XPlan_raw[[#This Row],[Prøveform]]="Skriftlig prøve",XPlan_raw[[#This Row],[DATO: Start eksamen]]+21,"")</f>
        <v/>
      </c>
      <c r="N3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86" s="27" t="s">
        <v>515</v>
      </c>
      <c r="R386" s="49" t="s">
        <v>928</v>
      </c>
      <c r="S386" s="46" t="s">
        <v>858</v>
      </c>
      <c r="T386" s="25" t="s">
        <v>929</v>
      </c>
      <c r="U386" s="46" t="s">
        <v>208</v>
      </c>
      <c r="V386" s="25" t="s">
        <v>157</v>
      </c>
      <c r="W386" s="50">
        <v>45880</v>
      </c>
      <c r="X386" s="51"/>
      <c r="Y386" s="41" t="s">
        <v>630</v>
      </c>
      <c r="Z386" s="49" t="s">
        <v>662</v>
      </c>
      <c r="AA386" s="25" t="s">
        <v>569</v>
      </c>
      <c r="AB386" s="46" t="s">
        <v>167</v>
      </c>
      <c r="AC386" s="42" t="s">
        <v>157</v>
      </c>
      <c r="AD386" s="52"/>
      <c r="AE386" s="26"/>
      <c r="AF386" t="s">
        <v>18</v>
      </c>
      <c r="AH386" s="46" t="s">
        <v>157</v>
      </c>
      <c r="AI386" s="25" t="s">
        <v>157</v>
      </c>
      <c r="AJ386" s="46" t="s">
        <v>157</v>
      </c>
      <c r="AK386" s="25" t="s">
        <v>157</v>
      </c>
      <c r="AL386" s="46" t="s">
        <v>157</v>
      </c>
      <c r="AM386" s="25" t="s">
        <v>157</v>
      </c>
      <c r="AN386" s="46" t="s">
        <v>157</v>
      </c>
      <c r="AO386" s="25" t="s">
        <v>51</v>
      </c>
      <c r="AP386" s="25" t="s">
        <v>157</v>
      </c>
      <c r="AQ386" s="25" t="s">
        <v>157</v>
      </c>
      <c r="AR386" s="25" t="s">
        <v>157</v>
      </c>
      <c r="AS386" s="25" t="s">
        <v>157</v>
      </c>
      <c r="AT386" s="25" t="s">
        <v>157</v>
      </c>
      <c r="AU386" s="25" t="s">
        <v>157</v>
      </c>
      <c r="AV386" s="25"/>
      <c r="AW386" s="25" t="s">
        <v>157</v>
      </c>
      <c r="AX386" s="25" t="s">
        <v>157</v>
      </c>
      <c r="AY386" s="25" t="s">
        <v>157</v>
      </c>
      <c r="AZ386" s="25" t="s">
        <v>157</v>
      </c>
      <c r="BA386" s="25" t="s">
        <v>157</v>
      </c>
      <c r="BB386" s="25" t="s">
        <v>157</v>
      </c>
      <c r="BC386" s="25" t="s">
        <v>157</v>
      </c>
      <c r="BD386" s="25" t="s">
        <v>157</v>
      </c>
      <c r="BE386" s="25" t="s">
        <v>157</v>
      </c>
      <c r="BF386" s="25" t="s">
        <v>157</v>
      </c>
      <c r="BG386" s="25" t="s">
        <v>157</v>
      </c>
      <c r="BH386" s="25" t="s">
        <v>157</v>
      </c>
      <c r="BI386" s="25" t="s">
        <v>157</v>
      </c>
      <c r="BJ386" s="25" t="s">
        <v>157</v>
      </c>
      <c r="BK386" s="25" t="s">
        <v>157</v>
      </c>
      <c r="BL386" s="25" t="s">
        <v>157</v>
      </c>
      <c r="BM386" s="25" t="s">
        <v>157</v>
      </c>
      <c r="BN386" s="25" t="s">
        <v>157</v>
      </c>
      <c r="BO386" s="25" t="s">
        <v>157</v>
      </c>
      <c r="BP386" s="25" t="s">
        <v>157</v>
      </c>
      <c r="BQ386" s="25" t="s">
        <v>157</v>
      </c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</row>
    <row r="387" spans="2:84" x14ac:dyDescent="0.25">
      <c r="B387" t="str">
        <f>IF(Q387="ja",XPlan_raw[[#This Row],[EKA_kode2]],"")</f>
        <v>T100043102</v>
      </c>
      <c r="C387" t="str">
        <f>XPlan_raw[[#This Row],[eka_langtnavn]]</f>
        <v>Ingeniørpraktik</v>
      </c>
      <c r="D387" t="str">
        <f>IF(XPlan_raw[[#This Row],[Interne-kode]]&lt;&gt;"(tom)",XPlan_raw[[#This Row],[Interne-kode]],"")</f>
        <v>GX-IPK</v>
      </c>
      <c r="E3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7" t="str">
        <f>IF(XPlan_raw[[#This Row],[Campus]]&lt;&gt;"(tom)",XPlan_raw[[#This Row],[Campus]],"")</f>
        <v>Odense</v>
      </c>
      <c r="H387" t="str">
        <f>IF(OR(XPlan_raw[[#This Row],[Prøveform]]="(tom)",XPlan_raw[[#This Row],[Prøveform]]=""),"",XPlan_raw[[#This Row],[Prøveform]])</f>
        <v>Internship, written report</v>
      </c>
      <c r="I387" t="str">
        <f>IF(XPlan_raw[[#This Row],[Eksaminator_samlet]]&lt;&gt;"",XPlan_raw[[#This Row],[Eksaminator_samlet]],"")</f>
        <v>Carsten Dittrich, Philip Beske-Janssen</v>
      </c>
      <c r="J387" t="str">
        <f>IF(OR(XPlan_raw[[#This Row],[Censur]]="(tom)",XPlan_raw[[#This Row],[Censur]]=""),"",XPlan_raw[[#This Row],[Censur]])</f>
        <v>Second examiner: None</v>
      </c>
      <c r="K3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7" s="4" t="str">
        <f>IF(XPlan_raw[[#This Row],[Bemærk]]&lt;&gt;"",XPlan_raw[[#This Row],[Bemærk]],"")</f>
        <v/>
      </c>
      <c r="M387" s="4" t="str">
        <f>IF(XPlan_raw[[#This Row],[Prøveform]]="Skriftlig prøve",XPlan_raw[[#This Row],[DATO: Start eksamen]]+21,"")</f>
        <v/>
      </c>
      <c r="N3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387" s="27" t="s">
        <v>515</v>
      </c>
      <c r="R387" s="26" t="s">
        <v>1128</v>
      </c>
      <c r="S387" s="25" t="s">
        <v>858</v>
      </c>
      <c r="T387" s="25" t="s">
        <v>1129</v>
      </c>
      <c r="U387" s="25" t="s">
        <v>208</v>
      </c>
      <c r="V387" s="25" t="s">
        <v>157</v>
      </c>
      <c r="W387" s="42">
        <v>45880</v>
      </c>
      <c r="X387" s="51"/>
      <c r="Y387" s="41" t="s">
        <v>630</v>
      </c>
      <c r="Z387" s="26" t="s">
        <v>1130</v>
      </c>
      <c r="AA387" s="25" t="s">
        <v>569</v>
      </c>
      <c r="AB387" s="25" t="s">
        <v>167</v>
      </c>
      <c r="AC387" s="42" t="s">
        <v>157</v>
      </c>
      <c r="AD387" s="51"/>
      <c r="AE387" s="26"/>
      <c r="AF387" t="s">
        <v>18</v>
      </c>
      <c r="AH387" s="46" t="s">
        <v>157</v>
      </c>
      <c r="AI387" s="25" t="s">
        <v>157</v>
      </c>
      <c r="AJ387" s="46" t="s">
        <v>157</v>
      </c>
      <c r="AK387" s="25" t="s">
        <v>47</v>
      </c>
      <c r="AL387" s="46" t="s">
        <v>157</v>
      </c>
      <c r="AM387" s="25" t="s">
        <v>157</v>
      </c>
      <c r="AN387" s="46" t="s">
        <v>157</v>
      </c>
      <c r="AO387" s="25" t="s">
        <v>157</v>
      </c>
      <c r="AP387" s="25" t="s">
        <v>157</v>
      </c>
      <c r="AQ387" s="25" t="s">
        <v>157</v>
      </c>
      <c r="AR387" s="25" t="s">
        <v>157</v>
      </c>
      <c r="AS387" s="25" t="s">
        <v>157</v>
      </c>
      <c r="AT387" s="25" t="s">
        <v>157</v>
      </c>
      <c r="AU387" s="25" t="s">
        <v>157</v>
      </c>
      <c r="AV387" s="25"/>
      <c r="AW387" s="25" t="s">
        <v>157</v>
      </c>
      <c r="AX387" s="25" t="s">
        <v>157</v>
      </c>
      <c r="AY387" s="25" t="s">
        <v>157</v>
      </c>
      <c r="AZ387" s="25" t="s">
        <v>157</v>
      </c>
      <c r="BA387" s="25" t="s">
        <v>157</v>
      </c>
      <c r="BB387" s="25" t="s">
        <v>157</v>
      </c>
      <c r="BC387" s="25" t="s">
        <v>157</v>
      </c>
      <c r="BD387" s="25" t="s">
        <v>157</v>
      </c>
      <c r="BE387" s="25" t="s">
        <v>157</v>
      </c>
      <c r="BF387" s="25" t="s">
        <v>157</v>
      </c>
      <c r="BG387" s="25" t="s">
        <v>157</v>
      </c>
      <c r="BH387" s="25" t="s">
        <v>157</v>
      </c>
      <c r="BI387" s="25" t="s">
        <v>157</v>
      </c>
      <c r="BJ387" s="25" t="s">
        <v>157</v>
      </c>
      <c r="BK387" s="25" t="s">
        <v>157</v>
      </c>
      <c r="BL387" s="25" t="s">
        <v>157</v>
      </c>
      <c r="BM387" s="25" t="s">
        <v>157</v>
      </c>
      <c r="BN387" s="25" t="s">
        <v>157</v>
      </c>
      <c r="BO387" s="25" t="s">
        <v>157</v>
      </c>
      <c r="BP387" s="25" t="s">
        <v>157</v>
      </c>
      <c r="BQ387" s="25" t="s">
        <v>157</v>
      </c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</row>
    <row r="388" spans="2:84" x14ac:dyDescent="0.25">
      <c r="B388" t="str">
        <f>IF(Q388="ja",XPlan_raw[[#This Row],[EKA_kode2]],"")</f>
        <v>T120011102</v>
      </c>
      <c r="C388" t="str">
        <f>XPlan_raw[[#This Row],[eka_langtnavn]]</f>
        <v>Ingeniørpraktik</v>
      </c>
      <c r="D388" t="str">
        <f>IF(XPlan_raw[[#This Row],[Interne-kode]]&lt;&gt;"(tom)",XPlan_raw[[#This Row],[Interne-kode]],"")</f>
        <v>D-IPK1</v>
      </c>
      <c r="E3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8" t="str">
        <f>IF(XPlan_raw[[#This Row],[Campus]]&lt;&gt;"(tom)",XPlan_raw[[#This Row],[Campus]],"")</f>
        <v>Odense</v>
      </c>
      <c r="H388" t="str">
        <f>IF(OR(XPlan_raw[[#This Row],[Prøveform]]="(tom)",XPlan_raw[[#This Row],[Prøveform]]=""),"",XPlan_raw[[#This Row],[Prøveform]])</f>
        <v>Internship, written report</v>
      </c>
      <c r="I388" t="str">
        <f>IF(XPlan_raw[[#This Row],[Eksaminator_samlet]]&lt;&gt;"",XPlan_raw[[#This Row],[Eksaminator_samlet]],"")</f>
        <v>Knud Bjørnholt, Jens Chr. Jensen, Steffen Michael Sørensen</v>
      </c>
      <c r="J388" t="str">
        <f>IF(OR(XPlan_raw[[#This Row],[Censur]]="(tom)",XPlan_raw[[#This Row],[Censur]]=""),"",XPlan_raw[[#This Row],[Censur]])</f>
        <v>Second examiner: None</v>
      </c>
      <c r="K3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8" s="4" t="str">
        <f>IF(XPlan_raw[[#This Row],[Bemærk]]&lt;&gt;"",XPlan_raw[[#This Row],[Bemærk]],"")</f>
        <v/>
      </c>
      <c r="M388" s="4" t="str">
        <f>IF(XPlan_raw[[#This Row],[Prøveform]]="Skriftlig prøve",XPlan_raw[[#This Row],[DATO: Start eksamen]]+21,"")</f>
        <v/>
      </c>
      <c r="N3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88" s="27" t="s">
        <v>515</v>
      </c>
      <c r="R388" s="26" t="s">
        <v>1162</v>
      </c>
      <c r="S388" s="25" t="s">
        <v>858</v>
      </c>
      <c r="T388" s="25" t="s">
        <v>1163</v>
      </c>
      <c r="U388" s="25" t="s">
        <v>208</v>
      </c>
      <c r="V388" s="25" t="s">
        <v>157</v>
      </c>
      <c r="W388" s="42">
        <v>45880</v>
      </c>
      <c r="X388" s="51"/>
      <c r="Y388" s="41" t="s">
        <v>630</v>
      </c>
      <c r="Z388" s="26" t="s">
        <v>1164</v>
      </c>
      <c r="AA388" s="25" t="s">
        <v>569</v>
      </c>
      <c r="AB388" s="25" t="s">
        <v>167</v>
      </c>
      <c r="AC388" s="42" t="s">
        <v>157</v>
      </c>
      <c r="AD388" s="51"/>
      <c r="AE388" s="26"/>
      <c r="AF388" t="s">
        <v>18</v>
      </c>
      <c r="AH388" s="46" t="s">
        <v>157</v>
      </c>
      <c r="AI388" s="25" t="s">
        <v>157</v>
      </c>
      <c r="AJ388" s="46" t="s">
        <v>157</v>
      </c>
      <c r="AK388" s="25" t="s">
        <v>157</v>
      </c>
      <c r="AL388" s="46" t="s">
        <v>48</v>
      </c>
      <c r="AM388" s="25" t="s">
        <v>157</v>
      </c>
      <c r="AN388" s="46" t="s">
        <v>157</v>
      </c>
      <c r="AO388" s="25" t="s">
        <v>157</v>
      </c>
      <c r="AP388" s="25" t="s">
        <v>157</v>
      </c>
      <c r="AQ388" s="25" t="s">
        <v>157</v>
      </c>
      <c r="AR388" s="25" t="s">
        <v>157</v>
      </c>
      <c r="AS388" s="25" t="s">
        <v>157</v>
      </c>
      <c r="AT388" s="25" t="s">
        <v>157</v>
      </c>
      <c r="AU388" s="25" t="s">
        <v>157</v>
      </c>
      <c r="AV388" s="25"/>
      <c r="AW388" s="25" t="s">
        <v>157</v>
      </c>
      <c r="AX388" s="25" t="s">
        <v>157</v>
      </c>
      <c r="AY388" s="25" t="s">
        <v>157</v>
      </c>
      <c r="AZ388" s="25" t="s">
        <v>157</v>
      </c>
      <c r="BA388" s="25" t="s">
        <v>157</v>
      </c>
      <c r="BB388" s="25" t="s">
        <v>157</v>
      </c>
      <c r="BC388" s="25" t="s">
        <v>157</v>
      </c>
      <c r="BD388" s="25" t="s">
        <v>157</v>
      </c>
      <c r="BE388" s="25" t="s">
        <v>157</v>
      </c>
      <c r="BF388" s="25" t="s">
        <v>157</v>
      </c>
      <c r="BG388" s="25" t="s">
        <v>157</v>
      </c>
      <c r="BH388" s="25" t="s">
        <v>157</v>
      </c>
      <c r="BI388" s="25" t="s">
        <v>157</v>
      </c>
      <c r="BJ388" s="25" t="s">
        <v>157</v>
      </c>
      <c r="BK388" s="25" t="s">
        <v>157</v>
      </c>
      <c r="BL388" s="25" t="s">
        <v>157</v>
      </c>
      <c r="BM388" s="25" t="s">
        <v>157</v>
      </c>
      <c r="BN388" s="25" t="s">
        <v>157</v>
      </c>
      <c r="BO388" s="25" t="s">
        <v>157</v>
      </c>
      <c r="BP388" s="25" t="s">
        <v>157</v>
      </c>
      <c r="BQ388" s="25" t="s">
        <v>157</v>
      </c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</row>
    <row r="389" spans="2:84" x14ac:dyDescent="0.25">
      <c r="B389" t="str">
        <f>IF(Q389="ja",XPlan_raw[[#This Row],[EKA_kode2]],"")</f>
        <v>T200019102</v>
      </c>
      <c r="C389" t="str">
        <f>XPlan_raw[[#This Row],[eka_langtnavn]]</f>
        <v>Ingeniørpraktik</v>
      </c>
      <c r="D389" t="str">
        <f>IF(XPlan_raw[[#This Row],[Interne-kode]]&lt;&gt;"(tom)",XPlan_raw[[#This Row],[Interne-kode]],"")</f>
        <v>K-IPR1</v>
      </c>
      <c r="E3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9" t="str">
        <f>IF(XPlan_raw[[#This Row],[Campus]]&lt;&gt;"(tom)",XPlan_raw[[#This Row],[Campus]],"")</f>
        <v>Odense</v>
      </c>
      <c r="H389" t="str">
        <f>IF(OR(XPlan_raw[[#This Row],[Prøveform]]="(tom)",XPlan_raw[[#This Row],[Prøveform]]=""),"",XPlan_raw[[#This Row],[Prøveform]])</f>
        <v>Internship, written report</v>
      </c>
      <c r="I389" t="str">
        <f>IF(XPlan_raw[[#This Row],[Eksaminator_samlet]]&lt;&gt;"",XPlan_raw[[#This Row],[Eksaminator_samlet]],"")</f>
        <v/>
      </c>
      <c r="J389" t="str">
        <f>IF(OR(XPlan_raw[[#This Row],[Censur]]="(tom)",XPlan_raw[[#This Row],[Censur]]=""),"",XPlan_raw[[#This Row],[Censur]])</f>
        <v>Second examiner: None</v>
      </c>
      <c r="K3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9" s="4" t="str">
        <f>IF(XPlan_raw[[#This Row],[Bemærk]]&lt;&gt;"",XPlan_raw[[#This Row],[Bemærk]],"")</f>
        <v/>
      </c>
      <c r="M389" s="4" t="str">
        <f>IF(XPlan_raw[[#This Row],[Prøveform]]="Skriftlig prøve",XPlan_raw[[#This Row],[DATO: Start eksamen]]+21,"")</f>
        <v/>
      </c>
      <c r="N3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389" s="27" t="s">
        <v>515</v>
      </c>
      <c r="R389" s="49" t="s">
        <v>1353</v>
      </c>
      <c r="S389" s="46" t="s">
        <v>858</v>
      </c>
      <c r="T389" s="25" t="s">
        <v>1354</v>
      </c>
      <c r="U389" s="46" t="s">
        <v>208</v>
      </c>
      <c r="V389" s="25" t="s">
        <v>157</v>
      </c>
      <c r="W389" s="50">
        <v>45880</v>
      </c>
      <c r="X389" s="51"/>
      <c r="Y389" s="41" t="s">
        <v>630</v>
      </c>
      <c r="Z389" s="49"/>
      <c r="AA389" s="25" t="s">
        <v>569</v>
      </c>
      <c r="AB389" s="46" t="s">
        <v>167</v>
      </c>
      <c r="AC389" s="42" t="s">
        <v>157</v>
      </c>
      <c r="AD389" s="52"/>
      <c r="AE389" s="26"/>
      <c r="AF389" t="s">
        <v>18</v>
      </c>
      <c r="AH389" s="46" t="s">
        <v>157</v>
      </c>
      <c r="AI389" s="25" t="s">
        <v>157</v>
      </c>
      <c r="AJ389" s="46" t="s">
        <v>157</v>
      </c>
      <c r="AK389" s="25" t="s">
        <v>157</v>
      </c>
      <c r="AL389" s="46" t="s">
        <v>157</v>
      </c>
      <c r="AM389" s="25" t="s">
        <v>49</v>
      </c>
      <c r="AN389" s="46" t="s">
        <v>157</v>
      </c>
      <c r="AO389" s="25" t="s">
        <v>157</v>
      </c>
      <c r="AP389" s="25" t="s">
        <v>157</v>
      </c>
      <c r="AQ389" s="25" t="s">
        <v>157</v>
      </c>
      <c r="AR389" s="25" t="s">
        <v>157</v>
      </c>
      <c r="AS389" s="25" t="s">
        <v>157</v>
      </c>
      <c r="AT389" s="25" t="s">
        <v>157</v>
      </c>
      <c r="AU389" s="25" t="s">
        <v>157</v>
      </c>
      <c r="AV389" s="25"/>
      <c r="AW389" s="25" t="s">
        <v>157</v>
      </c>
      <c r="AX389" s="25" t="s">
        <v>157</v>
      </c>
      <c r="AY389" s="25" t="s">
        <v>157</v>
      </c>
      <c r="AZ389" s="25" t="s">
        <v>157</v>
      </c>
      <c r="BA389" s="25" t="s">
        <v>157</v>
      </c>
      <c r="BB389" s="25" t="s">
        <v>157</v>
      </c>
      <c r="BC389" s="25" t="s">
        <v>157</v>
      </c>
      <c r="BD389" s="25" t="s">
        <v>157</v>
      </c>
      <c r="BE389" s="25" t="s">
        <v>157</v>
      </c>
      <c r="BF389" s="25" t="s">
        <v>157</v>
      </c>
      <c r="BG389" s="25" t="s">
        <v>157</v>
      </c>
      <c r="BH389" s="25" t="s">
        <v>157</v>
      </c>
      <c r="BI389" s="25" t="s">
        <v>157</v>
      </c>
      <c r="BJ389" s="25" t="s">
        <v>157</v>
      </c>
      <c r="BK389" s="25" t="s">
        <v>157</v>
      </c>
      <c r="BL389" s="25" t="s">
        <v>157</v>
      </c>
      <c r="BM389" s="25" t="s">
        <v>157</v>
      </c>
      <c r="BN389" s="25" t="s">
        <v>157</v>
      </c>
      <c r="BO389" s="25" t="s">
        <v>157</v>
      </c>
      <c r="BP389" s="25" t="s">
        <v>157</v>
      </c>
      <c r="BQ389" s="25" t="s">
        <v>157</v>
      </c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</row>
    <row r="390" spans="2:84" x14ac:dyDescent="0.25">
      <c r="B390" t="str">
        <f>IF(Q390="ja",XPlan_raw[[#This Row],[EKA_kode2]],"")</f>
        <v>T400000102</v>
      </c>
      <c r="C390" t="str">
        <f>XPlan_raw[[#This Row],[eka_langtnavn]]</f>
        <v>Ingeniørpraktik</v>
      </c>
      <c r="D390" t="str">
        <f>IF(XPlan_raw[[#This Row],[Interne-kode]]&lt;&gt;"(tom)",XPlan_raw[[#This Row],[Interne-kode]],"")</f>
        <v>EE-IPD</v>
      </c>
      <c r="E3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0" t="str">
        <f>IF(XPlan_raw[[#This Row],[Campus]]&lt;&gt;"(tom)",XPlan_raw[[#This Row],[Campus]],"")</f>
        <v>Odense</v>
      </c>
      <c r="H390" t="str">
        <f>IF(OR(XPlan_raw[[#This Row],[Prøveform]]="(tom)",XPlan_raw[[#This Row],[Prøveform]]=""),"",XPlan_raw[[#This Row],[Prøveform]])</f>
        <v>Internship, written report</v>
      </c>
      <c r="I390" t="str">
        <f>IF(XPlan_raw[[#This Row],[Eksaminator_samlet]]&lt;&gt;"",XPlan_raw[[#This Row],[Eksaminator_samlet]],"")</f>
        <v>Jørgen Jeppe Madsen</v>
      </c>
      <c r="J390" t="str">
        <f>IF(OR(XPlan_raw[[#This Row],[Censur]]="(tom)",XPlan_raw[[#This Row],[Censur]]=""),"",XPlan_raw[[#This Row],[Censur]])</f>
        <v>Second examiner: None</v>
      </c>
      <c r="K3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0" s="4" t="str">
        <f>IF(XPlan_raw[[#This Row],[Bemærk]]&lt;&gt;"",XPlan_raw[[#This Row],[Bemærk]],"")</f>
        <v/>
      </c>
      <c r="M390" s="4" t="str">
        <f>IF(XPlan_raw[[#This Row],[Prøveform]]="Skriftlig prøve",XPlan_raw[[#This Row],[DATO: Start eksamen]]+21,"")</f>
        <v/>
      </c>
      <c r="N3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90" s="27" t="s">
        <v>515</v>
      </c>
      <c r="R390" s="49" t="s">
        <v>1456</v>
      </c>
      <c r="S390" s="46" t="s">
        <v>858</v>
      </c>
      <c r="T390" s="25" t="s">
        <v>1457</v>
      </c>
      <c r="U390" s="46" t="s">
        <v>208</v>
      </c>
      <c r="V390" s="25" t="s">
        <v>157</v>
      </c>
      <c r="W390" s="42">
        <v>45880</v>
      </c>
      <c r="X390" s="51"/>
      <c r="Y390" s="41" t="s">
        <v>630</v>
      </c>
      <c r="Z390" s="49" t="s">
        <v>1444</v>
      </c>
      <c r="AA390" s="25" t="s">
        <v>569</v>
      </c>
      <c r="AB390" s="46" t="s">
        <v>167</v>
      </c>
      <c r="AC390" s="42" t="s">
        <v>157</v>
      </c>
      <c r="AD390" s="52"/>
      <c r="AE390" s="26"/>
      <c r="AF390" t="s">
        <v>18</v>
      </c>
      <c r="AH390" s="46" t="s">
        <v>157</v>
      </c>
      <c r="AI390" s="25" t="s">
        <v>45</v>
      </c>
      <c r="AJ390" s="46" t="s">
        <v>157</v>
      </c>
      <c r="AK390" s="25" t="s">
        <v>157</v>
      </c>
      <c r="AL390" s="46" t="s">
        <v>157</v>
      </c>
      <c r="AM390" s="25" t="s">
        <v>157</v>
      </c>
      <c r="AN390" s="46" t="s">
        <v>157</v>
      </c>
      <c r="AO390" s="25" t="s">
        <v>157</v>
      </c>
      <c r="AP390" s="25" t="s">
        <v>157</v>
      </c>
      <c r="AQ390" s="25" t="s">
        <v>157</v>
      </c>
      <c r="AR390" s="25" t="s">
        <v>157</v>
      </c>
      <c r="AS390" s="25" t="s">
        <v>157</v>
      </c>
      <c r="AT390" s="25" t="s">
        <v>157</v>
      </c>
      <c r="AU390" s="25" t="s">
        <v>157</v>
      </c>
      <c r="AV390" s="25"/>
      <c r="AW390" s="25" t="s">
        <v>157</v>
      </c>
      <c r="AX390" s="25" t="s">
        <v>157</v>
      </c>
      <c r="AY390" s="25" t="s">
        <v>157</v>
      </c>
      <c r="AZ390" s="25" t="s">
        <v>157</v>
      </c>
      <c r="BA390" s="25" t="s">
        <v>157</v>
      </c>
      <c r="BB390" s="25" t="s">
        <v>157</v>
      </c>
      <c r="BC390" s="25" t="s">
        <v>157</v>
      </c>
      <c r="BD390" s="25" t="s">
        <v>157</v>
      </c>
      <c r="BE390" s="25" t="s">
        <v>157</v>
      </c>
      <c r="BF390" s="25" t="s">
        <v>157</v>
      </c>
      <c r="BG390" s="25" t="s">
        <v>157</v>
      </c>
      <c r="BH390" s="25" t="s">
        <v>157</v>
      </c>
      <c r="BI390" s="25" t="s">
        <v>157</v>
      </c>
      <c r="BJ390" s="25" t="s">
        <v>157</v>
      </c>
      <c r="BK390" s="25" t="s">
        <v>157</v>
      </c>
      <c r="BL390" s="25" t="s">
        <v>157</v>
      </c>
      <c r="BM390" s="25" t="s">
        <v>157</v>
      </c>
      <c r="BN390" s="25" t="s">
        <v>157</v>
      </c>
      <c r="BO390" s="25" t="s">
        <v>157</v>
      </c>
      <c r="BP390" s="25" t="s">
        <v>157</v>
      </c>
      <c r="BQ390" s="25" t="s">
        <v>157</v>
      </c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</row>
    <row r="391" spans="2:84" x14ac:dyDescent="0.25">
      <c r="B391" t="str">
        <f>IF(Q391="ja",XPlan_raw[[#This Row],[EKA_kode2]],"")</f>
        <v>T420033102</v>
      </c>
      <c r="C391" t="str">
        <f>XPlan_raw[[#This Row],[eka_langtnavn]]</f>
        <v>Ingeniørpraktik</v>
      </c>
      <c r="D391" t="str">
        <f>IF(XPlan_raw[[#This Row],[Interne-kode]]&lt;&gt;"(tom)",XPlan_raw[[#This Row],[Interne-kode]],"")</f>
        <v>E-IPD</v>
      </c>
      <c r="E3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1" t="str">
        <f>IF(XPlan_raw[[#This Row],[Campus]]&lt;&gt;"(tom)",XPlan_raw[[#This Row],[Campus]],"")</f>
        <v>Odense</v>
      </c>
      <c r="H391" t="str">
        <f>IF(OR(XPlan_raw[[#This Row],[Prøveform]]="(tom)",XPlan_raw[[#This Row],[Prøveform]]=""),"",XPlan_raw[[#This Row],[Prøveform]])</f>
        <v>Internship, written report</v>
      </c>
      <c r="I391" t="str">
        <f>IF(XPlan_raw[[#This Row],[Eksaminator_samlet]]&lt;&gt;"",XPlan_raw[[#This Row],[Eksaminator_samlet]],"")</f>
        <v>Jørgen Jeppe Madsen</v>
      </c>
      <c r="J391" t="str">
        <f>IF(OR(XPlan_raw[[#This Row],[Censur]]="(tom)",XPlan_raw[[#This Row],[Censur]]=""),"",XPlan_raw[[#This Row],[Censur]])</f>
        <v>Second examiner: None</v>
      </c>
      <c r="K3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1" s="4" t="str">
        <f>IF(XPlan_raw[[#This Row],[Bemærk]]&lt;&gt;"",XPlan_raw[[#This Row],[Bemærk]],"")</f>
        <v/>
      </c>
      <c r="M391" s="4" t="str">
        <f>IF(XPlan_raw[[#This Row],[Prøveform]]="Skriftlig prøve",XPlan_raw[[#This Row],[DATO: Start eksamen]]+21,"")</f>
        <v/>
      </c>
      <c r="N3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1" s="27" t="s">
        <v>515</v>
      </c>
      <c r="R391" s="49" t="s">
        <v>1476</v>
      </c>
      <c r="S391" s="46" t="s">
        <v>858</v>
      </c>
      <c r="T391" s="25" t="s">
        <v>1477</v>
      </c>
      <c r="U391" s="46" t="s">
        <v>208</v>
      </c>
      <c r="V391" s="25" t="s">
        <v>157</v>
      </c>
      <c r="W391" s="50">
        <v>45880</v>
      </c>
      <c r="X391" s="51"/>
      <c r="Y391" s="41" t="s">
        <v>630</v>
      </c>
      <c r="Z391" s="49" t="s">
        <v>1444</v>
      </c>
      <c r="AA391" s="25" t="s">
        <v>569</v>
      </c>
      <c r="AB391" s="46" t="s">
        <v>167</v>
      </c>
      <c r="AC391" s="42" t="s">
        <v>157</v>
      </c>
      <c r="AD391" s="52"/>
      <c r="AE391" s="26"/>
      <c r="AF391" t="s">
        <v>18</v>
      </c>
      <c r="AH391" s="46" t="s">
        <v>157</v>
      </c>
      <c r="AI391" s="25" t="s">
        <v>157</v>
      </c>
      <c r="AJ391" s="46" t="s">
        <v>46</v>
      </c>
      <c r="AK391" s="25" t="s">
        <v>157</v>
      </c>
      <c r="AL391" s="46" t="s">
        <v>157</v>
      </c>
      <c r="AM391" s="25" t="s">
        <v>157</v>
      </c>
      <c r="AN391" s="46" t="s">
        <v>157</v>
      </c>
      <c r="AO391" s="25" t="s">
        <v>157</v>
      </c>
      <c r="AP391" s="25" t="s">
        <v>157</v>
      </c>
      <c r="AQ391" s="25" t="s">
        <v>157</v>
      </c>
      <c r="AR391" s="25" t="s">
        <v>157</v>
      </c>
      <c r="AS391" s="25" t="s">
        <v>157</v>
      </c>
      <c r="AT391" s="25" t="s">
        <v>157</v>
      </c>
      <c r="AU391" s="25" t="s">
        <v>157</v>
      </c>
      <c r="AV391" s="25"/>
      <c r="AW391" s="25" t="s">
        <v>157</v>
      </c>
      <c r="AX391" s="25" t="s">
        <v>157</v>
      </c>
      <c r="AY391" s="25" t="s">
        <v>157</v>
      </c>
      <c r="AZ391" s="25" t="s">
        <v>157</v>
      </c>
      <c r="BA391" s="25" t="s">
        <v>157</v>
      </c>
      <c r="BB391" s="25" t="s">
        <v>157</v>
      </c>
      <c r="BC391" s="25" t="s">
        <v>157</v>
      </c>
      <c r="BD391" s="25" t="s">
        <v>157</v>
      </c>
      <c r="BE391" s="25" t="s">
        <v>157</v>
      </c>
      <c r="BF391" s="25" t="s">
        <v>157</v>
      </c>
      <c r="BG391" s="25" t="s">
        <v>157</v>
      </c>
      <c r="BH391" s="25" t="s">
        <v>157</v>
      </c>
      <c r="BI391" s="25" t="s">
        <v>157</v>
      </c>
      <c r="BJ391" s="25" t="s">
        <v>157</v>
      </c>
      <c r="BK391" s="25" t="s">
        <v>157</v>
      </c>
      <c r="BL391" s="25" t="s">
        <v>157</v>
      </c>
      <c r="BM391" s="25" t="s">
        <v>157</v>
      </c>
      <c r="BN391" s="25" t="s">
        <v>157</v>
      </c>
      <c r="BO391" s="25" t="s">
        <v>157</v>
      </c>
      <c r="BP391" s="25" t="s">
        <v>157</v>
      </c>
      <c r="BQ391" s="25" t="s">
        <v>157</v>
      </c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</row>
    <row r="392" spans="2:84" x14ac:dyDescent="0.25">
      <c r="B392" t="str">
        <f>IF(Q392="ja",XPlan_raw[[#This Row],[EKA_kode2]],"")</f>
        <v>T500005102</v>
      </c>
      <c r="C392" t="str">
        <f>XPlan_raw[[#This Row],[eka_langtnavn]]</f>
        <v>Ingeniørpraktik</v>
      </c>
      <c r="D392" t="str">
        <f>IF(XPlan_raw[[#This Row],[Interne-kode]]&lt;&gt;"(tom)",XPlan_raw[[#This Row],[Interne-kode]],"")</f>
        <v>I-IPD1</v>
      </c>
      <c r="E3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2" t="str">
        <f>IF(XPlan_raw[[#This Row],[Campus]]&lt;&gt;"(tom)",XPlan_raw[[#This Row],[Campus]],"")</f>
        <v>Odense</v>
      </c>
      <c r="H392" t="str">
        <f>IF(OR(XPlan_raw[[#This Row],[Prøveform]]="(tom)",XPlan_raw[[#This Row],[Prøveform]]=""),"",XPlan_raw[[#This Row],[Prøveform]])</f>
        <v>Internship, written report</v>
      </c>
      <c r="I392" t="str">
        <f>IF(XPlan_raw[[#This Row],[Eksaminator_samlet]]&lt;&gt;"",XPlan_raw[[#This Row],[Eksaminator_samlet]],"")</f>
        <v>Aisha Umair</v>
      </c>
      <c r="J392" t="str">
        <f>IF(OR(XPlan_raw[[#This Row],[Censur]]="(tom)",XPlan_raw[[#This Row],[Censur]]=""),"",XPlan_raw[[#This Row],[Censur]])</f>
        <v>Second examiner: None</v>
      </c>
      <c r="K3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2" s="4" t="str">
        <f>IF(XPlan_raw[[#This Row],[Bemærk]]&lt;&gt;"",XPlan_raw[[#This Row],[Bemærk]],"")</f>
        <v/>
      </c>
      <c r="M392" s="4" t="str">
        <f>IF(XPlan_raw[[#This Row],[Prøveform]]="Skriftlig prøve",XPlan_raw[[#This Row],[DATO: Start eksamen]]+21,"")</f>
        <v/>
      </c>
      <c r="N3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92" s="27" t="s">
        <v>515</v>
      </c>
      <c r="R392" s="49" t="s">
        <v>1572</v>
      </c>
      <c r="S392" s="46" t="s">
        <v>858</v>
      </c>
      <c r="T392" s="25" t="s">
        <v>1573</v>
      </c>
      <c r="U392" s="46" t="s">
        <v>208</v>
      </c>
      <c r="V392" s="25" t="s">
        <v>157</v>
      </c>
      <c r="W392" s="50">
        <v>45880</v>
      </c>
      <c r="X392" s="51"/>
      <c r="Y392" s="41" t="s">
        <v>630</v>
      </c>
      <c r="Z392" s="49" t="s">
        <v>1574</v>
      </c>
      <c r="AA392" s="25" t="s">
        <v>569</v>
      </c>
      <c r="AB392" s="46" t="s">
        <v>167</v>
      </c>
      <c r="AC392" s="42" t="s">
        <v>157</v>
      </c>
      <c r="AD392" s="52"/>
      <c r="AE392" s="26"/>
      <c r="AF392" t="s">
        <v>18</v>
      </c>
      <c r="AH392" s="46" t="s">
        <v>157</v>
      </c>
      <c r="AI392" s="25" t="s">
        <v>157</v>
      </c>
      <c r="AJ392" s="46" t="s">
        <v>157</v>
      </c>
      <c r="AK392" s="25" t="s">
        <v>157</v>
      </c>
      <c r="AL392" s="46" t="s">
        <v>157</v>
      </c>
      <c r="AM392" s="25" t="s">
        <v>157</v>
      </c>
      <c r="AN392" s="46" t="s">
        <v>157</v>
      </c>
      <c r="AO392" s="25" t="s">
        <v>157</v>
      </c>
      <c r="AP392" s="25" t="s">
        <v>157</v>
      </c>
      <c r="AQ392" s="25" t="s">
        <v>53</v>
      </c>
      <c r="AR392" s="25" t="s">
        <v>157</v>
      </c>
      <c r="AS392" s="25" t="s">
        <v>157</v>
      </c>
      <c r="AT392" s="25" t="s">
        <v>157</v>
      </c>
      <c r="AU392" s="25" t="s">
        <v>157</v>
      </c>
      <c r="AV392" s="25"/>
      <c r="AW392" s="25" t="s">
        <v>157</v>
      </c>
      <c r="AX392" s="25" t="s">
        <v>157</v>
      </c>
      <c r="AY392" s="25" t="s">
        <v>157</v>
      </c>
      <c r="AZ392" s="25" t="s">
        <v>157</v>
      </c>
      <c r="BA392" s="25" t="s">
        <v>157</v>
      </c>
      <c r="BB392" s="25" t="s">
        <v>157</v>
      </c>
      <c r="BC392" s="25" t="s">
        <v>157</v>
      </c>
      <c r="BD392" s="25" t="s">
        <v>157</v>
      </c>
      <c r="BE392" s="25" t="s">
        <v>157</v>
      </c>
      <c r="BF392" s="25" t="s">
        <v>157</v>
      </c>
      <c r="BG392" s="25" t="s">
        <v>157</v>
      </c>
      <c r="BH392" s="25" t="s">
        <v>157</v>
      </c>
      <c r="BI392" s="25" t="s">
        <v>157</v>
      </c>
      <c r="BJ392" s="25" t="s">
        <v>157</v>
      </c>
      <c r="BK392" s="25" t="s">
        <v>157</v>
      </c>
      <c r="BL392" s="25" t="s">
        <v>157</v>
      </c>
      <c r="BM392" s="25" t="s">
        <v>157</v>
      </c>
      <c r="BN392" s="25" t="s">
        <v>157</v>
      </c>
      <c r="BO392" s="25" t="s">
        <v>157</v>
      </c>
      <c r="BP392" s="25" t="s">
        <v>157</v>
      </c>
      <c r="BQ392" s="25" t="s">
        <v>157</v>
      </c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</row>
    <row r="393" spans="2:84" x14ac:dyDescent="0.25">
      <c r="B393" t="str">
        <f>IF(Q393="ja",XPlan_raw[[#This Row],[EKA_kode2]],"")</f>
        <v>T530024102</v>
      </c>
      <c r="C393" t="str">
        <f>XPlan_raw[[#This Row],[eka_langtnavn]]</f>
        <v>Ingeniørpraktik</v>
      </c>
      <c r="D393" t="str">
        <f>IF(XPlan_raw[[#This Row],[Interne-kode]]&lt;&gt;"(tom)",XPlan_raw[[#This Row],[Interne-kode]],"")</f>
        <v>RD6-IPD</v>
      </c>
      <c r="E3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3" t="str">
        <f>IF(XPlan_raw[[#This Row],[Campus]]&lt;&gt;"(tom)",XPlan_raw[[#This Row],[Campus]],"")</f>
        <v>Odense</v>
      </c>
      <c r="H393" t="str">
        <f>IF(OR(XPlan_raw[[#This Row],[Prøveform]]="(tom)",XPlan_raw[[#This Row],[Prøveform]]=""),"",XPlan_raw[[#This Row],[Prøveform]])</f>
        <v>Internship, written report</v>
      </c>
      <c r="I393" t="str">
        <f>IF(XPlan_raw[[#This Row],[Eksaminator_samlet]]&lt;&gt;"",XPlan_raw[[#This Row],[Eksaminator_samlet]],"")</f>
        <v>Vejleder/Supervisor</v>
      </c>
      <c r="J393" t="str">
        <f>IF(OR(XPlan_raw[[#This Row],[Censur]]="(tom)",XPlan_raw[[#This Row],[Censur]]=""),"",XPlan_raw[[#This Row],[Censur]])</f>
        <v>Second examiner: None</v>
      </c>
      <c r="K3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3" s="4" t="str">
        <f>IF(XPlan_raw[[#This Row],[Bemærk]]&lt;&gt;"",XPlan_raw[[#This Row],[Bemærk]],"")</f>
        <v/>
      </c>
      <c r="M393" s="4" t="str">
        <f>IF(XPlan_raw[[#This Row],[Prøveform]]="Skriftlig prøve",XPlan_raw[[#This Row],[DATO: Start eksamen]]+21,"")</f>
        <v/>
      </c>
      <c r="N3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93" s="27" t="s">
        <v>515</v>
      </c>
      <c r="R393" s="49" t="s">
        <v>1688</v>
      </c>
      <c r="S393" s="46" t="s">
        <v>858</v>
      </c>
      <c r="T393" s="25" t="s">
        <v>1689</v>
      </c>
      <c r="U393" s="46" t="s">
        <v>208</v>
      </c>
      <c r="V393" s="25" t="s">
        <v>157</v>
      </c>
      <c r="W393" s="50">
        <v>45880</v>
      </c>
      <c r="X393" s="51"/>
      <c r="Y393" s="41" t="s">
        <v>630</v>
      </c>
      <c r="Z393" s="49" t="s">
        <v>662</v>
      </c>
      <c r="AA393" s="25" t="s">
        <v>569</v>
      </c>
      <c r="AB393" s="46" t="s">
        <v>167</v>
      </c>
      <c r="AC393" s="42" t="s">
        <v>157</v>
      </c>
      <c r="AD393" s="52"/>
      <c r="AE393" s="26"/>
      <c r="AF393" t="s">
        <v>18</v>
      </c>
      <c r="AH393" s="46" t="s">
        <v>157</v>
      </c>
      <c r="AI393" s="25" t="s">
        <v>157</v>
      </c>
      <c r="AJ393" s="46" t="s">
        <v>157</v>
      </c>
      <c r="AK393" s="25" t="s">
        <v>157</v>
      </c>
      <c r="AL393" s="46" t="s">
        <v>157</v>
      </c>
      <c r="AM393" s="25" t="s">
        <v>157</v>
      </c>
      <c r="AN393" s="46" t="s">
        <v>157</v>
      </c>
      <c r="AO393" s="25" t="s">
        <v>157</v>
      </c>
      <c r="AP393" s="25" t="s">
        <v>52</v>
      </c>
      <c r="AQ393" s="25" t="s">
        <v>157</v>
      </c>
      <c r="AR393" s="25" t="s">
        <v>157</v>
      </c>
      <c r="AS393" s="25" t="s">
        <v>157</v>
      </c>
      <c r="AT393" s="25" t="s">
        <v>157</v>
      </c>
      <c r="AU393" s="25" t="s">
        <v>157</v>
      </c>
      <c r="AV393" s="25"/>
      <c r="AW393" s="25" t="s">
        <v>157</v>
      </c>
      <c r="AX393" s="25" t="s">
        <v>157</v>
      </c>
      <c r="AY393" s="25" t="s">
        <v>157</v>
      </c>
      <c r="AZ393" s="25" t="s">
        <v>157</v>
      </c>
      <c r="BA393" s="25" t="s">
        <v>157</v>
      </c>
      <c r="BB393" s="25" t="s">
        <v>157</v>
      </c>
      <c r="BC393" s="25" t="s">
        <v>157</v>
      </c>
      <c r="BD393" s="25" t="s">
        <v>157</v>
      </c>
      <c r="BE393" s="25" t="s">
        <v>157</v>
      </c>
      <c r="BF393" s="25" t="s">
        <v>157</v>
      </c>
      <c r="BG393" s="25" t="s">
        <v>157</v>
      </c>
      <c r="BH393" s="25" t="s">
        <v>157</v>
      </c>
      <c r="BI393" s="25" t="s">
        <v>157</v>
      </c>
      <c r="BJ393" s="25" t="s">
        <v>157</v>
      </c>
      <c r="BK393" s="25" t="s">
        <v>157</v>
      </c>
      <c r="BL393" s="25" t="s">
        <v>157</v>
      </c>
      <c r="BM393" s="25" t="s">
        <v>157</v>
      </c>
      <c r="BN393" s="25" t="s">
        <v>157</v>
      </c>
      <c r="BO393" s="25" t="s">
        <v>157</v>
      </c>
      <c r="BP393" s="25" t="s">
        <v>157</v>
      </c>
      <c r="BQ393" s="25" t="s">
        <v>157</v>
      </c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</row>
    <row r="394" spans="2:84" x14ac:dyDescent="0.25">
      <c r="B394" t="str">
        <f>IF(Q394="ja",XPlan_raw[[#This Row],[EKA_kode2]],"")</f>
        <v>N530042102</v>
      </c>
      <c r="C394" t="str">
        <f>XPlan_raw[[#This Row],[eka_langtnavn]]</f>
        <v xml:space="preserve">KE501: Grundlæggende Kemi </v>
      </c>
      <c r="D394" t="str">
        <f>IF(XPlan_raw[[#This Row],[Interne-kode]]&lt;&gt;"(tom)",XPlan_raw[[#This Row],[Interne-kode]],"")</f>
        <v>KE501</v>
      </c>
      <c r="E3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14-08-2025</v>
      </c>
      <c r="G394" t="str">
        <f>IF(XPlan_raw[[#This Row],[Campus]]&lt;&gt;"(tom)",XPlan_raw[[#This Row],[Campus]],"")</f>
        <v>Odense</v>
      </c>
      <c r="H394" t="str">
        <f>IF(OR(XPlan_raw[[#This Row],[Prøveform]]="(tom)",XPlan_raw[[#This Row],[Prøveform]]=""),"",XPlan_raw[[#This Row],[Prøveform]])</f>
        <v>Written examination on premises</v>
      </c>
      <c r="I394" t="str">
        <f>IF(XPlan_raw[[#This Row],[Eksaminator_samlet]]&lt;&gt;"",XPlan_raw[[#This Row],[Eksaminator_samlet]],"")</f>
        <v>Steffen Bähring</v>
      </c>
      <c r="J394" t="str">
        <f>IF(OR(XPlan_raw[[#This Row],[Censur]]="(tom)",XPlan_raw[[#This Row],[Censur]]=""),"",XPlan_raw[[#This Row],[Censur]])</f>
        <v>Second examiner: External</v>
      </c>
      <c r="K3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4" s="4" t="str">
        <f>IF(XPlan_raw[[#This Row],[Bemærk]]&lt;&gt;"",XPlan_raw[[#This Row],[Bemærk]],"")</f>
        <v/>
      </c>
      <c r="M394" s="4" t="str">
        <f>IF(XPlan_raw[[#This Row],[Prøveform]]="Skriftlig prøve",XPlan_raw[[#This Row],[DATO: Start eksamen]]+21,"")</f>
        <v/>
      </c>
      <c r="N3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94" s="27" t="s">
        <v>515</v>
      </c>
      <c r="R394" s="26" t="s">
        <v>833</v>
      </c>
      <c r="S394" s="25" t="s">
        <v>834</v>
      </c>
      <c r="T394" s="25" t="s">
        <v>835</v>
      </c>
      <c r="U394" s="25" t="s">
        <v>165</v>
      </c>
      <c r="V394" s="25" t="s">
        <v>157</v>
      </c>
      <c r="W394" s="42">
        <v>45883</v>
      </c>
      <c r="X394" s="51"/>
      <c r="Y394" s="41" t="s">
        <v>805</v>
      </c>
      <c r="Z394" s="26" t="s">
        <v>836</v>
      </c>
      <c r="AA394" s="25" t="s">
        <v>791</v>
      </c>
      <c r="AB394" s="25" t="s">
        <v>187</v>
      </c>
      <c r="AC394" s="42" t="s">
        <v>157</v>
      </c>
      <c r="AD394" s="51"/>
      <c r="AE394" s="26"/>
      <c r="AF394" t="s">
        <v>18</v>
      </c>
      <c r="AH394" s="46" t="s">
        <v>157</v>
      </c>
      <c r="AI394" s="25" t="s">
        <v>157</v>
      </c>
      <c r="AJ394" s="46" t="s">
        <v>157</v>
      </c>
      <c r="AK394" s="25" t="s">
        <v>157</v>
      </c>
      <c r="AL394" s="46" t="s">
        <v>157</v>
      </c>
      <c r="AM394" s="25" t="s">
        <v>49</v>
      </c>
      <c r="AN394" s="46" t="s">
        <v>157</v>
      </c>
      <c r="AO394" s="25" t="s">
        <v>157</v>
      </c>
      <c r="AP394" s="25" t="s">
        <v>157</v>
      </c>
      <c r="AQ394" s="25" t="s">
        <v>157</v>
      </c>
      <c r="AR394" s="25" t="s">
        <v>157</v>
      </c>
      <c r="AS394" s="25" t="s">
        <v>157</v>
      </c>
      <c r="AT394" s="25" t="s">
        <v>157</v>
      </c>
      <c r="AU394" s="25" t="s">
        <v>157</v>
      </c>
      <c r="AV394" s="25" t="s">
        <v>58</v>
      </c>
      <c r="AW394" s="25" t="s">
        <v>157</v>
      </c>
      <c r="AX394" s="25" t="s">
        <v>157</v>
      </c>
      <c r="AY394" s="25" t="s">
        <v>157</v>
      </c>
      <c r="AZ394" s="25" t="s">
        <v>157</v>
      </c>
      <c r="BA394" s="25" t="s">
        <v>157</v>
      </c>
      <c r="BB394" s="25" t="s">
        <v>157</v>
      </c>
      <c r="BC394" s="25" t="s">
        <v>157</v>
      </c>
      <c r="BD394" s="25" t="s">
        <v>157</v>
      </c>
      <c r="BE394" s="25" t="s">
        <v>157</v>
      </c>
      <c r="BF394" s="25" t="s">
        <v>157</v>
      </c>
      <c r="BG394" s="25" t="s">
        <v>157</v>
      </c>
      <c r="BH394" s="25" t="s">
        <v>157</v>
      </c>
      <c r="BI394" s="25" t="s">
        <v>157</v>
      </c>
      <c r="BJ394" s="25" t="s">
        <v>157</v>
      </c>
      <c r="BK394" s="25" t="s">
        <v>157</v>
      </c>
      <c r="BL394" s="25" t="s">
        <v>157</v>
      </c>
      <c r="BM394" s="25" t="s">
        <v>157</v>
      </c>
      <c r="BN394" s="25" t="s">
        <v>157</v>
      </c>
      <c r="BO394" s="25" t="s">
        <v>157</v>
      </c>
      <c r="BP394" s="25" t="s">
        <v>157</v>
      </c>
      <c r="BQ394" s="25" t="s">
        <v>157</v>
      </c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</row>
    <row r="395" spans="2:84" x14ac:dyDescent="0.25">
      <c r="B395" t="str">
        <f>IF(Q395="ja",XPlan_raw[[#This Row],[EKA_kode2]],"")</f>
        <v>T430001102</v>
      </c>
      <c r="C395" t="str">
        <f>XPlan_raw[[#This Row],[eka_langtnavn]]</f>
        <v>Værkstedskursus: Installationsteknik</v>
      </c>
      <c r="D395" t="str">
        <f>IF(XPlan_raw[[#This Row],[Interne-kode]]&lt;&gt;"(tom)",XPlan_raw[[#This Row],[Interne-kode]],"")</f>
        <v>E-VSK2</v>
      </c>
      <c r="E3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18-08-2025 - 22-08-2025</v>
      </c>
      <c r="G395" t="str">
        <f>IF(XPlan_raw[[#This Row],[Campus]]&lt;&gt;"(tom)",XPlan_raw[[#This Row],[Campus]],"")</f>
        <v>Odense</v>
      </c>
      <c r="H395" t="str">
        <f>IF(OR(XPlan_raw[[#This Row],[Prøveform]]="(tom)",XPlan_raw[[#This Row],[Prøveform]]=""),"",XPlan_raw[[#This Row],[Prøveform]])</f>
        <v>Take-home assignment</v>
      </c>
      <c r="I395" t="str">
        <f>IF(XPlan_raw[[#This Row],[Eksaminator_samlet]]&lt;&gt;"",XPlan_raw[[#This Row],[Eksaminator_samlet]],"")</f>
        <v>Martin Hovmand Thygesen</v>
      </c>
      <c r="J395" t="str">
        <f>IF(OR(XPlan_raw[[#This Row],[Censur]]="(tom)",XPlan_raw[[#This Row],[Censur]]=""),"",XPlan_raw[[#This Row],[Censur]])</f>
        <v>Second examiner: None</v>
      </c>
      <c r="K3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5" s="4" t="str">
        <f>IF(XPlan_raw[[#This Row],[Bemærk]]&lt;&gt;"",XPlan_raw[[#This Row],[Bemærk]],"")</f>
        <v/>
      </c>
      <c r="M395" s="4" t="str">
        <f>IF(XPlan_raw[[#This Row],[Prøveform]]="Skriftlig prøve",XPlan_raw[[#This Row],[DATO: Start eksamen]]+21,"")</f>
        <v/>
      </c>
      <c r="N3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5" s="27" t="s">
        <v>515</v>
      </c>
      <c r="R395" s="49" t="s">
        <v>1510</v>
      </c>
      <c r="S395" s="46" t="s">
        <v>1511</v>
      </c>
      <c r="T395" s="25" t="s">
        <v>1512</v>
      </c>
      <c r="U395" s="46" t="s">
        <v>156</v>
      </c>
      <c r="V395" s="25" t="s">
        <v>157</v>
      </c>
      <c r="W395" s="50">
        <v>45887</v>
      </c>
      <c r="X395" s="51">
        <v>45891</v>
      </c>
      <c r="Y395" s="41" t="s">
        <v>630</v>
      </c>
      <c r="Z395" s="49" t="s">
        <v>1513</v>
      </c>
      <c r="AA395" s="25" t="s">
        <v>255</v>
      </c>
      <c r="AB395" s="46" t="s">
        <v>167</v>
      </c>
      <c r="AC395" s="42" t="s">
        <v>157</v>
      </c>
      <c r="AD395" s="52"/>
      <c r="AE395" s="26"/>
      <c r="AF395" t="s">
        <v>18</v>
      </c>
      <c r="AH395" s="46" t="s">
        <v>157</v>
      </c>
      <c r="AI395" s="25" t="s">
        <v>157</v>
      </c>
      <c r="AJ395" s="46" t="s">
        <v>46</v>
      </c>
      <c r="AK395" s="25" t="s">
        <v>157</v>
      </c>
      <c r="AL395" s="46" t="s">
        <v>157</v>
      </c>
      <c r="AM395" s="25" t="s">
        <v>157</v>
      </c>
      <c r="AN395" s="46" t="s">
        <v>157</v>
      </c>
      <c r="AO395" s="25" t="s">
        <v>157</v>
      </c>
      <c r="AP395" s="25" t="s">
        <v>157</v>
      </c>
      <c r="AQ395" s="25" t="s">
        <v>157</v>
      </c>
      <c r="AR395" s="25" t="s">
        <v>157</v>
      </c>
      <c r="AS395" s="25" t="s">
        <v>157</v>
      </c>
      <c r="AT395" s="25" t="s">
        <v>157</v>
      </c>
      <c r="AU395" s="25" t="s">
        <v>157</v>
      </c>
      <c r="AV395" s="25"/>
      <c r="AW395" s="25" t="s">
        <v>157</v>
      </c>
      <c r="AX395" s="25" t="s">
        <v>157</v>
      </c>
      <c r="AY395" s="25" t="s">
        <v>157</v>
      </c>
      <c r="AZ395" s="25" t="s">
        <v>157</v>
      </c>
      <c r="BA395" s="25" t="s">
        <v>157</v>
      </c>
      <c r="BB395" s="25" t="s">
        <v>157</v>
      </c>
      <c r="BC395" s="25" t="s">
        <v>157</v>
      </c>
      <c r="BD395" s="25" t="s">
        <v>157</v>
      </c>
      <c r="BE395" s="25" t="s">
        <v>157</v>
      </c>
      <c r="BF395" s="25" t="s">
        <v>157</v>
      </c>
      <c r="BG395" s="25" t="s">
        <v>157</v>
      </c>
      <c r="BH395" s="25" t="s">
        <v>157</v>
      </c>
      <c r="BI395" s="25" t="s">
        <v>157</v>
      </c>
      <c r="BJ395" s="25" t="s">
        <v>157</v>
      </c>
      <c r="BK395" s="25" t="s">
        <v>157</v>
      </c>
      <c r="BL395" s="25" t="s">
        <v>157</v>
      </c>
      <c r="BM395" s="25" t="s">
        <v>157</v>
      </c>
      <c r="BN395" s="25" t="s">
        <v>157</v>
      </c>
      <c r="BO395" s="25" t="s">
        <v>157</v>
      </c>
      <c r="BP395" s="25" t="s">
        <v>157</v>
      </c>
      <c r="BQ395" s="25" t="s">
        <v>157</v>
      </c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</row>
    <row r="396" spans="2:84" x14ac:dyDescent="0.25">
      <c r="B396" t="str">
        <f>IF(Q396="ja",XPlan_raw[[#This Row],[EKA_kode2]],"")</f>
        <v/>
      </c>
      <c r="C396" t="str">
        <f>XPlan_raw[[#This Row],[eka_langtnavn]]</f>
        <v>(F) Eksperimentel fysik og halvledere</v>
      </c>
      <c r="D396" t="str">
        <f>IF(XPlan_raw[[#This Row],[Interne-kode]]&lt;&gt;"(tom)",XPlan_raw[[#This Row],[Interne-kode]],"")</f>
        <v/>
      </c>
      <c r="E3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6" t="str">
        <f>IF(XPlan_raw[[#This Row],[Campus]]&lt;&gt;"(tom)",XPlan_raw[[#This Row],[Campus]],"")</f>
        <v>Odense</v>
      </c>
      <c r="H396" t="str">
        <f>IF(OR(XPlan_raw[[#This Row],[Prøveform]]="(tom)",XPlan_raw[[#This Row],[Prøveform]]=""),"",XPlan_raw[[#This Row],[Prøveform]])</f>
        <v/>
      </c>
      <c r="I396" t="str">
        <f>IF(XPlan_raw[[#This Row],[Eksaminator_samlet]]&lt;&gt;"",XPlan_raw[[#This Row],[Eksaminator_samlet]],"")</f>
        <v/>
      </c>
      <c r="J396" t="str">
        <f>IF(OR(XPlan_raw[[#This Row],[Censur]]="(tom)",XPlan_raw[[#This Row],[Censur]]=""),"",XPlan_raw[[#This Row],[Censur]])</f>
        <v/>
      </c>
      <c r="K3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6" s="4" t="str">
        <f>IF(XPlan_raw[[#This Row],[Bemærk]]&lt;&gt;"",XPlan_raw[[#This Row],[Bemærk]],"")</f>
        <v/>
      </c>
      <c r="M396" s="4" t="str">
        <f>IF(XPlan_raw[[#This Row],[Prøveform]]="Skriftlig prøve",XPlan_raw[[#This Row],[DATO: Start eksamen]]+21,"")</f>
        <v/>
      </c>
      <c r="N3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6" s="27" t="s">
        <v>638</v>
      </c>
      <c r="R396" s="49" t="s">
        <v>800</v>
      </c>
      <c r="S396" s="46" t="s">
        <v>801</v>
      </c>
      <c r="T396" s="25" t="s">
        <v>157</v>
      </c>
      <c r="U396" s="46" t="s">
        <v>157</v>
      </c>
      <c r="V396" s="25" t="s">
        <v>157</v>
      </c>
      <c r="W396" s="50" t="s">
        <v>157</v>
      </c>
      <c r="X396" s="51"/>
      <c r="Y396" s="41" t="s">
        <v>157</v>
      </c>
      <c r="Z396" s="49"/>
      <c r="AA396" s="25"/>
      <c r="AB396" s="46"/>
      <c r="AC396" s="42" t="s">
        <v>157</v>
      </c>
      <c r="AD396" s="52"/>
      <c r="AE396" s="26"/>
      <c r="AF396" t="s">
        <v>18</v>
      </c>
      <c r="AH396" s="46" t="s">
        <v>157</v>
      </c>
      <c r="AI396" s="25" t="s">
        <v>157</v>
      </c>
      <c r="AJ396" s="46" t="s">
        <v>157</v>
      </c>
      <c r="AK396" s="25" t="s">
        <v>157</v>
      </c>
      <c r="AL396" s="46" t="s">
        <v>157</v>
      </c>
      <c r="AM396" s="25" t="s">
        <v>157</v>
      </c>
      <c r="AN396" s="46" t="s">
        <v>157</v>
      </c>
      <c r="AO396" s="25" t="s">
        <v>157</v>
      </c>
      <c r="AP396" s="25" t="s">
        <v>157</v>
      </c>
      <c r="AQ396" s="25" t="s">
        <v>157</v>
      </c>
      <c r="AR396" s="25" t="s">
        <v>157</v>
      </c>
      <c r="AS396" s="25" t="s">
        <v>157</v>
      </c>
      <c r="AT396" s="25" t="s">
        <v>157</v>
      </c>
      <c r="AU396" s="25" t="s">
        <v>157</v>
      </c>
      <c r="AV396" s="25"/>
      <c r="AW396" s="25" t="s">
        <v>157</v>
      </c>
      <c r="AX396" s="25" t="s">
        <v>157</v>
      </c>
      <c r="AY396" s="25" t="s">
        <v>157</v>
      </c>
      <c r="AZ396" s="25" t="s">
        <v>157</v>
      </c>
      <c r="BA396" s="25" t="s">
        <v>157</v>
      </c>
      <c r="BB396" s="25" t="s">
        <v>157</v>
      </c>
      <c r="BC396" s="25" t="s">
        <v>157</v>
      </c>
      <c r="BD396" s="25" t="s">
        <v>157</v>
      </c>
      <c r="BE396" s="25" t="s">
        <v>157</v>
      </c>
      <c r="BF396" s="25" t="s">
        <v>157</v>
      </c>
      <c r="BG396" s="25" t="s">
        <v>157</v>
      </c>
      <c r="BH396" s="25" t="s">
        <v>157</v>
      </c>
      <c r="BI396" s="25" t="s">
        <v>157</v>
      </c>
      <c r="BJ396" s="25" t="s">
        <v>157</v>
      </c>
      <c r="BK396" s="25" t="s">
        <v>157</v>
      </c>
      <c r="BL396" s="25" t="s">
        <v>157</v>
      </c>
      <c r="BM396" s="25" t="s">
        <v>157</v>
      </c>
      <c r="BN396" s="25" t="s">
        <v>157</v>
      </c>
      <c r="BO396" s="25" t="s">
        <v>157</v>
      </c>
      <c r="BP396" s="25" t="s">
        <v>157</v>
      </c>
      <c r="BQ396" s="25" t="s">
        <v>157</v>
      </c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</row>
    <row r="397" spans="2:84" x14ac:dyDescent="0.25">
      <c r="B397" t="str">
        <f>IF(Q397="ja",XPlan_raw[[#This Row],[EKA_kode2]],"")</f>
        <v/>
      </c>
      <c r="C397" t="str">
        <f>XPlan_raw[[#This Row],[eka_langtnavn]]</f>
        <v>(F) Elektromagnetisme og optik</v>
      </c>
      <c r="D397" t="str">
        <f>IF(XPlan_raw[[#This Row],[Interne-kode]]&lt;&gt;"(tom)",XPlan_raw[[#This Row],[Interne-kode]],"")</f>
        <v/>
      </c>
      <c r="E3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7" t="str">
        <f>IF(XPlan_raw[[#This Row],[Campus]]&lt;&gt;"(tom)",XPlan_raw[[#This Row],[Campus]],"")</f>
        <v>Odense</v>
      </c>
      <c r="H397" t="str">
        <f>IF(OR(XPlan_raw[[#This Row],[Prøveform]]="(tom)",XPlan_raw[[#This Row],[Prøveform]]=""),"",XPlan_raw[[#This Row],[Prøveform]])</f>
        <v/>
      </c>
      <c r="I397" t="str">
        <f>IF(XPlan_raw[[#This Row],[Eksaminator_samlet]]&lt;&gt;"",XPlan_raw[[#This Row],[Eksaminator_samlet]],"")</f>
        <v/>
      </c>
      <c r="J397" t="str">
        <f>IF(OR(XPlan_raw[[#This Row],[Censur]]="(tom)",XPlan_raw[[#This Row],[Censur]]=""),"",XPlan_raw[[#This Row],[Censur]])</f>
        <v/>
      </c>
      <c r="K3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7" s="4" t="str">
        <f>IF(XPlan_raw[[#This Row],[Bemærk]]&lt;&gt;"",XPlan_raw[[#This Row],[Bemærk]],"")</f>
        <v/>
      </c>
      <c r="M397" s="4" t="str">
        <f>IF(XPlan_raw[[#This Row],[Prøveform]]="Skriftlig prøve",XPlan_raw[[#This Row],[DATO: Start eksamen]]+21,"")</f>
        <v/>
      </c>
      <c r="N3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7" s="27" t="s">
        <v>638</v>
      </c>
      <c r="R397" s="49" t="s">
        <v>813</v>
      </c>
      <c r="S397" s="46" t="s">
        <v>814</v>
      </c>
      <c r="T397" s="25" t="s">
        <v>157</v>
      </c>
      <c r="U397" s="46" t="s">
        <v>157</v>
      </c>
      <c r="V397" s="25" t="s">
        <v>157</v>
      </c>
      <c r="W397" s="50" t="s">
        <v>157</v>
      </c>
      <c r="X397" s="51"/>
      <c r="Y397" s="41" t="s">
        <v>157</v>
      </c>
      <c r="Z397" s="49"/>
      <c r="AA397" s="25"/>
      <c r="AB397" s="46"/>
      <c r="AC397" s="42" t="s">
        <v>157</v>
      </c>
      <c r="AD397" s="52"/>
      <c r="AE397" s="26"/>
      <c r="AF397" t="s">
        <v>18</v>
      </c>
      <c r="AH397" s="46" t="s">
        <v>157</v>
      </c>
      <c r="AI397" s="25" t="s">
        <v>157</v>
      </c>
      <c r="AJ397" s="46" t="s">
        <v>157</v>
      </c>
      <c r="AK397" s="25" t="s">
        <v>157</v>
      </c>
      <c r="AL397" s="46" t="s">
        <v>157</v>
      </c>
      <c r="AM397" s="25" t="s">
        <v>157</v>
      </c>
      <c r="AN397" s="46" t="s">
        <v>157</v>
      </c>
      <c r="AO397" s="25" t="s">
        <v>157</v>
      </c>
      <c r="AP397" s="25" t="s">
        <v>157</v>
      </c>
      <c r="AQ397" s="25" t="s">
        <v>157</v>
      </c>
      <c r="AR397" s="25" t="s">
        <v>157</v>
      </c>
      <c r="AS397" s="25" t="s">
        <v>157</v>
      </c>
      <c r="AT397" s="25" t="s">
        <v>157</v>
      </c>
      <c r="AU397" s="25" t="s">
        <v>157</v>
      </c>
      <c r="AV397" s="25"/>
      <c r="AW397" s="25" t="s">
        <v>157</v>
      </c>
      <c r="AX397" s="25" t="s">
        <v>157</v>
      </c>
      <c r="AY397" s="25" t="s">
        <v>157</v>
      </c>
      <c r="AZ397" s="25" t="s">
        <v>157</v>
      </c>
      <c r="BA397" s="25" t="s">
        <v>157</v>
      </c>
      <c r="BB397" s="25" t="s">
        <v>157</v>
      </c>
      <c r="BC397" s="25" t="s">
        <v>157</v>
      </c>
      <c r="BD397" s="25" t="s">
        <v>157</v>
      </c>
      <c r="BE397" s="25" t="s">
        <v>157</v>
      </c>
      <c r="BF397" s="25" t="s">
        <v>157</v>
      </c>
      <c r="BG397" s="25" t="s">
        <v>157</v>
      </c>
      <c r="BH397" s="25" t="s">
        <v>157</v>
      </c>
      <c r="BI397" s="25" t="s">
        <v>157</v>
      </c>
      <c r="BJ397" s="25" t="s">
        <v>157</v>
      </c>
      <c r="BK397" s="25" t="s">
        <v>157</v>
      </c>
      <c r="BL397" s="25" t="s">
        <v>157</v>
      </c>
      <c r="BM397" s="25" t="s">
        <v>157</v>
      </c>
      <c r="BN397" s="25" t="s">
        <v>157</v>
      </c>
      <c r="BO397" s="25" t="s">
        <v>157</v>
      </c>
      <c r="BP397" s="25" t="s">
        <v>157</v>
      </c>
      <c r="BQ397" s="25" t="s">
        <v>157</v>
      </c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</row>
    <row r="398" spans="2:84" x14ac:dyDescent="0.25">
      <c r="B398" t="str">
        <f>IF(Q398="ja",XPlan_raw[[#This Row],[EKA_kode2]],"")</f>
        <v/>
      </c>
      <c r="C398" t="str">
        <f>XPlan_raw[[#This Row],[eka_langtnavn]]</f>
        <v>(F) Elektromagnetisme og optik</v>
      </c>
      <c r="D398" t="str">
        <f>IF(XPlan_raw[[#This Row],[Interne-kode]]&lt;&gt;"(tom)",XPlan_raw[[#This Row],[Interne-kode]],"")</f>
        <v/>
      </c>
      <c r="E3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8" t="str">
        <f>IF(XPlan_raw[[#This Row],[Campus]]&lt;&gt;"(tom)",XPlan_raw[[#This Row],[Campus]],"")</f>
        <v>Odense</v>
      </c>
      <c r="H398" t="str">
        <f>IF(OR(XPlan_raw[[#This Row],[Prøveform]]="(tom)",XPlan_raw[[#This Row],[Prøveform]]=""),"",XPlan_raw[[#This Row],[Prøveform]])</f>
        <v/>
      </c>
      <c r="I398" t="str">
        <f>IF(XPlan_raw[[#This Row],[Eksaminator_samlet]]&lt;&gt;"",XPlan_raw[[#This Row],[Eksaminator_samlet]],"")</f>
        <v/>
      </c>
      <c r="J398" t="str">
        <f>IF(OR(XPlan_raw[[#This Row],[Censur]]="(tom)",XPlan_raw[[#This Row],[Censur]]=""),"",XPlan_raw[[#This Row],[Censur]])</f>
        <v/>
      </c>
      <c r="K3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8" s="4" t="str">
        <f>IF(XPlan_raw[[#This Row],[Bemærk]]&lt;&gt;"",XPlan_raw[[#This Row],[Bemærk]],"")</f>
        <v/>
      </c>
      <c r="M398" s="4" t="str">
        <f>IF(XPlan_raw[[#This Row],[Prøveform]]="Skriftlig prøve",XPlan_raw[[#This Row],[DATO: Start eksamen]]+21,"")</f>
        <v/>
      </c>
      <c r="N3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8" s="27" t="s">
        <v>638</v>
      </c>
      <c r="R398" s="49" t="s">
        <v>815</v>
      </c>
      <c r="S398" s="46" t="s">
        <v>814</v>
      </c>
      <c r="T398" s="25" t="s">
        <v>157</v>
      </c>
      <c r="U398" s="46" t="s">
        <v>157</v>
      </c>
      <c r="V398" s="25" t="s">
        <v>157</v>
      </c>
      <c r="W398" s="50" t="s">
        <v>157</v>
      </c>
      <c r="X398" s="51"/>
      <c r="Y398" s="41" t="s">
        <v>157</v>
      </c>
      <c r="Z398" s="49"/>
      <c r="AA398" s="25"/>
      <c r="AB398" s="46"/>
      <c r="AC398" s="42" t="s">
        <v>157</v>
      </c>
      <c r="AD398" s="52"/>
      <c r="AE398" s="26"/>
      <c r="AF398" t="s">
        <v>18</v>
      </c>
      <c r="AH398" s="46" t="s">
        <v>157</v>
      </c>
      <c r="AI398" s="25" t="s">
        <v>157</v>
      </c>
      <c r="AJ398" s="46" t="s">
        <v>157</v>
      </c>
      <c r="AK398" s="25" t="s">
        <v>157</v>
      </c>
      <c r="AL398" s="46" t="s">
        <v>157</v>
      </c>
      <c r="AM398" s="25" t="s">
        <v>157</v>
      </c>
      <c r="AN398" s="46" t="s">
        <v>157</v>
      </c>
      <c r="AO398" s="25" t="s">
        <v>157</v>
      </c>
      <c r="AP398" s="25" t="s">
        <v>157</v>
      </c>
      <c r="AQ398" s="25" t="s">
        <v>157</v>
      </c>
      <c r="AR398" s="25" t="s">
        <v>157</v>
      </c>
      <c r="AS398" s="25" t="s">
        <v>157</v>
      </c>
      <c r="AT398" s="25" t="s">
        <v>157</v>
      </c>
      <c r="AU398" s="25" t="s">
        <v>157</v>
      </c>
      <c r="AV398" s="25"/>
      <c r="AW398" s="25" t="s">
        <v>157</v>
      </c>
      <c r="AX398" s="25" t="s">
        <v>157</v>
      </c>
      <c r="AY398" s="25" t="s">
        <v>157</v>
      </c>
      <c r="AZ398" s="25" t="s">
        <v>157</v>
      </c>
      <c r="BA398" s="25" t="s">
        <v>157</v>
      </c>
      <c r="BB398" s="25" t="s">
        <v>157</v>
      </c>
      <c r="BC398" s="25" t="s">
        <v>157</v>
      </c>
      <c r="BD398" s="25" t="s">
        <v>157</v>
      </c>
      <c r="BE398" s="25" t="s">
        <v>157</v>
      </c>
      <c r="BF398" s="25" t="s">
        <v>157</v>
      </c>
      <c r="BG398" s="25" t="s">
        <v>157</v>
      </c>
      <c r="BH398" s="25" t="s">
        <v>157</v>
      </c>
      <c r="BI398" s="25" t="s">
        <v>157</v>
      </c>
      <c r="BJ398" s="25" t="s">
        <v>157</v>
      </c>
      <c r="BK398" s="25" t="s">
        <v>157</v>
      </c>
      <c r="BL398" s="25" t="s">
        <v>157</v>
      </c>
      <c r="BM398" s="25" t="s">
        <v>157</v>
      </c>
      <c r="BN398" s="25" t="s">
        <v>157</v>
      </c>
      <c r="BO398" s="25" t="s">
        <v>157</v>
      </c>
      <c r="BP398" s="25" t="s">
        <v>157</v>
      </c>
      <c r="BQ398" s="25" t="s">
        <v>157</v>
      </c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</row>
    <row r="399" spans="2:84" x14ac:dyDescent="0.25">
      <c r="B399" t="str">
        <f>IF(Q399="ja",XPlan_raw[[#This Row],[EKA_kode2]],"")</f>
        <v/>
      </c>
      <c r="C399" t="str">
        <f>XPlan_raw[[#This Row],[eka_langtnavn]]</f>
        <v>(F) Kvantemekanik II</v>
      </c>
      <c r="D399" t="str">
        <f>IF(XPlan_raw[[#This Row],[Interne-kode]]&lt;&gt;"(tom)",XPlan_raw[[#This Row],[Interne-kode]],"")</f>
        <v/>
      </c>
      <c r="E3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9" t="str">
        <f>IF(XPlan_raw[[#This Row],[Campus]]&lt;&gt;"(tom)",XPlan_raw[[#This Row],[Campus]],"")</f>
        <v>Odense</v>
      </c>
      <c r="H399" t="str">
        <f>IF(OR(XPlan_raw[[#This Row],[Prøveform]]="(tom)",XPlan_raw[[#This Row],[Prøveform]]=""),"",XPlan_raw[[#This Row],[Prøveform]])</f>
        <v/>
      </c>
      <c r="I399" t="str">
        <f>IF(XPlan_raw[[#This Row],[Eksaminator_samlet]]&lt;&gt;"",XPlan_raw[[#This Row],[Eksaminator_samlet]],"")</f>
        <v>Joel Cox</v>
      </c>
      <c r="J399" t="str">
        <f>IF(OR(XPlan_raw[[#This Row],[Censur]]="(tom)",XPlan_raw[[#This Row],[Censur]]=""),"",XPlan_raw[[#This Row],[Censur]])</f>
        <v/>
      </c>
      <c r="K3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9" s="4" t="str">
        <f>IF(XPlan_raw[[#This Row],[Bemærk]]&lt;&gt;"",XPlan_raw[[#This Row],[Bemærk]],"")</f>
        <v/>
      </c>
      <c r="M399" s="4" t="str">
        <f>IF(XPlan_raw[[#This Row],[Prøveform]]="Skriftlig prøve",XPlan_raw[[#This Row],[DATO: Start eksamen]]+21,"")</f>
        <v/>
      </c>
      <c r="N3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9" s="27" t="s">
        <v>638</v>
      </c>
      <c r="R399" s="49" t="s">
        <v>819</v>
      </c>
      <c r="S399" s="46" t="s">
        <v>820</v>
      </c>
      <c r="T399" s="25" t="s">
        <v>157</v>
      </c>
      <c r="U399" s="46" t="s">
        <v>157</v>
      </c>
      <c r="V399" s="25" t="s">
        <v>157</v>
      </c>
      <c r="W399" s="50" t="s">
        <v>157</v>
      </c>
      <c r="X399" s="51"/>
      <c r="Y399" s="41" t="s">
        <v>157</v>
      </c>
      <c r="Z399" s="49" t="s">
        <v>821</v>
      </c>
      <c r="AA399" s="25"/>
      <c r="AB399" s="46"/>
      <c r="AC399" s="42" t="s">
        <v>157</v>
      </c>
      <c r="AD399" s="52"/>
      <c r="AE399" s="26"/>
      <c r="AF399" t="s">
        <v>18</v>
      </c>
      <c r="AH399" s="46" t="s">
        <v>157</v>
      </c>
      <c r="AI399" s="25" t="s">
        <v>157</v>
      </c>
      <c r="AJ399" s="46" t="s">
        <v>157</v>
      </c>
      <c r="AK399" s="25" t="s">
        <v>157</v>
      </c>
      <c r="AL399" s="46" t="s">
        <v>157</v>
      </c>
      <c r="AM399" s="25" t="s">
        <v>157</v>
      </c>
      <c r="AN399" s="46" t="s">
        <v>157</v>
      </c>
      <c r="AO399" s="25" t="s">
        <v>157</v>
      </c>
      <c r="AP399" s="25" t="s">
        <v>157</v>
      </c>
      <c r="AQ399" s="25" t="s">
        <v>157</v>
      </c>
      <c r="AR399" s="25" t="s">
        <v>157</v>
      </c>
      <c r="AS399" s="25" t="s">
        <v>157</v>
      </c>
      <c r="AT399" s="25" t="s">
        <v>157</v>
      </c>
      <c r="AU399" s="25" t="s">
        <v>157</v>
      </c>
      <c r="AV399" s="25"/>
      <c r="AW399" s="25" t="s">
        <v>157</v>
      </c>
      <c r="AX399" s="25" t="s">
        <v>157</v>
      </c>
      <c r="AY399" s="25" t="s">
        <v>157</v>
      </c>
      <c r="AZ399" s="25" t="s">
        <v>157</v>
      </c>
      <c r="BA399" s="25" t="s">
        <v>157</v>
      </c>
      <c r="BB399" s="25" t="s">
        <v>157</v>
      </c>
      <c r="BC399" s="25" t="s">
        <v>157</v>
      </c>
      <c r="BD399" s="25" t="s">
        <v>157</v>
      </c>
      <c r="BE399" s="25" t="s">
        <v>157</v>
      </c>
      <c r="BF399" s="25" t="s">
        <v>157</v>
      </c>
      <c r="BG399" s="25" t="s">
        <v>157</v>
      </c>
      <c r="BH399" s="25" t="s">
        <v>157</v>
      </c>
      <c r="BI399" s="25" t="s">
        <v>157</v>
      </c>
      <c r="BJ399" s="25" t="s">
        <v>157</v>
      </c>
      <c r="BK399" s="25" t="s">
        <v>157</v>
      </c>
      <c r="BL399" s="25" t="s">
        <v>157</v>
      </c>
      <c r="BM399" s="25" t="s">
        <v>157</v>
      </c>
      <c r="BN399" s="25" t="s">
        <v>157</v>
      </c>
      <c r="BO399" s="25" t="s">
        <v>157</v>
      </c>
      <c r="BP399" s="25" t="s">
        <v>157</v>
      </c>
      <c r="BQ399" s="25" t="s">
        <v>157</v>
      </c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</row>
    <row r="400" spans="2:84" x14ac:dyDescent="0.25">
      <c r="B400" t="str">
        <f>IF(Q400="ja",XPlan_raw[[#This Row],[EKA_kode2]],"")</f>
        <v/>
      </c>
      <c r="C400" t="str">
        <f>XPlan_raw[[#This Row],[eka_langtnavn]]</f>
        <v>Artificial Intelligence in World Politics</v>
      </c>
      <c r="D400" t="str">
        <f>IF(XPlan_raw[[#This Row],[Interne-kode]]&lt;&gt;"(tom)",XPlan_raw[[#This Row],[Interne-kode]],"")</f>
        <v/>
      </c>
      <c r="E4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0" t="str">
        <f>IF(XPlan_raw[[#This Row],[Campus]]&lt;&gt;"(tom)",XPlan_raw[[#This Row],[Campus]],"")</f>
        <v>Odense</v>
      </c>
      <c r="H400" t="str">
        <f>IF(OR(XPlan_raw[[#This Row],[Prøveform]]="(tom)",XPlan_raw[[#This Row],[Prøveform]]=""),"",XPlan_raw[[#This Row],[Prøveform]])</f>
        <v/>
      </c>
      <c r="I400" t="str">
        <f>IF(XPlan_raw[[#This Row],[Eksaminator_samlet]]&lt;&gt;"",XPlan_raw[[#This Row],[Eksaminator_samlet]],"")</f>
        <v/>
      </c>
      <c r="J400" t="str">
        <f>IF(OR(XPlan_raw[[#This Row],[Censur]]="(tom)",XPlan_raw[[#This Row],[Censur]]=""),"",XPlan_raw[[#This Row],[Censur]])</f>
        <v/>
      </c>
      <c r="K4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0" s="4" t="str">
        <f>IF(XPlan_raw[[#This Row],[Bemærk]]&lt;&gt;"",XPlan_raw[[#This Row],[Bemærk]],"")</f>
        <v/>
      </c>
      <c r="M400" s="4" t="str">
        <f>IF(XPlan_raw[[#This Row],[Prøveform]]="Skriftlig prøve",XPlan_raw[[#This Row],[DATO: Start eksamen]]+21,"")</f>
        <v/>
      </c>
      <c r="N4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0" s="27" t="s">
        <v>638</v>
      </c>
      <c r="R400" s="49" t="s">
        <v>761</v>
      </c>
      <c r="S400" s="46" t="s">
        <v>762</v>
      </c>
      <c r="T400" s="25" t="s">
        <v>157</v>
      </c>
      <c r="U400" s="46" t="s">
        <v>157</v>
      </c>
      <c r="V400" s="25" t="s">
        <v>157</v>
      </c>
      <c r="W400" s="50" t="s">
        <v>157</v>
      </c>
      <c r="X400" s="51"/>
      <c r="Y400" s="41" t="s">
        <v>157</v>
      </c>
      <c r="Z400" s="49"/>
      <c r="AA400" s="25"/>
      <c r="AB400" s="46"/>
      <c r="AC400" s="42" t="s">
        <v>157</v>
      </c>
      <c r="AD400" s="52"/>
      <c r="AE400" s="26"/>
      <c r="AF400" t="s">
        <v>18</v>
      </c>
      <c r="AH400" s="46" t="s">
        <v>157</v>
      </c>
      <c r="AI400" s="25" t="s">
        <v>157</v>
      </c>
      <c r="AJ400" s="46" t="s">
        <v>157</v>
      </c>
      <c r="AK400" s="25" t="s">
        <v>157</v>
      </c>
      <c r="AL400" s="46" t="s">
        <v>157</v>
      </c>
      <c r="AM400" s="25" t="s">
        <v>157</v>
      </c>
      <c r="AN400" s="46" t="s">
        <v>157</v>
      </c>
      <c r="AO400" s="25" t="s">
        <v>157</v>
      </c>
      <c r="AP400" s="25" t="s">
        <v>157</v>
      </c>
      <c r="AQ400" s="25" t="s">
        <v>157</v>
      </c>
      <c r="AR400" s="25" t="s">
        <v>157</v>
      </c>
      <c r="AS400" s="25" t="s">
        <v>157</v>
      </c>
      <c r="AT400" s="25" t="s">
        <v>157</v>
      </c>
      <c r="AU400" s="25" t="s">
        <v>157</v>
      </c>
      <c r="AV400" s="25"/>
      <c r="AW400" s="25" t="s">
        <v>157</v>
      </c>
      <c r="AX400" s="25" t="s">
        <v>157</v>
      </c>
      <c r="AY400" s="25" t="s">
        <v>157</v>
      </c>
      <c r="AZ400" s="25" t="s">
        <v>157</v>
      </c>
      <c r="BA400" s="25" t="s">
        <v>157</v>
      </c>
      <c r="BB400" s="25" t="s">
        <v>157</v>
      </c>
      <c r="BC400" s="25" t="s">
        <v>157</v>
      </c>
      <c r="BD400" s="25" t="s">
        <v>157</v>
      </c>
      <c r="BE400" s="25" t="s">
        <v>157</v>
      </c>
      <c r="BF400" s="25" t="s">
        <v>157</v>
      </c>
      <c r="BG400" s="25" t="s">
        <v>157</v>
      </c>
      <c r="BH400" s="25" t="s">
        <v>157</v>
      </c>
      <c r="BI400" s="25" t="s">
        <v>157</v>
      </c>
      <c r="BJ400" s="25" t="s">
        <v>157</v>
      </c>
      <c r="BK400" s="25" t="s">
        <v>157</v>
      </c>
      <c r="BL400" s="25" t="s">
        <v>157</v>
      </c>
      <c r="BM400" s="25" t="s">
        <v>157</v>
      </c>
      <c r="BN400" s="25" t="s">
        <v>157</v>
      </c>
      <c r="BO400" s="25" t="s">
        <v>157</v>
      </c>
      <c r="BP400" s="25" t="s">
        <v>157</v>
      </c>
      <c r="BQ400" s="25" t="s">
        <v>34</v>
      </c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</row>
    <row r="401" spans="2:84" x14ac:dyDescent="0.25">
      <c r="B401" t="str">
        <f>IF(Q401="ja",XPlan_raw[[#This Row],[EKA_kode2]],"")</f>
        <v/>
      </c>
      <c r="C401" t="str">
        <f>XPlan_raw[[#This Row],[eka_langtnavn]]</f>
        <v>Artificial Intelligence in World Politics</v>
      </c>
      <c r="D401" t="str">
        <f>IF(XPlan_raw[[#This Row],[Interne-kode]]&lt;&gt;"(tom)",XPlan_raw[[#This Row],[Interne-kode]],"")</f>
        <v/>
      </c>
      <c r="E4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1" t="str">
        <f>IF(XPlan_raw[[#This Row],[Campus]]&lt;&gt;"(tom)",XPlan_raw[[#This Row],[Campus]],"")</f>
        <v>Odense</v>
      </c>
      <c r="H401" t="str">
        <f>IF(OR(XPlan_raw[[#This Row],[Prøveform]]="(tom)",XPlan_raw[[#This Row],[Prøveform]]=""),"",XPlan_raw[[#This Row],[Prøveform]])</f>
        <v/>
      </c>
      <c r="I401" t="str">
        <f>IF(XPlan_raw[[#This Row],[Eksaminator_samlet]]&lt;&gt;"",XPlan_raw[[#This Row],[Eksaminator_samlet]],"")</f>
        <v/>
      </c>
      <c r="J401" t="str">
        <f>IF(OR(XPlan_raw[[#This Row],[Censur]]="(tom)",XPlan_raw[[#This Row],[Censur]]=""),"",XPlan_raw[[#This Row],[Censur]])</f>
        <v/>
      </c>
      <c r="K4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1" s="4" t="str">
        <f>IF(XPlan_raw[[#This Row],[Bemærk]]&lt;&gt;"",XPlan_raw[[#This Row],[Bemærk]],"")</f>
        <v/>
      </c>
      <c r="M401" s="4" t="str">
        <f>IF(XPlan_raw[[#This Row],[Prøveform]]="Skriftlig prøve",XPlan_raw[[#This Row],[DATO: Start eksamen]]+21,"")</f>
        <v/>
      </c>
      <c r="N4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1" s="27" t="s">
        <v>638</v>
      </c>
      <c r="R401" s="49" t="s">
        <v>763</v>
      </c>
      <c r="S401" s="46" t="s">
        <v>762</v>
      </c>
      <c r="T401" s="25" t="s">
        <v>157</v>
      </c>
      <c r="U401" s="46" t="s">
        <v>157</v>
      </c>
      <c r="V401" s="25" t="s">
        <v>157</v>
      </c>
      <c r="W401" s="50" t="s">
        <v>157</v>
      </c>
      <c r="X401" s="51"/>
      <c r="Y401" s="41" t="s">
        <v>157</v>
      </c>
      <c r="Z401" s="49"/>
      <c r="AA401" s="25"/>
      <c r="AB401" s="46"/>
      <c r="AC401" s="42" t="s">
        <v>157</v>
      </c>
      <c r="AD401" s="52"/>
      <c r="AE401" s="26"/>
      <c r="AF401" t="s">
        <v>18</v>
      </c>
      <c r="AH401" s="46" t="s">
        <v>157</v>
      </c>
      <c r="AI401" s="25" t="s">
        <v>157</v>
      </c>
      <c r="AJ401" s="46" t="s">
        <v>157</v>
      </c>
      <c r="AK401" s="25" t="s">
        <v>157</v>
      </c>
      <c r="AL401" s="46" t="s">
        <v>157</v>
      </c>
      <c r="AM401" s="25" t="s">
        <v>157</v>
      </c>
      <c r="AN401" s="46" t="s">
        <v>157</v>
      </c>
      <c r="AO401" s="25" t="s">
        <v>157</v>
      </c>
      <c r="AP401" s="25" t="s">
        <v>157</v>
      </c>
      <c r="AQ401" s="25" t="s">
        <v>157</v>
      </c>
      <c r="AR401" s="25" t="s">
        <v>157</v>
      </c>
      <c r="AS401" s="25" t="s">
        <v>157</v>
      </c>
      <c r="AT401" s="25" t="s">
        <v>157</v>
      </c>
      <c r="AU401" s="25" t="s">
        <v>157</v>
      </c>
      <c r="AV401" s="25"/>
      <c r="AW401" s="25" t="s">
        <v>157</v>
      </c>
      <c r="AX401" s="25" t="s">
        <v>157</v>
      </c>
      <c r="AY401" s="25" t="s">
        <v>157</v>
      </c>
      <c r="AZ401" s="25" t="s">
        <v>157</v>
      </c>
      <c r="BA401" s="25" t="s">
        <v>157</v>
      </c>
      <c r="BB401" s="25" t="s">
        <v>157</v>
      </c>
      <c r="BC401" s="25" t="s">
        <v>157</v>
      </c>
      <c r="BD401" s="25" t="s">
        <v>157</v>
      </c>
      <c r="BE401" s="25" t="s">
        <v>157</v>
      </c>
      <c r="BF401" s="25" t="s">
        <v>157</v>
      </c>
      <c r="BG401" s="25" t="s">
        <v>157</v>
      </c>
      <c r="BH401" s="25" t="s">
        <v>157</v>
      </c>
      <c r="BI401" s="25" t="s">
        <v>157</v>
      </c>
      <c r="BJ401" s="25" t="s">
        <v>157</v>
      </c>
      <c r="BK401" s="25" t="s">
        <v>157</v>
      </c>
      <c r="BL401" s="25" t="s">
        <v>157</v>
      </c>
      <c r="BM401" s="25" t="s">
        <v>157</v>
      </c>
      <c r="BN401" s="25" t="s">
        <v>157</v>
      </c>
      <c r="BO401" s="25" t="s">
        <v>157</v>
      </c>
      <c r="BP401" s="25" t="s">
        <v>157</v>
      </c>
      <c r="BQ401" s="25" t="s">
        <v>34</v>
      </c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</row>
    <row r="402" spans="2:84" x14ac:dyDescent="0.25">
      <c r="B402" t="str">
        <f>IF(Q402="ja",XPlan_raw[[#This Row],[EKA_kode2]],"")</f>
        <v/>
      </c>
      <c r="C402" t="str">
        <f>XPlan_raw[[#This Row],[eka_langtnavn]]</f>
        <v>Avancerede algoritmer</v>
      </c>
      <c r="D402" t="str">
        <f>IF(XPlan_raw[[#This Row],[Interne-kode]]&lt;&gt;"(tom)",XPlan_raw[[#This Row],[Interne-kode]],"")</f>
        <v/>
      </c>
      <c r="E4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2" t="str">
        <f>IF(XPlan_raw[[#This Row],[Campus]]&lt;&gt;"(tom)",XPlan_raw[[#This Row],[Campus]],"")</f>
        <v>Odense</v>
      </c>
      <c r="H402" t="str">
        <f>IF(OR(XPlan_raw[[#This Row],[Prøveform]]="(tom)",XPlan_raw[[#This Row],[Prøveform]]=""),"",XPlan_raw[[#This Row],[Prøveform]])</f>
        <v/>
      </c>
      <c r="I402" t="str">
        <f>IF(XPlan_raw[[#This Row],[Eksaminator_samlet]]&lt;&gt;"",XPlan_raw[[#This Row],[Eksaminator_samlet]],"")</f>
        <v/>
      </c>
      <c r="J402" t="str">
        <f>IF(OR(XPlan_raw[[#This Row],[Censur]]="(tom)",XPlan_raw[[#This Row],[Censur]]=""),"",XPlan_raw[[#This Row],[Censur]])</f>
        <v/>
      </c>
      <c r="K4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2" s="4" t="str">
        <f>IF(XPlan_raw[[#This Row],[Bemærk]]&lt;&gt;"",XPlan_raw[[#This Row],[Bemærk]],"")</f>
        <v/>
      </c>
      <c r="M402" s="4" t="str">
        <f>IF(XPlan_raw[[#This Row],[Prøveform]]="Skriftlig prøve",XPlan_raw[[#This Row],[DATO: Start eksamen]]+21,"")</f>
        <v/>
      </c>
      <c r="N4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2" s="27" t="s">
        <v>638</v>
      </c>
      <c r="R402" s="49" t="s">
        <v>787</v>
      </c>
      <c r="S402" s="46" t="s">
        <v>788</v>
      </c>
      <c r="T402" s="25" t="s">
        <v>157</v>
      </c>
      <c r="U402" s="46" t="s">
        <v>157</v>
      </c>
      <c r="V402" s="25" t="s">
        <v>157</v>
      </c>
      <c r="W402" s="50" t="s">
        <v>157</v>
      </c>
      <c r="X402" s="51"/>
      <c r="Y402" s="41" t="s">
        <v>157</v>
      </c>
      <c r="Z402" s="49"/>
      <c r="AA402" s="25"/>
      <c r="AB402" s="46"/>
      <c r="AC402" s="42" t="s">
        <v>157</v>
      </c>
      <c r="AD402" s="52"/>
      <c r="AE402" s="26"/>
      <c r="AF402" t="s">
        <v>18</v>
      </c>
      <c r="AH402" s="46" t="s">
        <v>157</v>
      </c>
      <c r="AI402" s="25" t="s">
        <v>157</v>
      </c>
      <c r="AJ402" s="46" t="s">
        <v>157</v>
      </c>
      <c r="AK402" s="25" t="s">
        <v>157</v>
      </c>
      <c r="AL402" s="46" t="s">
        <v>157</v>
      </c>
      <c r="AM402" s="25" t="s">
        <v>157</v>
      </c>
      <c r="AN402" s="46" t="s">
        <v>157</v>
      </c>
      <c r="AO402" s="25" t="s">
        <v>157</v>
      </c>
      <c r="AP402" s="25" t="s">
        <v>157</v>
      </c>
      <c r="AQ402" s="25" t="s">
        <v>157</v>
      </c>
      <c r="AR402" s="25" t="s">
        <v>157</v>
      </c>
      <c r="AS402" s="25" t="s">
        <v>157</v>
      </c>
      <c r="AT402" s="25" t="s">
        <v>157</v>
      </c>
      <c r="AU402" s="25" t="s">
        <v>157</v>
      </c>
      <c r="AV402" s="25"/>
      <c r="AW402" s="25" t="s">
        <v>157</v>
      </c>
      <c r="AX402" s="25" t="s">
        <v>157</v>
      </c>
      <c r="AY402" s="25" t="s">
        <v>157</v>
      </c>
      <c r="AZ402" s="25" t="s">
        <v>157</v>
      </c>
      <c r="BA402" s="25" t="s">
        <v>157</v>
      </c>
      <c r="BB402" s="25" t="s">
        <v>157</v>
      </c>
      <c r="BC402" s="25" t="s">
        <v>157</v>
      </c>
      <c r="BD402" s="25" t="s">
        <v>157</v>
      </c>
      <c r="BE402" s="25" t="s">
        <v>157</v>
      </c>
      <c r="BF402" s="25" t="s">
        <v>157</v>
      </c>
      <c r="BG402" s="25" t="s">
        <v>157</v>
      </c>
      <c r="BH402" s="25" t="s">
        <v>157</v>
      </c>
      <c r="BI402" s="25" t="s">
        <v>157</v>
      </c>
      <c r="BJ402" s="25" t="s">
        <v>157</v>
      </c>
      <c r="BK402" s="25" t="s">
        <v>157</v>
      </c>
      <c r="BL402" s="25" t="s">
        <v>157</v>
      </c>
      <c r="BM402" s="25" t="s">
        <v>157</v>
      </c>
      <c r="BN402" s="25" t="s">
        <v>157</v>
      </c>
      <c r="BO402" s="25" t="s">
        <v>157</v>
      </c>
      <c r="BP402" s="25" t="s">
        <v>157</v>
      </c>
      <c r="BQ402" s="25" t="s">
        <v>34</v>
      </c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</row>
    <row r="403" spans="2:84" x14ac:dyDescent="0.25">
      <c r="B403" t="str">
        <f>IF(Q403="ja",XPlan_raw[[#This Row],[EKA_kode2]],"")</f>
        <v/>
      </c>
      <c r="C403" t="str">
        <f>XPlan_raw[[#This Row],[eka_langtnavn]]</f>
        <v>Brand Management and Marketing Communication</v>
      </c>
      <c r="D403" t="str">
        <f>IF(XPlan_raw[[#This Row],[Interne-kode]]&lt;&gt;"(tom)",XPlan_raw[[#This Row],[Interne-kode]],"")</f>
        <v/>
      </c>
      <c r="E4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3" t="str">
        <f>IF(XPlan_raw[[#This Row],[Campus]]&lt;&gt;"(tom)",XPlan_raw[[#This Row],[Campus]],"")</f>
        <v>Odense</v>
      </c>
      <c r="H403" t="str">
        <f>IF(OR(XPlan_raw[[#This Row],[Prøveform]]="(tom)",XPlan_raw[[#This Row],[Prøveform]]=""),"",XPlan_raw[[#This Row],[Prøveform]])</f>
        <v/>
      </c>
      <c r="I403" t="str">
        <f>IF(XPlan_raw[[#This Row],[Eksaminator_samlet]]&lt;&gt;"",XPlan_raw[[#This Row],[Eksaminator_samlet]],"")</f>
        <v/>
      </c>
      <c r="J403" t="str">
        <f>IF(OR(XPlan_raw[[#This Row],[Censur]]="(tom)",XPlan_raw[[#This Row],[Censur]]=""),"",XPlan_raw[[#This Row],[Censur]])</f>
        <v/>
      </c>
      <c r="K4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3" s="4" t="str">
        <f>IF(XPlan_raw[[#This Row],[Bemærk]]&lt;&gt;"",XPlan_raw[[#This Row],[Bemærk]],"")</f>
        <v/>
      </c>
      <c r="M403" s="4" t="str">
        <f>IF(XPlan_raw[[#This Row],[Prøveform]]="Skriftlig prøve",XPlan_raw[[#This Row],[DATO: Start eksamen]]+21,"")</f>
        <v/>
      </c>
      <c r="N4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3" s="27" t="s">
        <v>638</v>
      </c>
      <c r="R403" s="49" t="s">
        <v>756</v>
      </c>
      <c r="S403" s="46" t="s">
        <v>757</v>
      </c>
      <c r="T403" s="25" t="s">
        <v>157</v>
      </c>
      <c r="U403" s="46" t="s">
        <v>157</v>
      </c>
      <c r="V403" s="25" t="s">
        <v>157</v>
      </c>
      <c r="W403" s="50" t="s">
        <v>157</v>
      </c>
      <c r="X403" s="51"/>
      <c r="Y403" s="41" t="s">
        <v>157</v>
      </c>
      <c r="Z403" s="49"/>
      <c r="AA403" s="25"/>
      <c r="AB403" s="46"/>
      <c r="AC403" s="42" t="s">
        <v>157</v>
      </c>
      <c r="AD403" s="52"/>
      <c r="AE403" s="26"/>
      <c r="AF403" t="s">
        <v>18</v>
      </c>
      <c r="AH403" s="46" t="s">
        <v>157</v>
      </c>
      <c r="AI403" s="25" t="s">
        <v>157</v>
      </c>
      <c r="AJ403" s="46" t="s">
        <v>157</v>
      </c>
      <c r="AK403" s="25" t="s">
        <v>157</v>
      </c>
      <c r="AL403" s="46" t="s">
        <v>157</v>
      </c>
      <c r="AM403" s="25" t="s">
        <v>157</v>
      </c>
      <c r="AN403" s="46" t="s">
        <v>157</v>
      </c>
      <c r="AO403" s="25" t="s">
        <v>157</v>
      </c>
      <c r="AP403" s="25" t="s">
        <v>157</v>
      </c>
      <c r="AQ403" s="25" t="s">
        <v>157</v>
      </c>
      <c r="AR403" s="25" t="s">
        <v>157</v>
      </c>
      <c r="AS403" s="25" t="s">
        <v>157</v>
      </c>
      <c r="AT403" s="25" t="s">
        <v>157</v>
      </c>
      <c r="AU403" s="25" t="s">
        <v>157</v>
      </c>
      <c r="AV403" s="25"/>
      <c r="AW403" s="25" t="s">
        <v>157</v>
      </c>
      <c r="AX403" s="25" t="s">
        <v>157</v>
      </c>
      <c r="AY403" s="25" t="s">
        <v>157</v>
      </c>
      <c r="AZ403" s="25" t="s">
        <v>157</v>
      </c>
      <c r="BA403" s="25" t="s">
        <v>157</v>
      </c>
      <c r="BB403" s="25" t="s">
        <v>157</v>
      </c>
      <c r="BC403" s="25" t="s">
        <v>157</v>
      </c>
      <c r="BD403" s="25" t="s">
        <v>157</v>
      </c>
      <c r="BE403" s="25" t="s">
        <v>157</v>
      </c>
      <c r="BF403" s="25" t="s">
        <v>157</v>
      </c>
      <c r="BG403" s="25" t="s">
        <v>157</v>
      </c>
      <c r="BH403" s="25" t="s">
        <v>157</v>
      </c>
      <c r="BI403" s="25" t="s">
        <v>157</v>
      </c>
      <c r="BJ403" s="25" t="s">
        <v>157</v>
      </c>
      <c r="BK403" s="25" t="s">
        <v>157</v>
      </c>
      <c r="BL403" s="25" t="s">
        <v>157</v>
      </c>
      <c r="BM403" s="25" t="s">
        <v>157</v>
      </c>
      <c r="BN403" s="25" t="s">
        <v>157</v>
      </c>
      <c r="BO403" s="25" t="s">
        <v>157</v>
      </c>
      <c r="BP403" s="25" t="s">
        <v>157</v>
      </c>
      <c r="BQ403" s="25" t="s">
        <v>34</v>
      </c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</row>
    <row r="404" spans="2:84" x14ac:dyDescent="0.25">
      <c r="B404" t="str">
        <f>IF(Q404="ja",XPlan_raw[[#This Row],[EKA_kode2]],"")</f>
        <v/>
      </c>
      <c r="C404" t="str">
        <f>XPlan_raw[[#This Row],[eka_langtnavn]]</f>
        <v>Business Anthropology</v>
      </c>
      <c r="D404" t="str">
        <f>IF(XPlan_raw[[#This Row],[Interne-kode]]&lt;&gt;"(tom)",XPlan_raw[[#This Row],[Interne-kode]],"")</f>
        <v/>
      </c>
      <c r="E4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4" t="str">
        <f>IF(XPlan_raw[[#This Row],[Campus]]&lt;&gt;"(tom)",XPlan_raw[[#This Row],[Campus]],"")</f>
        <v>Odense</v>
      </c>
      <c r="H404" t="str">
        <f>IF(OR(XPlan_raw[[#This Row],[Prøveform]]="(tom)",XPlan_raw[[#This Row],[Prøveform]]=""),"",XPlan_raw[[#This Row],[Prøveform]])</f>
        <v/>
      </c>
      <c r="I404" t="str">
        <f>IF(XPlan_raw[[#This Row],[Eksaminator_samlet]]&lt;&gt;"",XPlan_raw[[#This Row],[Eksaminator_samlet]],"")</f>
        <v/>
      </c>
      <c r="J404" t="str">
        <f>IF(OR(XPlan_raw[[#This Row],[Censur]]="(tom)",XPlan_raw[[#This Row],[Censur]]=""),"",XPlan_raw[[#This Row],[Censur]])</f>
        <v/>
      </c>
      <c r="K4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4" s="4" t="str">
        <f>IF(XPlan_raw[[#This Row],[Bemærk]]&lt;&gt;"",XPlan_raw[[#This Row],[Bemærk]],"")</f>
        <v/>
      </c>
      <c r="M404" s="4" t="str">
        <f>IF(XPlan_raw[[#This Row],[Prøveform]]="Skriftlig prøve",XPlan_raw[[#This Row],[DATO: Start eksamen]]+21,"")</f>
        <v/>
      </c>
      <c r="N4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4" s="27" t="s">
        <v>638</v>
      </c>
      <c r="R404" s="49" t="s">
        <v>768</v>
      </c>
      <c r="S404" s="46" t="s">
        <v>769</v>
      </c>
      <c r="T404" s="25" t="s">
        <v>157</v>
      </c>
      <c r="U404" s="46" t="s">
        <v>157</v>
      </c>
      <c r="V404" s="25" t="s">
        <v>157</v>
      </c>
      <c r="W404" s="50" t="s">
        <v>157</v>
      </c>
      <c r="X404" s="51"/>
      <c r="Y404" s="41" t="s">
        <v>157</v>
      </c>
      <c r="Z404" s="49"/>
      <c r="AA404" s="25"/>
      <c r="AB404" s="46"/>
      <c r="AC404" s="42" t="s">
        <v>157</v>
      </c>
      <c r="AD404" s="52"/>
      <c r="AE404" s="26"/>
      <c r="AF404" t="s">
        <v>18</v>
      </c>
      <c r="AH404" s="46" t="s">
        <v>157</v>
      </c>
      <c r="AI404" s="25" t="s">
        <v>157</v>
      </c>
      <c r="AJ404" s="46" t="s">
        <v>157</v>
      </c>
      <c r="AK404" s="25" t="s">
        <v>157</v>
      </c>
      <c r="AL404" s="46" t="s">
        <v>157</v>
      </c>
      <c r="AM404" s="25" t="s">
        <v>157</v>
      </c>
      <c r="AN404" s="46" t="s">
        <v>157</v>
      </c>
      <c r="AO404" s="25" t="s">
        <v>157</v>
      </c>
      <c r="AP404" s="25" t="s">
        <v>157</v>
      </c>
      <c r="AQ404" s="25" t="s">
        <v>157</v>
      </c>
      <c r="AR404" s="25" t="s">
        <v>157</v>
      </c>
      <c r="AS404" s="25" t="s">
        <v>157</v>
      </c>
      <c r="AT404" s="25" t="s">
        <v>157</v>
      </c>
      <c r="AU404" s="25" t="s">
        <v>157</v>
      </c>
      <c r="AV404" s="25"/>
      <c r="AW404" s="25" t="s">
        <v>157</v>
      </c>
      <c r="AX404" s="25" t="s">
        <v>157</v>
      </c>
      <c r="AY404" s="25" t="s">
        <v>157</v>
      </c>
      <c r="AZ404" s="25" t="s">
        <v>157</v>
      </c>
      <c r="BA404" s="25" t="s">
        <v>157</v>
      </c>
      <c r="BB404" s="25" t="s">
        <v>157</v>
      </c>
      <c r="BC404" s="25" t="s">
        <v>157</v>
      </c>
      <c r="BD404" s="25" t="s">
        <v>157</v>
      </c>
      <c r="BE404" s="25" t="s">
        <v>157</v>
      </c>
      <c r="BF404" s="25" t="s">
        <v>157</v>
      </c>
      <c r="BG404" s="25" t="s">
        <v>157</v>
      </c>
      <c r="BH404" s="25" t="s">
        <v>157</v>
      </c>
      <c r="BI404" s="25" t="s">
        <v>157</v>
      </c>
      <c r="BJ404" s="25" t="s">
        <v>157</v>
      </c>
      <c r="BK404" s="25" t="s">
        <v>157</v>
      </c>
      <c r="BL404" s="25" t="s">
        <v>157</v>
      </c>
      <c r="BM404" s="25" t="s">
        <v>157</v>
      </c>
      <c r="BN404" s="25" t="s">
        <v>157</v>
      </c>
      <c r="BO404" s="25" t="s">
        <v>157</v>
      </c>
      <c r="BP404" s="25" t="s">
        <v>157</v>
      </c>
      <c r="BQ404" s="25" t="s">
        <v>34</v>
      </c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</row>
    <row r="405" spans="2:84" x14ac:dyDescent="0.25">
      <c r="B405" t="str">
        <f>IF(Q405="ja",XPlan_raw[[#This Row],[EKA_kode2]],"")</f>
        <v/>
      </c>
      <c r="C405" t="str">
        <f>XPlan_raw[[#This Row],[eka_langtnavn]]</f>
        <v>Databasedesign og -programmering</v>
      </c>
      <c r="D405" t="str">
        <f>IF(XPlan_raw[[#This Row],[Interne-kode]]&lt;&gt;"(tom)",XPlan_raw[[#This Row],[Interne-kode]],"")</f>
        <v/>
      </c>
      <c r="E4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5" t="str">
        <f>IF(XPlan_raw[[#This Row],[Campus]]&lt;&gt;"(tom)",XPlan_raw[[#This Row],[Campus]],"")</f>
        <v>Odense</v>
      </c>
      <c r="H405" t="str">
        <f>IF(OR(XPlan_raw[[#This Row],[Prøveform]]="(tom)",XPlan_raw[[#This Row],[Prøveform]]=""),"",XPlan_raw[[#This Row],[Prøveform]])</f>
        <v/>
      </c>
      <c r="I405" t="str">
        <f>IF(XPlan_raw[[#This Row],[Eksaminator_samlet]]&lt;&gt;"",XPlan_raw[[#This Row],[Eksaminator_samlet]],"")</f>
        <v/>
      </c>
      <c r="J405" t="str">
        <f>IF(OR(XPlan_raw[[#This Row],[Censur]]="(tom)",XPlan_raw[[#This Row],[Censur]]=""),"",XPlan_raw[[#This Row],[Censur]])</f>
        <v/>
      </c>
      <c r="K4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5" s="4" t="str">
        <f>IF(XPlan_raw[[#This Row],[Bemærk]]&lt;&gt;"",XPlan_raw[[#This Row],[Bemærk]],"")</f>
        <v/>
      </c>
      <c r="M405" s="4" t="str">
        <f>IF(XPlan_raw[[#This Row],[Prøveform]]="Skriftlig prøve",XPlan_raw[[#This Row],[DATO: Start eksamen]]+21,"")</f>
        <v/>
      </c>
      <c r="N4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5" s="27" t="s">
        <v>638</v>
      </c>
      <c r="R405" s="49" t="s">
        <v>783</v>
      </c>
      <c r="S405" s="46" t="s">
        <v>784</v>
      </c>
      <c r="T405" s="25" t="s">
        <v>157</v>
      </c>
      <c r="U405" s="46" t="s">
        <v>157</v>
      </c>
      <c r="V405" s="25" t="s">
        <v>157</v>
      </c>
      <c r="W405" s="50" t="s">
        <v>157</v>
      </c>
      <c r="X405" s="51"/>
      <c r="Y405" s="41" t="s">
        <v>157</v>
      </c>
      <c r="Z405" s="49"/>
      <c r="AA405" s="25"/>
      <c r="AB405" s="46"/>
      <c r="AC405" s="42" t="s">
        <v>157</v>
      </c>
      <c r="AD405" s="52"/>
      <c r="AE405" s="26"/>
      <c r="AF405" t="s">
        <v>18</v>
      </c>
      <c r="AH405" s="46" t="s">
        <v>157</v>
      </c>
      <c r="AI405" s="25" t="s">
        <v>157</v>
      </c>
      <c r="AJ405" s="46" t="s">
        <v>157</v>
      </c>
      <c r="AK405" s="25" t="s">
        <v>157</v>
      </c>
      <c r="AL405" s="46" t="s">
        <v>157</v>
      </c>
      <c r="AM405" s="25" t="s">
        <v>157</v>
      </c>
      <c r="AN405" s="46" t="s">
        <v>157</v>
      </c>
      <c r="AO405" s="25" t="s">
        <v>157</v>
      </c>
      <c r="AP405" s="25" t="s">
        <v>157</v>
      </c>
      <c r="AQ405" s="25" t="s">
        <v>157</v>
      </c>
      <c r="AR405" s="25" t="s">
        <v>157</v>
      </c>
      <c r="AS405" s="25" t="s">
        <v>157</v>
      </c>
      <c r="AT405" s="25" t="s">
        <v>157</v>
      </c>
      <c r="AU405" s="25" t="s">
        <v>157</v>
      </c>
      <c r="AV405" s="25"/>
      <c r="AW405" s="25" t="s">
        <v>157</v>
      </c>
      <c r="AX405" s="25" t="s">
        <v>157</v>
      </c>
      <c r="AY405" s="25" t="s">
        <v>157</v>
      </c>
      <c r="AZ405" s="25" t="s">
        <v>157</v>
      </c>
      <c r="BA405" s="25" t="s">
        <v>157</v>
      </c>
      <c r="BB405" s="25" t="s">
        <v>157</v>
      </c>
      <c r="BC405" s="25" t="s">
        <v>157</v>
      </c>
      <c r="BD405" s="25" t="s">
        <v>157</v>
      </c>
      <c r="BE405" s="25" t="s">
        <v>157</v>
      </c>
      <c r="BF405" s="25" t="s">
        <v>157</v>
      </c>
      <c r="BG405" s="25" t="s">
        <v>157</v>
      </c>
      <c r="BH405" s="25" t="s">
        <v>157</v>
      </c>
      <c r="BI405" s="25" t="s">
        <v>157</v>
      </c>
      <c r="BJ405" s="25" t="s">
        <v>157</v>
      </c>
      <c r="BK405" s="25" t="s">
        <v>157</v>
      </c>
      <c r="BL405" s="25" t="s">
        <v>157</v>
      </c>
      <c r="BM405" s="25" t="s">
        <v>157</v>
      </c>
      <c r="BN405" s="25" t="s">
        <v>157</v>
      </c>
      <c r="BO405" s="25" t="s">
        <v>157</v>
      </c>
      <c r="BP405" s="25" t="s">
        <v>157</v>
      </c>
      <c r="BQ405" s="25" t="s">
        <v>34</v>
      </c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</row>
    <row r="406" spans="2:84" x14ac:dyDescent="0.25">
      <c r="B406" t="str">
        <f>IF(Q406="ja",XPlan_raw[[#This Row],[EKA_kode2]],"")</f>
        <v/>
      </c>
      <c r="C406" t="str">
        <f>XPlan_raw[[#This Row],[eka_langtnavn]]</f>
        <v>Design af arbejdsmiljøindsatse</v>
      </c>
      <c r="D406" t="str">
        <f>IF(XPlan_raw[[#This Row],[Interne-kode]]&lt;&gt;"(tom)",XPlan_raw[[#This Row],[Interne-kode]],"")</f>
        <v>AM-DA</v>
      </c>
      <c r="E4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6" t="str">
        <f>IF(XPlan_raw[[#This Row],[Campus]]&lt;&gt;"(tom)",XPlan_raw[[#This Row],[Campus]],"")</f>
        <v>Odense</v>
      </c>
      <c r="H406" t="str">
        <f>IF(OR(XPlan_raw[[#This Row],[Prøveform]]="(tom)",XPlan_raw[[#This Row],[Prøveform]]=""),"",XPlan_raw[[#This Row],[Prøveform]])</f>
        <v>Project report with oral defence</v>
      </c>
      <c r="I406" t="str">
        <f>IF(XPlan_raw[[#This Row],[Eksaminator_samlet]]&lt;&gt;"",XPlan_raw[[#This Row],[Eksaminator_samlet]],"")</f>
        <v/>
      </c>
      <c r="J406" t="str">
        <f>IF(OR(XPlan_raw[[#This Row],[Censur]]="(tom)",XPlan_raw[[#This Row],[Censur]]=""),"",XPlan_raw[[#This Row],[Censur]])</f>
        <v>Second examiner: Internal</v>
      </c>
      <c r="K4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6" s="4" t="str">
        <f>IF(XPlan_raw[[#This Row],[Bemærk]]&lt;&gt;"",XPlan_raw[[#This Row],[Bemærk]],"")</f>
        <v/>
      </c>
      <c r="M406" s="4" t="str">
        <f>IF(XPlan_raw[[#This Row],[Prøveform]]="Skriftlig prøve",XPlan_raw[[#This Row],[DATO: Start eksamen]]+21,"")</f>
        <v/>
      </c>
      <c r="N4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6" s="27" t="s">
        <v>638</v>
      </c>
      <c r="R406" s="49" t="s">
        <v>667</v>
      </c>
      <c r="S406" s="46" t="s">
        <v>668</v>
      </c>
      <c r="T406" s="25" t="s">
        <v>669</v>
      </c>
      <c r="U406" s="46" t="s">
        <v>165</v>
      </c>
      <c r="V406" s="25" t="s">
        <v>157</v>
      </c>
      <c r="W406" s="50" t="s">
        <v>157</v>
      </c>
      <c r="X406" s="51"/>
      <c r="Y406" s="41" t="s">
        <v>630</v>
      </c>
      <c r="Z406" s="49"/>
      <c r="AA406" s="25" t="s">
        <v>441</v>
      </c>
      <c r="AB406" s="46" t="s">
        <v>160</v>
      </c>
      <c r="AC406" s="42" t="s">
        <v>157</v>
      </c>
      <c r="AD406" s="52"/>
      <c r="AE406" s="26"/>
      <c r="AF406" t="s">
        <v>18</v>
      </c>
      <c r="AH406" s="46" t="s">
        <v>157</v>
      </c>
      <c r="AI406" s="25" t="s">
        <v>157</v>
      </c>
      <c r="AJ406" s="46" t="s">
        <v>157</v>
      </c>
      <c r="AK406" s="25" t="s">
        <v>157</v>
      </c>
      <c r="AL406" s="46" t="s">
        <v>157</v>
      </c>
      <c r="AM406" s="25" t="s">
        <v>157</v>
      </c>
      <c r="AN406" s="46" t="s">
        <v>157</v>
      </c>
      <c r="AO406" s="25" t="s">
        <v>157</v>
      </c>
      <c r="AP406" s="25" t="s">
        <v>157</v>
      </c>
      <c r="AQ406" s="25" t="s">
        <v>157</v>
      </c>
      <c r="AR406" s="25" t="s">
        <v>157</v>
      </c>
      <c r="AS406" s="25" t="s">
        <v>157</v>
      </c>
      <c r="AT406" s="25" t="s">
        <v>157</v>
      </c>
      <c r="AU406" s="25" t="s">
        <v>157</v>
      </c>
      <c r="AV406" s="25"/>
      <c r="AW406" s="25" t="s">
        <v>157</v>
      </c>
      <c r="AX406" s="25" t="s">
        <v>157</v>
      </c>
      <c r="AY406" s="25" t="s">
        <v>157</v>
      </c>
      <c r="AZ406" s="25" t="s">
        <v>157</v>
      </c>
      <c r="BA406" s="25" t="s">
        <v>157</v>
      </c>
      <c r="BB406" s="25" t="s">
        <v>157</v>
      </c>
      <c r="BC406" s="25" t="s">
        <v>157</v>
      </c>
      <c r="BD406" s="25" t="s">
        <v>157</v>
      </c>
      <c r="BE406" s="25" t="s">
        <v>157</v>
      </c>
      <c r="BF406" s="25" t="s">
        <v>157</v>
      </c>
      <c r="BG406" s="25" t="s">
        <v>157</v>
      </c>
      <c r="BH406" s="25" t="s">
        <v>157</v>
      </c>
      <c r="BI406" s="25" t="s">
        <v>157</v>
      </c>
      <c r="BJ406" s="25" t="s">
        <v>157</v>
      </c>
      <c r="BK406" s="25" t="s">
        <v>157</v>
      </c>
      <c r="BL406" s="25" t="s">
        <v>157</v>
      </c>
      <c r="BM406" s="25" t="s">
        <v>157</v>
      </c>
      <c r="BN406" s="25" t="s">
        <v>157</v>
      </c>
      <c r="BO406" s="25" t="s">
        <v>157</v>
      </c>
      <c r="BP406" s="25" t="s">
        <v>157</v>
      </c>
      <c r="BQ406" s="25" t="s">
        <v>157</v>
      </c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</row>
    <row r="407" spans="2:84" x14ac:dyDescent="0.25">
      <c r="B407" t="str">
        <f>IF(Q407="ja",XPlan_raw[[#This Row],[EKA_kode2]],"")</f>
        <v/>
      </c>
      <c r="C407" t="str">
        <f>XPlan_raw[[#This Row],[eka_langtnavn]]</f>
        <v>Digitalisation and Business</v>
      </c>
      <c r="D407" t="str">
        <f>IF(XPlan_raw[[#This Row],[Interne-kode]]&lt;&gt;"(tom)",XPlan_raw[[#This Row],[Interne-kode]],"")</f>
        <v/>
      </c>
      <c r="E4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7" t="str">
        <f>IF(XPlan_raw[[#This Row],[Campus]]&lt;&gt;"(tom)",XPlan_raw[[#This Row],[Campus]],"")</f>
        <v>Odense</v>
      </c>
      <c r="H407" t="str">
        <f>IF(OR(XPlan_raw[[#This Row],[Prøveform]]="(tom)",XPlan_raw[[#This Row],[Prøveform]]=""),"",XPlan_raw[[#This Row],[Prøveform]])</f>
        <v/>
      </c>
      <c r="I407" t="str">
        <f>IF(XPlan_raw[[#This Row],[Eksaminator_samlet]]&lt;&gt;"",XPlan_raw[[#This Row],[Eksaminator_samlet]],"")</f>
        <v/>
      </c>
      <c r="J407" t="str">
        <f>IF(OR(XPlan_raw[[#This Row],[Censur]]="(tom)",XPlan_raw[[#This Row],[Censur]]=""),"",XPlan_raw[[#This Row],[Censur]])</f>
        <v/>
      </c>
      <c r="K4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7" s="4" t="str">
        <f>IF(XPlan_raw[[#This Row],[Bemærk]]&lt;&gt;"",XPlan_raw[[#This Row],[Bemærk]],"")</f>
        <v/>
      </c>
      <c r="M407" s="4" t="str">
        <f>IF(XPlan_raw[[#This Row],[Prøveform]]="Skriftlig prøve",XPlan_raw[[#This Row],[DATO: Start eksamen]]+21,"")</f>
        <v/>
      </c>
      <c r="N4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7" s="27" t="s">
        <v>638</v>
      </c>
      <c r="R407" s="49" t="s">
        <v>316</v>
      </c>
      <c r="S407" s="46" t="s">
        <v>317</v>
      </c>
      <c r="T407" s="25" t="s">
        <v>157</v>
      </c>
      <c r="U407" s="46" t="s">
        <v>157</v>
      </c>
      <c r="V407" s="25" t="s">
        <v>157</v>
      </c>
      <c r="W407" s="50" t="s">
        <v>157</v>
      </c>
      <c r="X407" s="51"/>
      <c r="Y407" s="41" t="s">
        <v>157</v>
      </c>
      <c r="Z407" s="49"/>
      <c r="AA407" s="25"/>
      <c r="AB407" s="46"/>
      <c r="AC407" s="42" t="s">
        <v>157</v>
      </c>
      <c r="AD407" s="52"/>
      <c r="AE407" s="26"/>
      <c r="AF407" t="s">
        <v>18</v>
      </c>
      <c r="AH407" s="46" t="s">
        <v>157</v>
      </c>
      <c r="AI407" s="25" t="s">
        <v>157</v>
      </c>
      <c r="AJ407" s="46" t="s">
        <v>157</v>
      </c>
      <c r="AK407" s="25" t="s">
        <v>157</v>
      </c>
      <c r="AL407" s="46" t="s">
        <v>157</v>
      </c>
      <c r="AM407" s="25" t="s">
        <v>157</v>
      </c>
      <c r="AN407" s="46" t="s">
        <v>157</v>
      </c>
      <c r="AO407" s="25" t="s">
        <v>157</v>
      </c>
      <c r="AP407" s="25" t="s">
        <v>157</v>
      </c>
      <c r="AQ407" s="25" t="s">
        <v>157</v>
      </c>
      <c r="AR407" s="25" t="s">
        <v>157</v>
      </c>
      <c r="AS407" s="25" t="s">
        <v>157</v>
      </c>
      <c r="AT407" s="25" t="s">
        <v>157</v>
      </c>
      <c r="AU407" s="25" t="s">
        <v>157</v>
      </c>
      <c r="AV407" s="25"/>
      <c r="AW407" s="25" t="s">
        <v>157</v>
      </c>
      <c r="AX407" s="25" t="s">
        <v>157</v>
      </c>
      <c r="AY407" s="25" t="s">
        <v>157</v>
      </c>
      <c r="AZ407" s="25" t="s">
        <v>157</v>
      </c>
      <c r="BA407" s="25" t="s">
        <v>157</v>
      </c>
      <c r="BB407" s="25" t="s">
        <v>157</v>
      </c>
      <c r="BC407" s="25" t="s">
        <v>157</v>
      </c>
      <c r="BD407" s="25" t="s">
        <v>157</v>
      </c>
      <c r="BE407" s="25" t="s">
        <v>157</v>
      </c>
      <c r="BF407" s="25" t="s">
        <v>157</v>
      </c>
      <c r="BG407" s="25" t="s">
        <v>157</v>
      </c>
      <c r="BH407" s="25" t="s">
        <v>157</v>
      </c>
      <c r="BI407" s="25" t="s">
        <v>157</v>
      </c>
      <c r="BJ407" s="25" t="s">
        <v>157</v>
      </c>
      <c r="BK407" s="25" t="s">
        <v>157</v>
      </c>
      <c r="BL407" s="25" t="s">
        <v>157</v>
      </c>
      <c r="BM407" s="25" t="s">
        <v>157</v>
      </c>
      <c r="BN407" s="25" t="s">
        <v>157</v>
      </c>
      <c r="BO407" s="25" t="s">
        <v>157</v>
      </c>
      <c r="BP407" s="25" t="s">
        <v>157</v>
      </c>
      <c r="BQ407" s="25" t="s">
        <v>157</v>
      </c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</row>
    <row r="408" spans="2:84" x14ac:dyDescent="0.25">
      <c r="B408" t="str">
        <f>IF(Q408="ja",XPlan_raw[[#This Row],[EKA_kode2]],"")</f>
        <v/>
      </c>
      <c r="C408" t="str">
        <f>XPlan_raw[[#This Row],[eka_langtnavn]]</f>
        <v>Economic Anthropology part 1</v>
      </c>
      <c r="D408" t="str">
        <f>IF(XPlan_raw[[#This Row],[Interne-kode]]&lt;&gt;"(tom)",XPlan_raw[[#This Row],[Interne-kode]],"")</f>
        <v/>
      </c>
      <c r="E4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8" t="str">
        <f>IF(XPlan_raw[[#This Row],[Campus]]&lt;&gt;"(tom)",XPlan_raw[[#This Row],[Campus]],"")</f>
        <v>Odense</v>
      </c>
      <c r="H408" t="str">
        <f>IF(OR(XPlan_raw[[#This Row],[Prøveform]]="(tom)",XPlan_raw[[#This Row],[Prøveform]]=""),"",XPlan_raw[[#This Row],[Prøveform]])</f>
        <v/>
      </c>
      <c r="I408" t="str">
        <f>IF(XPlan_raw[[#This Row],[Eksaminator_samlet]]&lt;&gt;"",XPlan_raw[[#This Row],[Eksaminator_samlet]],"")</f>
        <v/>
      </c>
      <c r="J408" t="str">
        <f>IF(OR(XPlan_raw[[#This Row],[Censur]]="(tom)",XPlan_raw[[#This Row],[Censur]]=""),"",XPlan_raw[[#This Row],[Censur]])</f>
        <v/>
      </c>
      <c r="K4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8" s="4" t="str">
        <f>IF(XPlan_raw[[#This Row],[Bemærk]]&lt;&gt;"",XPlan_raw[[#This Row],[Bemærk]],"")</f>
        <v/>
      </c>
      <c r="M408" s="4" t="str">
        <f>IF(XPlan_raw[[#This Row],[Prøveform]]="Skriftlig prøve",XPlan_raw[[#This Row],[DATO: Start eksamen]]+21,"")</f>
        <v/>
      </c>
      <c r="N4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8" s="27" t="s">
        <v>638</v>
      </c>
      <c r="R408" s="49" t="s">
        <v>766</v>
      </c>
      <c r="S408" s="46" t="s">
        <v>767</v>
      </c>
      <c r="T408" s="25" t="s">
        <v>157</v>
      </c>
      <c r="U408" s="46" t="s">
        <v>157</v>
      </c>
      <c r="V408" s="25" t="s">
        <v>157</v>
      </c>
      <c r="W408" s="50" t="s">
        <v>157</v>
      </c>
      <c r="X408" s="51"/>
      <c r="Y408" s="41" t="s">
        <v>157</v>
      </c>
      <c r="Z408" s="49"/>
      <c r="AA408" s="25"/>
      <c r="AB408" s="46"/>
      <c r="AC408" s="42" t="s">
        <v>157</v>
      </c>
      <c r="AD408" s="52"/>
      <c r="AE408" s="26"/>
      <c r="AF408" t="s">
        <v>18</v>
      </c>
      <c r="AH408" s="46" t="s">
        <v>157</v>
      </c>
      <c r="AI408" s="25" t="s">
        <v>157</v>
      </c>
      <c r="AJ408" s="46" t="s">
        <v>157</v>
      </c>
      <c r="AK408" s="25" t="s">
        <v>157</v>
      </c>
      <c r="AL408" s="46" t="s">
        <v>157</v>
      </c>
      <c r="AM408" s="25" t="s">
        <v>157</v>
      </c>
      <c r="AN408" s="46" t="s">
        <v>157</v>
      </c>
      <c r="AO408" s="25" t="s">
        <v>157</v>
      </c>
      <c r="AP408" s="25" t="s">
        <v>157</v>
      </c>
      <c r="AQ408" s="25" t="s">
        <v>157</v>
      </c>
      <c r="AR408" s="25" t="s">
        <v>157</v>
      </c>
      <c r="AS408" s="25" t="s">
        <v>157</v>
      </c>
      <c r="AT408" s="25" t="s">
        <v>157</v>
      </c>
      <c r="AU408" s="25" t="s">
        <v>157</v>
      </c>
      <c r="AV408" s="25"/>
      <c r="AW408" s="25" t="s">
        <v>157</v>
      </c>
      <c r="AX408" s="25" t="s">
        <v>157</v>
      </c>
      <c r="AY408" s="25" t="s">
        <v>157</v>
      </c>
      <c r="AZ408" s="25" t="s">
        <v>157</v>
      </c>
      <c r="BA408" s="25" t="s">
        <v>157</v>
      </c>
      <c r="BB408" s="25" t="s">
        <v>157</v>
      </c>
      <c r="BC408" s="25" t="s">
        <v>157</v>
      </c>
      <c r="BD408" s="25" t="s">
        <v>157</v>
      </c>
      <c r="BE408" s="25" t="s">
        <v>157</v>
      </c>
      <c r="BF408" s="25" t="s">
        <v>157</v>
      </c>
      <c r="BG408" s="25" t="s">
        <v>157</v>
      </c>
      <c r="BH408" s="25" t="s">
        <v>157</v>
      </c>
      <c r="BI408" s="25" t="s">
        <v>157</v>
      </c>
      <c r="BJ408" s="25" t="s">
        <v>157</v>
      </c>
      <c r="BK408" s="25" t="s">
        <v>157</v>
      </c>
      <c r="BL408" s="25" t="s">
        <v>157</v>
      </c>
      <c r="BM408" s="25" t="s">
        <v>157</v>
      </c>
      <c r="BN408" s="25" t="s">
        <v>157</v>
      </c>
      <c r="BO408" s="25" t="s">
        <v>157</v>
      </c>
      <c r="BP408" s="25" t="s">
        <v>157</v>
      </c>
      <c r="BQ408" s="25" t="s">
        <v>34</v>
      </c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</row>
    <row r="409" spans="2:84" x14ac:dyDescent="0.25">
      <c r="B409" t="str">
        <f>IF(Q409="ja",XPlan_raw[[#This Row],[EKA_kode2]],"")</f>
        <v/>
      </c>
      <c r="C409" t="str">
        <f>XPlan_raw[[#This Row],[eka_langtnavn]]</f>
        <v>Economic Anthropology part 2</v>
      </c>
      <c r="D409" t="str">
        <f>IF(XPlan_raw[[#This Row],[Interne-kode]]&lt;&gt;"(tom)",XPlan_raw[[#This Row],[Interne-kode]],"")</f>
        <v/>
      </c>
      <c r="E4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9" t="str">
        <f>IF(XPlan_raw[[#This Row],[Campus]]&lt;&gt;"(tom)",XPlan_raw[[#This Row],[Campus]],"")</f>
        <v>Odense</v>
      </c>
      <c r="H409" t="str">
        <f>IF(OR(XPlan_raw[[#This Row],[Prøveform]]="(tom)",XPlan_raw[[#This Row],[Prøveform]]=""),"",XPlan_raw[[#This Row],[Prøveform]])</f>
        <v/>
      </c>
      <c r="I409" t="str">
        <f>IF(XPlan_raw[[#This Row],[Eksaminator_samlet]]&lt;&gt;"",XPlan_raw[[#This Row],[Eksaminator_samlet]],"")</f>
        <v/>
      </c>
      <c r="J409" t="str">
        <f>IF(OR(XPlan_raw[[#This Row],[Censur]]="(tom)",XPlan_raw[[#This Row],[Censur]]=""),"",XPlan_raw[[#This Row],[Censur]])</f>
        <v/>
      </c>
      <c r="K4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9" s="4" t="str">
        <f>IF(XPlan_raw[[#This Row],[Bemærk]]&lt;&gt;"",XPlan_raw[[#This Row],[Bemærk]],"")</f>
        <v/>
      </c>
      <c r="M409" s="4" t="str">
        <f>IF(XPlan_raw[[#This Row],[Prøveform]]="Skriftlig prøve",XPlan_raw[[#This Row],[DATO: Start eksamen]]+21,"")</f>
        <v/>
      </c>
      <c r="N4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9" s="27" t="s">
        <v>638</v>
      </c>
      <c r="R409" s="49" t="s">
        <v>764</v>
      </c>
      <c r="S409" s="46" t="s">
        <v>765</v>
      </c>
      <c r="T409" s="25" t="s">
        <v>157</v>
      </c>
      <c r="U409" s="46" t="s">
        <v>157</v>
      </c>
      <c r="V409" s="25" t="s">
        <v>157</v>
      </c>
      <c r="W409" s="50" t="s">
        <v>157</v>
      </c>
      <c r="X409" s="51"/>
      <c r="Y409" s="41" t="s">
        <v>157</v>
      </c>
      <c r="Z409" s="49"/>
      <c r="AA409" s="25"/>
      <c r="AB409" s="46"/>
      <c r="AC409" s="42" t="s">
        <v>157</v>
      </c>
      <c r="AD409" s="52"/>
      <c r="AE409" s="26"/>
      <c r="AF409" t="s">
        <v>18</v>
      </c>
      <c r="AH409" s="46" t="s">
        <v>157</v>
      </c>
      <c r="AI409" s="25" t="s">
        <v>157</v>
      </c>
      <c r="AJ409" s="46" t="s">
        <v>157</v>
      </c>
      <c r="AK409" s="25" t="s">
        <v>157</v>
      </c>
      <c r="AL409" s="46" t="s">
        <v>157</v>
      </c>
      <c r="AM409" s="25" t="s">
        <v>157</v>
      </c>
      <c r="AN409" s="46" t="s">
        <v>157</v>
      </c>
      <c r="AO409" s="25" t="s">
        <v>157</v>
      </c>
      <c r="AP409" s="25" t="s">
        <v>157</v>
      </c>
      <c r="AQ409" s="25" t="s">
        <v>157</v>
      </c>
      <c r="AR409" s="25" t="s">
        <v>157</v>
      </c>
      <c r="AS409" s="25" t="s">
        <v>157</v>
      </c>
      <c r="AT409" s="25" t="s">
        <v>157</v>
      </c>
      <c r="AU409" s="25" t="s">
        <v>157</v>
      </c>
      <c r="AV409" s="25"/>
      <c r="AW409" s="25" t="s">
        <v>157</v>
      </c>
      <c r="AX409" s="25" t="s">
        <v>157</v>
      </c>
      <c r="AY409" s="25" t="s">
        <v>157</v>
      </c>
      <c r="AZ409" s="25" t="s">
        <v>157</v>
      </c>
      <c r="BA409" s="25" t="s">
        <v>157</v>
      </c>
      <c r="BB409" s="25" t="s">
        <v>157</v>
      </c>
      <c r="BC409" s="25" t="s">
        <v>157</v>
      </c>
      <c r="BD409" s="25" t="s">
        <v>157</v>
      </c>
      <c r="BE409" s="25" t="s">
        <v>157</v>
      </c>
      <c r="BF409" s="25" t="s">
        <v>157</v>
      </c>
      <c r="BG409" s="25" t="s">
        <v>157</v>
      </c>
      <c r="BH409" s="25" t="s">
        <v>157</v>
      </c>
      <c r="BI409" s="25" t="s">
        <v>157</v>
      </c>
      <c r="BJ409" s="25" t="s">
        <v>157</v>
      </c>
      <c r="BK409" s="25" t="s">
        <v>157</v>
      </c>
      <c r="BL409" s="25" t="s">
        <v>157</v>
      </c>
      <c r="BM409" s="25" t="s">
        <v>157</v>
      </c>
      <c r="BN409" s="25" t="s">
        <v>157</v>
      </c>
      <c r="BO409" s="25" t="s">
        <v>157</v>
      </c>
      <c r="BP409" s="25" t="s">
        <v>157</v>
      </c>
      <c r="BQ409" s="25" t="s">
        <v>34</v>
      </c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</row>
    <row r="410" spans="2:84" x14ac:dyDescent="0.25">
      <c r="B410" t="str">
        <f>IF(Q410="ja",XPlan_raw[[#This Row],[EKA_kode2]],"")</f>
        <v/>
      </c>
      <c r="C410" t="str">
        <f>XPlan_raw[[#This Row],[eka_langtnavn]]</f>
        <v>Economics of Development Part 1</v>
      </c>
      <c r="D410" t="str">
        <f>IF(XPlan_raw[[#This Row],[Interne-kode]]&lt;&gt;"(tom)",XPlan_raw[[#This Row],[Interne-kode]],"")</f>
        <v/>
      </c>
      <c r="E4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0" t="str">
        <f>IF(XPlan_raw[[#This Row],[Campus]]&lt;&gt;"(tom)",XPlan_raw[[#This Row],[Campus]],"")</f>
        <v>Odense</v>
      </c>
      <c r="H410" t="str">
        <f>IF(OR(XPlan_raw[[#This Row],[Prøveform]]="(tom)",XPlan_raw[[#This Row],[Prøveform]]=""),"",XPlan_raw[[#This Row],[Prøveform]])</f>
        <v/>
      </c>
      <c r="I410" t="str">
        <f>IF(XPlan_raw[[#This Row],[Eksaminator_samlet]]&lt;&gt;"",XPlan_raw[[#This Row],[Eksaminator_samlet]],"")</f>
        <v/>
      </c>
      <c r="J410" t="str">
        <f>IF(OR(XPlan_raw[[#This Row],[Censur]]="(tom)",XPlan_raw[[#This Row],[Censur]]=""),"",XPlan_raw[[#This Row],[Censur]])</f>
        <v/>
      </c>
      <c r="K4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0" s="4" t="str">
        <f>IF(XPlan_raw[[#This Row],[Bemærk]]&lt;&gt;"",XPlan_raw[[#This Row],[Bemærk]],"")</f>
        <v/>
      </c>
      <c r="M410" s="4" t="str">
        <f>IF(XPlan_raw[[#This Row],[Prøveform]]="Skriftlig prøve",XPlan_raw[[#This Row],[DATO: Start eksamen]]+21,"")</f>
        <v/>
      </c>
      <c r="N4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0" s="27" t="s">
        <v>638</v>
      </c>
      <c r="R410" s="49" t="s">
        <v>772</v>
      </c>
      <c r="S410" s="46" t="s">
        <v>773</v>
      </c>
      <c r="T410" s="25" t="s">
        <v>157</v>
      </c>
      <c r="U410" s="46" t="s">
        <v>157</v>
      </c>
      <c r="V410" s="25" t="s">
        <v>157</v>
      </c>
      <c r="W410" s="50" t="s">
        <v>157</v>
      </c>
      <c r="X410" s="51"/>
      <c r="Y410" s="41" t="s">
        <v>157</v>
      </c>
      <c r="Z410" s="49"/>
      <c r="AA410" s="25"/>
      <c r="AB410" s="46"/>
      <c r="AC410" s="42" t="s">
        <v>157</v>
      </c>
      <c r="AD410" s="52"/>
      <c r="AE410" s="26"/>
      <c r="AF410" t="s">
        <v>18</v>
      </c>
      <c r="AH410" s="46" t="s">
        <v>157</v>
      </c>
      <c r="AI410" s="25" t="s">
        <v>157</v>
      </c>
      <c r="AJ410" s="46" t="s">
        <v>157</v>
      </c>
      <c r="AK410" s="25" t="s">
        <v>157</v>
      </c>
      <c r="AL410" s="46" t="s">
        <v>157</v>
      </c>
      <c r="AM410" s="25" t="s">
        <v>157</v>
      </c>
      <c r="AN410" s="46" t="s">
        <v>157</v>
      </c>
      <c r="AO410" s="25" t="s">
        <v>157</v>
      </c>
      <c r="AP410" s="25" t="s">
        <v>157</v>
      </c>
      <c r="AQ410" s="25" t="s">
        <v>157</v>
      </c>
      <c r="AR410" s="25" t="s">
        <v>157</v>
      </c>
      <c r="AS410" s="25" t="s">
        <v>157</v>
      </c>
      <c r="AT410" s="25" t="s">
        <v>157</v>
      </c>
      <c r="AU410" s="25" t="s">
        <v>157</v>
      </c>
      <c r="AV410" s="25"/>
      <c r="AW410" s="25" t="s">
        <v>157</v>
      </c>
      <c r="AX410" s="25" t="s">
        <v>157</v>
      </c>
      <c r="AY410" s="25" t="s">
        <v>157</v>
      </c>
      <c r="AZ410" s="25" t="s">
        <v>157</v>
      </c>
      <c r="BA410" s="25" t="s">
        <v>157</v>
      </c>
      <c r="BB410" s="25" t="s">
        <v>157</v>
      </c>
      <c r="BC410" s="25" t="s">
        <v>157</v>
      </c>
      <c r="BD410" s="25" t="s">
        <v>157</v>
      </c>
      <c r="BE410" s="25" t="s">
        <v>157</v>
      </c>
      <c r="BF410" s="25" t="s">
        <v>157</v>
      </c>
      <c r="BG410" s="25" t="s">
        <v>157</v>
      </c>
      <c r="BH410" s="25" t="s">
        <v>157</v>
      </c>
      <c r="BI410" s="25" t="s">
        <v>157</v>
      </c>
      <c r="BJ410" s="25" t="s">
        <v>157</v>
      </c>
      <c r="BK410" s="25" t="s">
        <v>157</v>
      </c>
      <c r="BL410" s="25" t="s">
        <v>157</v>
      </c>
      <c r="BM410" s="25" t="s">
        <v>157</v>
      </c>
      <c r="BN410" s="25" t="s">
        <v>157</v>
      </c>
      <c r="BO410" s="25" t="s">
        <v>157</v>
      </c>
      <c r="BP410" s="25" t="s">
        <v>157</v>
      </c>
      <c r="BQ410" s="25" t="s">
        <v>157</v>
      </c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</row>
    <row r="411" spans="2:84" x14ac:dyDescent="0.25">
      <c r="B411" t="str">
        <f>IF(Q411="ja",XPlan_raw[[#This Row],[EKA_kode2]],"")</f>
        <v/>
      </c>
      <c r="C411" t="str">
        <f>XPlan_raw[[#This Row],[eka_langtnavn]]</f>
        <v>Economics of Development Part 2</v>
      </c>
      <c r="D411" t="str">
        <f>IF(XPlan_raw[[#This Row],[Interne-kode]]&lt;&gt;"(tom)",XPlan_raw[[#This Row],[Interne-kode]],"")</f>
        <v/>
      </c>
      <c r="E4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1" t="str">
        <f>IF(XPlan_raw[[#This Row],[Campus]]&lt;&gt;"(tom)",XPlan_raw[[#This Row],[Campus]],"")</f>
        <v>Odense</v>
      </c>
      <c r="H411" t="str">
        <f>IF(OR(XPlan_raw[[#This Row],[Prøveform]]="(tom)",XPlan_raw[[#This Row],[Prøveform]]=""),"",XPlan_raw[[#This Row],[Prøveform]])</f>
        <v/>
      </c>
      <c r="I411" t="str">
        <f>IF(XPlan_raw[[#This Row],[Eksaminator_samlet]]&lt;&gt;"",XPlan_raw[[#This Row],[Eksaminator_samlet]],"")</f>
        <v/>
      </c>
      <c r="J411" t="str">
        <f>IF(OR(XPlan_raw[[#This Row],[Censur]]="(tom)",XPlan_raw[[#This Row],[Censur]]=""),"",XPlan_raw[[#This Row],[Censur]])</f>
        <v/>
      </c>
      <c r="K4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1" s="4" t="str">
        <f>IF(XPlan_raw[[#This Row],[Bemærk]]&lt;&gt;"",XPlan_raw[[#This Row],[Bemærk]],"")</f>
        <v/>
      </c>
      <c r="M411" s="4" t="str">
        <f>IF(XPlan_raw[[#This Row],[Prøveform]]="Skriftlig prøve",XPlan_raw[[#This Row],[DATO: Start eksamen]]+21,"")</f>
        <v/>
      </c>
      <c r="N4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1" s="27" t="s">
        <v>638</v>
      </c>
      <c r="R411" s="49" t="s">
        <v>770</v>
      </c>
      <c r="S411" s="46" t="s">
        <v>771</v>
      </c>
      <c r="T411" s="25" t="s">
        <v>157</v>
      </c>
      <c r="U411" s="46" t="s">
        <v>157</v>
      </c>
      <c r="V411" s="25" t="s">
        <v>157</v>
      </c>
      <c r="W411" s="50" t="s">
        <v>157</v>
      </c>
      <c r="X411" s="51"/>
      <c r="Y411" s="41" t="s">
        <v>157</v>
      </c>
      <c r="Z411" s="49"/>
      <c r="AA411" s="25"/>
      <c r="AB411" s="46"/>
      <c r="AC411" s="42" t="s">
        <v>157</v>
      </c>
      <c r="AD411" s="52"/>
      <c r="AE411" s="26"/>
      <c r="AF411" t="s">
        <v>18</v>
      </c>
      <c r="AH411" s="46" t="s">
        <v>157</v>
      </c>
      <c r="AI411" s="25" t="s">
        <v>157</v>
      </c>
      <c r="AJ411" s="46" t="s">
        <v>157</v>
      </c>
      <c r="AK411" s="25" t="s">
        <v>157</v>
      </c>
      <c r="AL411" s="46" t="s">
        <v>157</v>
      </c>
      <c r="AM411" s="25" t="s">
        <v>157</v>
      </c>
      <c r="AN411" s="46" t="s">
        <v>157</v>
      </c>
      <c r="AO411" s="25" t="s">
        <v>157</v>
      </c>
      <c r="AP411" s="25" t="s">
        <v>157</v>
      </c>
      <c r="AQ411" s="25" t="s">
        <v>157</v>
      </c>
      <c r="AR411" s="25" t="s">
        <v>157</v>
      </c>
      <c r="AS411" s="25" t="s">
        <v>157</v>
      </c>
      <c r="AT411" s="25" t="s">
        <v>157</v>
      </c>
      <c r="AU411" s="25" t="s">
        <v>157</v>
      </c>
      <c r="AV411" s="25"/>
      <c r="AW411" s="25" t="s">
        <v>157</v>
      </c>
      <c r="AX411" s="25" t="s">
        <v>157</v>
      </c>
      <c r="AY411" s="25" t="s">
        <v>157</v>
      </c>
      <c r="AZ411" s="25" t="s">
        <v>157</v>
      </c>
      <c r="BA411" s="25" t="s">
        <v>157</v>
      </c>
      <c r="BB411" s="25" t="s">
        <v>157</v>
      </c>
      <c r="BC411" s="25" t="s">
        <v>157</v>
      </c>
      <c r="BD411" s="25" t="s">
        <v>157</v>
      </c>
      <c r="BE411" s="25" t="s">
        <v>157</v>
      </c>
      <c r="BF411" s="25" t="s">
        <v>157</v>
      </c>
      <c r="BG411" s="25" t="s">
        <v>157</v>
      </c>
      <c r="BH411" s="25" t="s">
        <v>157</v>
      </c>
      <c r="BI411" s="25" t="s">
        <v>157</v>
      </c>
      <c r="BJ411" s="25" t="s">
        <v>157</v>
      </c>
      <c r="BK411" s="25" t="s">
        <v>157</v>
      </c>
      <c r="BL411" s="25" t="s">
        <v>157</v>
      </c>
      <c r="BM411" s="25" t="s">
        <v>157</v>
      </c>
      <c r="BN411" s="25" t="s">
        <v>157</v>
      </c>
      <c r="BO411" s="25" t="s">
        <v>157</v>
      </c>
      <c r="BP411" s="25" t="s">
        <v>157</v>
      </c>
      <c r="BQ411" s="25" t="s">
        <v>157</v>
      </c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</row>
    <row r="412" spans="2:84" x14ac:dyDescent="0.25">
      <c r="B412" t="str">
        <f>IF(Q412="ja",XPlan_raw[[#This Row],[EKA_kode2]],"")</f>
        <v>T460016102</v>
      </c>
      <c r="C412" t="str">
        <f>XPlan_raw[[#This Row],[eka_langtnavn]]</f>
        <v>Eksperimentel design og modellering</v>
      </c>
      <c r="D412" t="str">
        <f>IF(XPlan_raw[[#This Row],[Interne-kode]]&lt;&gt;"(tom)",XPlan_raw[[#This Row],[Interne-kode]],"")</f>
        <v>FT503</v>
      </c>
      <c r="E4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2" t="str">
        <f>IF(XPlan_raw[[#This Row],[Campus]]&lt;&gt;"(tom)",XPlan_raw[[#This Row],[Campus]],"")</f>
        <v>Odense</v>
      </c>
      <c r="H412" t="str">
        <f>IF(OR(XPlan_raw[[#This Row],[Prøveform]]="(tom)",XPlan_raw[[#This Row],[Prøveform]]=""),"",XPlan_raw[[#This Row],[Prøveform]])</f>
        <v>Oral examination</v>
      </c>
      <c r="I412" t="str">
        <f>IF(XPlan_raw[[#This Row],[Eksaminator_samlet]]&lt;&gt;"",XPlan_raw[[#This Row],[Eksaminator_samlet]],"")</f>
        <v/>
      </c>
      <c r="J412" t="str">
        <f>IF(OR(XPlan_raw[[#This Row],[Censur]]="(tom)",XPlan_raw[[#This Row],[Censur]]=""),"",XPlan_raw[[#This Row],[Censur]])</f>
        <v>Second examiner: Internal</v>
      </c>
      <c r="K4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412" s="4" t="str">
        <f>IF(XPlan_raw[[#This Row],[Bemærk]]&lt;&gt;"",XPlan_raw[[#This Row],[Bemærk]],"")</f>
        <v/>
      </c>
      <c r="M412" s="4" t="str">
        <f>IF(XPlan_raw[[#This Row],[Prøveform]]="Skriftlig prøve",XPlan_raw[[#This Row],[DATO: Start eksamen]]+21,"")</f>
        <v/>
      </c>
      <c r="N4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2" s="27" t="s">
        <v>515</v>
      </c>
      <c r="R412" s="49" t="s">
        <v>1521</v>
      </c>
      <c r="S412" s="46" t="s">
        <v>1522</v>
      </c>
      <c r="T412" s="25" t="s">
        <v>1523</v>
      </c>
      <c r="U412" s="46" t="s">
        <v>165</v>
      </c>
      <c r="V412" s="25" t="s">
        <v>157</v>
      </c>
      <c r="W412" s="50" t="s">
        <v>157</v>
      </c>
      <c r="X412" s="51"/>
      <c r="Y412" s="41" t="s">
        <v>805</v>
      </c>
      <c r="Z412" s="49"/>
      <c r="AA412" s="25" t="s">
        <v>186</v>
      </c>
      <c r="AB412" s="46" t="s">
        <v>160</v>
      </c>
      <c r="AC412" s="42">
        <v>45884</v>
      </c>
      <c r="AD412" s="52"/>
      <c r="AE412" s="26"/>
      <c r="AF412" t="s">
        <v>18</v>
      </c>
      <c r="AH412" s="46" t="s">
        <v>157</v>
      </c>
      <c r="AI412" s="25" t="s">
        <v>157</v>
      </c>
      <c r="AJ412" s="46" t="s">
        <v>157</v>
      </c>
      <c r="AK412" s="25" t="s">
        <v>157</v>
      </c>
      <c r="AL412" s="46" t="s">
        <v>157</v>
      </c>
      <c r="AM412" s="25" t="s">
        <v>157</v>
      </c>
      <c r="AN412" s="46" t="s">
        <v>157</v>
      </c>
      <c r="AO412" s="25" t="s">
        <v>157</v>
      </c>
      <c r="AP412" s="25" t="s">
        <v>157</v>
      </c>
      <c r="AQ412" s="25" t="s">
        <v>157</v>
      </c>
      <c r="AR412" s="25" t="s">
        <v>157</v>
      </c>
      <c r="AS412" s="25" t="s">
        <v>157</v>
      </c>
      <c r="AT412" s="25" t="s">
        <v>157</v>
      </c>
      <c r="AU412" s="25" t="s">
        <v>57</v>
      </c>
      <c r="AV412" s="25" t="s">
        <v>157</v>
      </c>
      <c r="AW412" s="25" t="s">
        <v>157</v>
      </c>
      <c r="AX412" s="25" t="s">
        <v>157</v>
      </c>
      <c r="AY412" s="25" t="s">
        <v>157</v>
      </c>
      <c r="AZ412" s="25" t="s">
        <v>157</v>
      </c>
      <c r="BA412" s="25" t="s">
        <v>157</v>
      </c>
      <c r="BB412" s="25" t="s">
        <v>157</v>
      </c>
      <c r="BC412" s="25" t="s">
        <v>157</v>
      </c>
      <c r="BD412" s="25" t="s">
        <v>157</v>
      </c>
      <c r="BE412" s="25" t="s">
        <v>157</v>
      </c>
      <c r="BF412" s="25" t="s">
        <v>157</v>
      </c>
      <c r="BG412" s="25" t="s">
        <v>157</v>
      </c>
      <c r="BH412" s="25" t="s">
        <v>157</v>
      </c>
      <c r="BI412" s="25" t="s">
        <v>157</v>
      </c>
      <c r="BJ412" s="25" t="s">
        <v>157</v>
      </c>
      <c r="BK412" s="25" t="s">
        <v>157</v>
      </c>
      <c r="BL412" s="25" t="s">
        <v>157</v>
      </c>
      <c r="BM412" s="25" t="s">
        <v>157</v>
      </c>
      <c r="BN412" s="25" t="s">
        <v>157</v>
      </c>
      <c r="BO412" s="25" t="s">
        <v>157</v>
      </c>
      <c r="BP412" s="25" t="s">
        <v>157</v>
      </c>
      <c r="BQ412" s="25" t="s">
        <v>157</v>
      </c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</row>
    <row r="413" spans="2:84" x14ac:dyDescent="0.25">
      <c r="B413" t="str">
        <f>IF(Q413="ja",XPlan_raw[[#This Row],[EKA_kode2]],"")</f>
        <v>T700074102</v>
      </c>
      <c r="C413" t="str">
        <f>XPlan_raw[[#This Row],[eka_langtnavn]]</f>
        <v>Elektronik</v>
      </c>
      <c r="D413" t="str">
        <f>IF(XPlan_raw[[#This Row],[Interne-kode]]&lt;&gt;"(tom)",XPlan_raw[[#This Row],[Interne-kode]],"")</f>
        <v>BA-EL</v>
      </c>
      <c r="E4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3" t="str">
        <f>IF(XPlan_raw[[#This Row],[Campus]]&lt;&gt;"(tom)",XPlan_raw[[#This Row],[Campus]],"")</f>
        <v>Odense</v>
      </c>
      <c r="H413" t="str">
        <f>IF(OR(XPlan_raw[[#This Row],[Prøveform]]="(tom)",XPlan_raw[[#This Row],[Prøveform]]=""),"",XPlan_raw[[#This Row],[Prøveform]])</f>
        <v>Oral examination</v>
      </c>
      <c r="I413" t="str">
        <f>IF(XPlan_raw[[#This Row],[Eksaminator_samlet]]&lt;&gt;"",XPlan_raw[[#This Row],[Eksaminator_samlet]],"")</f>
        <v>Hamdam Ghanatian Najafabadi</v>
      </c>
      <c r="J413" t="str">
        <f>IF(OR(XPlan_raw[[#This Row],[Censur]]="(tom)",XPlan_raw[[#This Row],[Censur]]=""),"",XPlan_raw[[#This Row],[Censur]])</f>
        <v>Second examiner: Internal</v>
      </c>
      <c r="K4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413" s="4" t="str">
        <f>IF(XPlan_raw[[#This Row],[Bemærk]]&lt;&gt;"",XPlan_raw[[#This Row],[Bemærk]],"")</f>
        <v/>
      </c>
      <c r="M413" s="4" t="str">
        <f>IF(XPlan_raw[[#This Row],[Prøveform]]="Skriftlig prøve",XPlan_raw[[#This Row],[DATO: Start eksamen]]+21,"")</f>
        <v/>
      </c>
      <c r="N4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3" s="27" t="s">
        <v>515</v>
      </c>
      <c r="R413" s="49" t="s">
        <v>2051</v>
      </c>
      <c r="S413" s="46" t="s">
        <v>1492</v>
      </c>
      <c r="T413" s="25" t="s">
        <v>2052</v>
      </c>
      <c r="U413" s="46" t="s">
        <v>165</v>
      </c>
      <c r="V413" s="25" t="s">
        <v>157</v>
      </c>
      <c r="W413" s="50" t="s">
        <v>157</v>
      </c>
      <c r="X413" s="51"/>
      <c r="Y413" s="41" t="s">
        <v>805</v>
      </c>
      <c r="Z413" s="49" t="s">
        <v>2053</v>
      </c>
      <c r="AA413" s="25" t="s">
        <v>186</v>
      </c>
      <c r="AB413" s="46" t="s">
        <v>160</v>
      </c>
      <c r="AC413" s="42">
        <v>45875</v>
      </c>
      <c r="AD413" s="52"/>
      <c r="AE413" s="26"/>
      <c r="AF413" t="s">
        <v>18</v>
      </c>
      <c r="AH413" s="46" t="s">
        <v>157</v>
      </c>
      <c r="AI413" s="25" t="s">
        <v>157</v>
      </c>
      <c r="AJ413" s="46" t="s">
        <v>157</v>
      </c>
      <c r="AK413" s="25" t="s">
        <v>157</v>
      </c>
      <c r="AL413" s="46" t="s">
        <v>157</v>
      </c>
      <c r="AM413" s="25" t="s">
        <v>157</v>
      </c>
      <c r="AN413" s="46" t="s">
        <v>157</v>
      </c>
      <c r="AO413" s="25" t="s">
        <v>157</v>
      </c>
      <c r="AP413" s="25" t="s">
        <v>157</v>
      </c>
      <c r="AQ413" s="25" t="s">
        <v>157</v>
      </c>
      <c r="AR413" s="25" t="s">
        <v>157</v>
      </c>
      <c r="AS413" s="25" t="s">
        <v>157</v>
      </c>
      <c r="AT413" s="25" t="s">
        <v>157</v>
      </c>
      <c r="AU413" s="25" t="s">
        <v>57</v>
      </c>
      <c r="AV413" s="25" t="s">
        <v>157</v>
      </c>
      <c r="AW413" s="25" t="s">
        <v>157</v>
      </c>
      <c r="AX413" s="25" t="s">
        <v>157</v>
      </c>
      <c r="AY413" s="25" t="s">
        <v>157</v>
      </c>
      <c r="AZ413" s="25" t="s">
        <v>157</v>
      </c>
      <c r="BA413" s="25" t="s">
        <v>157</v>
      </c>
      <c r="BB413" s="25" t="s">
        <v>157</v>
      </c>
      <c r="BC413" s="25" t="s">
        <v>157</v>
      </c>
      <c r="BD413" s="25" t="s">
        <v>157</v>
      </c>
      <c r="BE413" s="25" t="s">
        <v>157</v>
      </c>
      <c r="BF413" s="25" t="s">
        <v>157</v>
      </c>
      <c r="BG413" s="25" t="s">
        <v>157</v>
      </c>
      <c r="BH413" s="25" t="s">
        <v>157</v>
      </c>
      <c r="BI413" s="25" t="s">
        <v>157</v>
      </c>
      <c r="BJ413" s="25" t="s">
        <v>157</v>
      </c>
      <c r="BK413" s="25" t="s">
        <v>157</v>
      </c>
      <c r="BL413" s="25" t="s">
        <v>157</v>
      </c>
      <c r="BM413" s="25" t="s">
        <v>157</v>
      </c>
      <c r="BN413" s="25" t="s">
        <v>157</v>
      </c>
      <c r="BO413" s="25" t="s">
        <v>157</v>
      </c>
      <c r="BP413" s="25" t="s">
        <v>157</v>
      </c>
      <c r="BQ413" s="25" t="s">
        <v>157</v>
      </c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</row>
    <row r="414" spans="2:84" x14ac:dyDescent="0.25">
      <c r="B414" t="str">
        <f>IF(Q414="ja",XPlan_raw[[#This Row],[EKA_kode2]],"")</f>
        <v/>
      </c>
      <c r="C414" t="str">
        <f>XPlan_raw[[#This Row],[eka_langtnavn]]</f>
        <v>Final Project</v>
      </c>
      <c r="D414" t="str">
        <f>IF(XPlan_raw[[#This Row],[Interne-kode]]&lt;&gt;"(tom)",XPlan_raw[[#This Row],[Interne-kode]],"")</f>
        <v>GX-PRO7</v>
      </c>
      <c r="E4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4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4" t="str">
        <f>IF(XPlan_raw[[#This Row],[Campus]]&lt;&gt;"(tom)",XPlan_raw[[#This Row],[Campus]],"")</f>
        <v>Odense</v>
      </c>
      <c r="H414" t="str">
        <f>IF(OR(XPlan_raw[[#This Row],[Prøveform]]="(tom)",XPlan_raw[[#This Row],[Prøveform]]=""),"",XPlan_raw[[#This Row],[Prøveform]])</f>
        <v/>
      </c>
      <c r="I414" t="str">
        <f>IF(XPlan_raw[[#This Row],[Eksaminator_samlet]]&lt;&gt;"",XPlan_raw[[#This Row],[Eksaminator_samlet]],"")</f>
        <v/>
      </c>
      <c r="J414" t="str">
        <f>IF(OR(XPlan_raw[[#This Row],[Censur]]="(tom)",XPlan_raw[[#This Row],[Censur]]=""),"",XPlan_raw[[#This Row],[Censur]])</f>
        <v/>
      </c>
      <c r="K4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4" s="4" t="str">
        <f>IF(XPlan_raw[[#This Row],[Bemærk]]&lt;&gt;"",XPlan_raw[[#This Row],[Bemærk]],"")</f>
        <v/>
      </c>
      <c r="M414" s="4" t="str">
        <f>IF(XPlan_raw[[#This Row],[Prøveform]]="Skriftlig prøve",XPlan_raw[[#This Row],[DATO: Start eksamen]]+21,"")</f>
        <v/>
      </c>
      <c r="N4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4" s="27" t="s">
        <v>638</v>
      </c>
      <c r="R414" s="26" t="s">
        <v>1118</v>
      </c>
      <c r="S414" s="25" t="s">
        <v>260</v>
      </c>
      <c r="T414" s="25" t="s">
        <v>1119</v>
      </c>
      <c r="U414" s="25" t="s">
        <v>262</v>
      </c>
      <c r="V414" s="25" t="s">
        <v>157</v>
      </c>
      <c r="W414" s="42" t="s">
        <v>157</v>
      </c>
      <c r="X414" s="51"/>
      <c r="Y414" s="41" t="s">
        <v>630</v>
      </c>
      <c r="Z414" s="26"/>
      <c r="AA414" s="25"/>
      <c r="AB414" s="25"/>
      <c r="AC414" s="42" t="s">
        <v>157</v>
      </c>
      <c r="AD414" s="51"/>
      <c r="AE414" s="26"/>
      <c r="AF414" t="s">
        <v>18</v>
      </c>
      <c r="AH414" s="25" t="s">
        <v>157</v>
      </c>
      <c r="AI414" s="25" t="s">
        <v>157</v>
      </c>
      <c r="AJ414" s="25" t="s">
        <v>157</v>
      </c>
      <c r="AK414" s="25" t="s">
        <v>157</v>
      </c>
      <c r="AL414" s="25" t="s">
        <v>157</v>
      </c>
      <c r="AM414" s="25" t="s">
        <v>157</v>
      </c>
      <c r="AN414" s="25" t="s">
        <v>157</v>
      </c>
      <c r="AO414" s="25" t="s">
        <v>157</v>
      </c>
      <c r="AP414" s="25" t="s">
        <v>157</v>
      </c>
      <c r="AQ414" s="25" t="s">
        <v>157</v>
      </c>
      <c r="AR414" s="25" t="s">
        <v>157</v>
      </c>
      <c r="AS414" s="25" t="s">
        <v>157</v>
      </c>
      <c r="AT414" s="25" t="s">
        <v>157</v>
      </c>
      <c r="AU414" s="25" t="s">
        <v>157</v>
      </c>
      <c r="AV414" s="25"/>
      <c r="AW414" s="25" t="s">
        <v>157</v>
      </c>
      <c r="AX414" s="25" t="s">
        <v>157</v>
      </c>
      <c r="AY414" s="25" t="s">
        <v>157</v>
      </c>
      <c r="AZ414" s="25" t="s">
        <v>157</v>
      </c>
      <c r="BA414" s="25" t="s">
        <v>157</v>
      </c>
      <c r="BB414" s="25" t="s">
        <v>157</v>
      </c>
      <c r="BC414" s="25" t="s">
        <v>157</v>
      </c>
      <c r="BD414" s="25" t="s">
        <v>157</v>
      </c>
      <c r="BE414" s="25" t="s">
        <v>157</v>
      </c>
      <c r="BF414" s="25" t="s">
        <v>157</v>
      </c>
      <c r="BG414" s="25" t="s">
        <v>157</v>
      </c>
      <c r="BH414" s="25" t="s">
        <v>157</v>
      </c>
      <c r="BI414" s="25" t="s">
        <v>157</v>
      </c>
      <c r="BJ414" s="25" t="s">
        <v>157</v>
      </c>
      <c r="BK414" s="25" t="s">
        <v>157</v>
      </c>
      <c r="BL414" s="25" t="s">
        <v>157</v>
      </c>
      <c r="BM414" s="25" t="s">
        <v>157</v>
      </c>
      <c r="BN414" s="25" t="s">
        <v>157</v>
      </c>
      <c r="BO414" s="25" t="s">
        <v>157</v>
      </c>
      <c r="BP414" s="25" t="s">
        <v>157</v>
      </c>
      <c r="BQ414" s="25" t="s">
        <v>157</v>
      </c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</row>
    <row r="415" spans="2:84" x14ac:dyDescent="0.25">
      <c r="B415" t="str">
        <f>IF(Q415="ja",XPlan_raw[[#This Row],[EKA_kode2]],"")</f>
        <v/>
      </c>
      <c r="C415" t="str">
        <f>XPlan_raw[[#This Row],[eka_langtnavn]]</f>
        <v>Financial Accounting</v>
      </c>
      <c r="D415" t="str">
        <f>IF(XPlan_raw[[#This Row],[Interne-kode]]&lt;&gt;"(tom)",XPlan_raw[[#This Row],[Interne-kode]],"")</f>
        <v/>
      </c>
      <c r="E4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5" t="str">
        <f>IF(XPlan_raw[[#This Row],[Campus]]&lt;&gt;"(tom)",XPlan_raw[[#This Row],[Campus]],"")</f>
        <v>Odense</v>
      </c>
      <c r="H415" t="str">
        <f>IF(OR(XPlan_raw[[#This Row],[Prøveform]]="(tom)",XPlan_raw[[#This Row],[Prøveform]]=""),"",XPlan_raw[[#This Row],[Prøveform]])</f>
        <v/>
      </c>
      <c r="I415" t="str">
        <f>IF(XPlan_raw[[#This Row],[Eksaminator_samlet]]&lt;&gt;"",XPlan_raw[[#This Row],[Eksaminator_samlet]],"")</f>
        <v/>
      </c>
      <c r="J415" t="str">
        <f>IF(OR(XPlan_raw[[#This Row],[Censur]]="(tom)",XPlan_raw[[#This Row],[Censur]]=""),"",XPlan_raw[[#This Row],[Censur]])</f>
        <v/>
      </c>
      <c r="K4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5" s="4" t="str">
        <f>IF(XPlan_raw[[#This Row],[Bemærk]]&lt;&gt;"",XPlan_raw[[#This Row],[Bemærk]],"")</f>
        <v/>
      </c>
      <c r="M415" s="4" t="str">
        <f>IF(XPlan_raw[[#This Row],[Prøveform]]="Skriftlig prøve",XPlan_raw[[#This Row],[DATO: Start eksamen]]+21,"")</f>
        <v/>
      </c>
      <c r="N4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5" s="27" t="s">
        <v>638</v>
      </c>
      <c r="R415" s="49" t="s">
        <v>758</v>
      </c>
      <c r="S415" s="46" t="s">
        <v>759</v>
      </c>
      <c r="T415" s="25" t="s">
        <v>157</v>
      </c>
      <c r="U415" s="46" t="s">
        <v>157</v>
      </c>
      <c r="V415" s="25" t="s">
        <v>157</v>
      </c>
      <c r="W415" s="50" t="s">
        <v>157</v>
      </c>
      <c r="X415" s="51"/>
      <c r="Y415" s="41" t="s">
        <v>157</v>
      </c>
      <c r="Z415" s="49"/>
      <c r="AA415" s="25"/>
      <c r="AB415" s="46"/>
      <c r="AC415" s="42" t="s">
        <v>157</v>
      </c>
      <c r="AD415" s="52"/>
      <c r="AE415" s="26"/>
      <c r="AF415" t="s">
        <v>18</v>
      </c>
      <c r="AH415" s="46" t="s">
        <v>157</v>
      </c>
      <c r="AI415" s="25" t="s">
        <v>157</v>
      </c>
      <c r="AJ415" s="46" t="s">
        <v>157</v>
      </c>
      <c r="AK415" s="25" t="s">
        <v>157</v>
      </c>
      <c r="AL415" s="46" t="s">
        <v>157</v>
      </c>
      <c r="AM415" s="25" t="s">
        <v>157</v>
      </c>
      <c r="AN415" s="46" t="s">
        <v>157</v>
      </c>
      <c r="AO415" s="25" t="s">
        <v>157</v>
      </c>
      <c r="AP415" s="25" t="s">
        <v>157</v>
      </c>
      <c r="AQ415" s="25" t="s">
        <v>157</v>
      </c>
      <c r="AR415" s="25" t="s">
        <v>157</v>
      </c>
      <c r="AS415" s="25" t="s">
        <v>157</v>
      </c>
      <c r="AT415" s="25" t="s">
        <v>157</v>
      </c>
      <c r="AU415" s="25" t="s">
        <v>157</v>
      </c>
      <c r="AV415" s="25"/>
      <c r="AW415" s="25" t="s">
        <v>157</v>
      </c>
      <c r="AX415" s="25" t="s">
        <v>157</v>
      </c>
      <c r="AY415" s="25" t="s">
        <v>157</v>
      </c>
      <c r="AZ415" s="25" t="s">
        <v>157</v>
      </c>
      <c r="BA415" s="25" t="s">
        <v>157</v>
      </c>
      <c r="BB415" s="25" t="s">
        <v>157</v>
      </c>
      <c r="BC415" s="25" t="s">
        <v>157</v>
      </c>
      <c r="BD415" s="25" t="s">
        <v>157</v>
      </c>
      <c r="BE415" s="25" t="s">
        <v>157</v>
      </c>
      <c r="BF415" s="25" t="s">
        <v>157</v>
      </c>
      <c r="BG415" s="25" t="s">
        <v>157</v>
      </c>
      <c r="BH415" s="25" t="s">
        <v>157</v>
      </c>
      <c r="BI415" s="25" t="s">
        <v>157</v>
      </c>
      <c r="BJ415" s="25" t="s">
        <v>157</v>
      </c>
      <c r="BK415" s="25" t="s">
        <v>157</v>
      </c>
      <c r="BL415" s="25" t="s">
        <v>157</v>
      </c>
      <c r="BM415" s="25" t="s">
        <v>157</v>
      </c>
      <c r="BN415" s="25" t="s">
        <v>157</v>
      </c>
      <c r="BO415" s="25" t="s">
        <v>157</v>
      </c>
      <c r="BP415" s="25" t="s">
        <v>157</v>
      </c>
      <c r="BQ415" s="25" t="s">
        <v>34</v>
      </c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</row>
    <row r="416" spans="2:84" x14ac:dyDescent="0.25">
      <c r="B416" t="str">
        <f>IF(Q416="ja",XPlan_raw[[#This Row],[EKA_kode2]],"")</f>
        <v/>
      </c>
      <c r="C416" t="str">
        <f>XPlan_raw[[#This Row],[eka_langtnavn]]</f>
        <v>Financial Accounting</v>
      </c>
      <c r="D416" t="str">
        <f>IF(XPlan_raw[[#This Row],[Interne-kode]]&lt;&gt;"(tom)",XPlan_raw[[#This Row],[Interne-kode]],"")</f>
        <v/>
      </c>
      <c r="E4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6" t="str">
        <f>IF(XPlan_raw[[#This Row],[Campus]]&lt;&gt;"(tom)",XPlan_raw[[#This Row],[Campus]],"")</f>
        <v>Odense</v>
      </c>
      <c r="H416" t="str">
        <f>IF(OR(XPlan_raw[[#This Row],[Prøveform]]="(tom)",XPlan_raw[[#This Row],[Prøveform]]=""),"",XPlan_raw[[#This Row],[Prøveform]])</f>
        <v/>
      </c>
      <c r="I416" t="str">
        <f>IF(XPlan_raw[[#This Row],[Eksaminator_samlet]]&lt;&gt;"",XPlan_raw[[#This Row],[Eksaminator_samlet]],"")</f>
        <v/>
      </c>
      <c r="J416" t="str">
        <f>IF(OR(XPlan_raw[[#This Row],[Censur]]="(tom)",XPlan_raw[[#This Row],[Censur]]=""),"",XPlan_raw[[#This Row],[Censur]])</f>
        <v/>
      </c>
      <c r="K4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6" s="4" t="str">
        <f>IF(XPlan_raw[[#This Row],[Bemærk]]&lt;&gt;"",XPlan_raw[[#This Row],[Bemærk]],"")</f>
        <v/>
      </c>
      <c r="M416" s="4" t="str">
        <f>IF(XPlan_raw[[#This Row],[Prøveform]]="Skriftlig prøve",XPlan_raw[[#This Row],[DATO: Start eksamen]]+21,"")</f>
        <v/>
      </c>
      <c r="N4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6" s="27" t="s">
        <v>638</v>
      </c>
      <c r="R416" s="49" t="s">
        <v>760</v>
      </c>
      <c r="S416" s="46" t="s">
        <v>759</v>
      </c>
      <c r="T416" s="25" t="s">
        <v>157</v>
      </c>
      <c r="U416" s="46" t="s">
        <v>157</v>
      </c>
      <c r="V416" s="25" t="s">
        <v>157</v>
      </c>
      <c r="W416" s="50" t="s">
        <v>157</v>
      </c>
      <c r="X416" s="51"/>
      <c r="Y416" s="41" t="s">
        <v>157</v>
      </c>
      <c r="Z416" s="49"/>
      <c r="AA416" s="25"/>
      <c r="AB416" s="46"/>
      <c r="AC416" s="42" t="s">
        <v>157</v>
      </c>
      <c r="AD416" s="52"/>
      <c r="AE416" s="26"/>
      <c r="AF416" t="s">
        <v>18</v>
      </c>
      <c r="AH416" s="46" t="s">
        <v>157</v>
      </c>
      <c r="AI416" s="25" t="s">
        <v>157</v>
      </c>
      <c r="AJ416" s="46" t="s">
        <v>157</v>
      </c>
      <c r="AK416" s="25" t="s">
        <v>157</v>
      </c>
      <c r="AL416" s="46" t="s">
        <v>157</v>
      </c>
      <c r="AM416" s="25" t="s">
        <v>157</v>
      </c>
      <c r="AN416" s="46" t="s">
        <v>157</v>
      </c>
      <c r="AO416" s="25" t="s">
        <v>157</v>
      </c>
      <c r="AP416" s="25" t="s">
        <v>157</v>
      </c>
      <c r="AQ416" s="25" t="s">
        <v>157</v>
      </c>
      <c r="AR416" s="25" t="s">
        <v>157</v>
      </c>
      <c r="AS416" s="25" t="s">
        <v>157</v>
      </c>
      <c r="AT416" s="25" t="s">
        <v>157</v>
      </c>
      <c r="AU416" s="25" t="s">
        <v>157</v>
      </c>
      <c r="AV416" s="25"/>
      <c r="AW416" s="25" t="s">
        <v>157</v>
      </c>
      <c r="AX416" s="25" t="s">
        <v>157</v>
      </c>
      <c r="AY416" s="25" t="s">
        <v>157</v>
      </c>
      <c r="AZ416" s="25" t="s">
        <v>157</v>
      </c>
      <c r="BA416" s="25" t="s">
        <v>157</v>
      </c>
      <c r="BB416" s="25" t="s">
        <v>157</v>
      </c>
      <c r="BC416" s="25" t="s">
        <v>157</v>
      </c>
      <c r="BD416" s="25" t="s">
        <v>157</v>
      </c>
      <c r="BE416" s="25" t="s">
        <v>157</v>
      </c>
      <c r="BF416" s="25" t="s">
        <v>157</v>
      </c>
      <c r="BG416" s="25" t="s">
        <v>157</v>
      </c>
      <c r="BH416" s="25" t="s">
        <v>157</v>
      </c>
      <c r="BI416" s="25" t="s">
        <v>157</v>
      </c>
      <c r="BJ416" s="25" t="s">
        <v>157</v>
      </c>
      <c r="BK416" s="25" t="s">
        <v>157</v>
      </c>
      <c r="BL416" s="25" t="s">
        <v>157</v>
      </c>
      <c r="BM416" s="25" t="s">
        <v>157</v>
      </c>
      <c r="BN416" s="25" t="s">
        <v>157</v>
      </c>
      <c r="BO416" s="25" t="s">
        <v>157</v>
      </c>
      <c r="BP416" s="25" t="s">
        <v>157</v>
      </c>
      <c r="BQ416" s="25" t="s">
        <v>34</v>
      </c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</row>
    <row r="417" spans="2:84" x14ac:dyDescent="0.25">
      <c r="B417" t="str">
        <f>IF(Q417="ja",XPlan_raw[[#This Row],[EKA_kode2]],"")</f>
        <v/>
      </c>
      <c r="C417" t="str">
        <f>XPlan_raw[[#This Row],[eka_langtnavn]]</f>
        <v>Formula Student Project - 10 ECTS</v>
      </c>
      <c r="D417" t="str">
        <f>IF(XPlan_raw[[#This Row],[Interne-kode]]&lt;&gt;"(tom)",XPlan_raw[[#This Row],[Interne-kode]],"")</f>
        <v>E-FSP10</v>
      </c>
      <c r="E4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5</v>
      </c>
      <c r="F4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7" t="str">
        <f>IF(XPlan_raw[[#This Row],[Campus]]&lt;&gt;"(tom)",XPlan_raw[[#This Row],[Campus]],"")</f>
        <v>Odense</v>
      </c>
      <c r="H417" t="str">
        <f>IF(OR(XPlan_raw[[#This Row],[Prøveform]]="(tom)",XPlan_raw[[#This Row],[Prøveform]]=""),"",XPlan_raw[[#This Row],[Prøveform]])</f>
        <v>Oral examination</v>
      </c>
      <c r="I417" t="str">
        <f>IF(XPlan_raw[[#This Row],[Eksaminator_samlet]]&lt;&gt;"",XPlan_raw[[#This Row],[Eksaminator_samlet]],"")</f>
        <v/>
      </c>
      <c r="J417" t="str">
        <f>IF(OR(XPlan_raw[[#This Row],[Censur]]="(tom)",XPlan_raw[[#This Row],[Censur]]=""),"",XPlan_raw[[#This Row],[Censur]])</f>
        <v>Second examiner: Internal</v>
      </c>
      <c r="K4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7" s="4" t="str">
        <f>IF(XPlan_raw[[#This Row],[Bemærk]]&lt;&gt;"",XPlan_raw[[#This Row],[Bemærk]],"")</f>
        <v/>
      </c>
      <c r="M417" s="4" t="str">
        <f>IF(XPlan_raw[[#This Row],[Prøveform]]="Skriftlig prøve",XPlan_raw[[#This Row],[DATO: Start eksamen]]+21,"")</f>
        <v/>
      </c>
      <c r="N4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7" s="27" t="s">
        <v>638</v>
      </c>
      <c r="R417" s="26" t="s">
        <v>1501</v>
      </c>
      <c r="S417" s="25" t="s">
        <v>1502</v>
      </c>
      <c r="T417" s="25" t="s">
        <v>1503</v>
      </c>
      <c r="U417" s="25" t="s">
        <v>576</v>
      </c>
      <c r="V417" s="25" t="s">
        <v>157</v>
      </c>
      <c r="W417" s="42" t="s">
        <v>157</v>
      </c>
      <c r="X417" s="51"/>
      <c r="Y417" s="41" t="s">
        <v>630</v>
      </c>
      <c r="Z417" s="26"/>
      <c r="AA417" s="25" t="s">
        <v>186</v>
      </c>
      <c r="AB417" s="25" t="s">
        <v>160</v>
      </c>
      <c r="AC417" s="42" t="s">
        <v>157</v>
      </c>
      <c r="AD417" s="51"/>
      <c r="AE417" s="26"/>
      <c r="AF417" t="s">
        <v>18</v>
      </c>
      <c r="AH417" s="46" t="s">
        <v>157</v>
      </c>
      <c r="AI417" s="25" t="s">
        <v>157</v>
      </c>
      <c r="AJ417" s="46" t="s">
        <v>157</v>
      </c>
      <c r="AK417" s="25" t="s">
        <v>157</v>
      </c>
      <c r="AL417" s="46" t="s">
        <v>157</v>
      </c>
      <c r="AM417" s="25" t="s">
        <v>157</v>
      </c>
      <c r="AN417" s="46" t="s">
        <v>157</v>
      </c>
      <c r="AO417" s="25" t="s">
        <v>157</v>
      </c>
      <c r="AP417" s="25" t="s">
        <v>157</v>
      </c>
      <c r="AQ417" s="25" t="s">
        <v>157</v>
      </c>
      <c r="AR417" s="25" t="s">
        <v>157</v>
      </c>
      <c r="AS417" s="25" t="s">
        <v>157</v>
      </c>
      <c r="AT417" s="25" t="s">
        <v>157</v>
      </c>
      <c r="AU417" s="25" t="s">
        <v>157</v>
      </c>
      <c r="AV417" s="25"/>
      <c r="AW417" s="25" t="s">
        <v>157</v>
      </c>
      <c r="AX417" s="25" t="s">
        <v>157</v>
      </c>
      <c r="AY417" s="25" t="s">
        <v>157</v>
      </c>
      <c r="AZ417" s="25" t="s">
        <v>157</v>
      </c>
      <c r="BA417" s="25" t="s">
        <v>157</v>
      </c>
      <c r="BB417" s="25" t="s">
        <v>157</v>
      </c>
      <c r="BC417" s="25" t="s">
        <v>157</v>
      </c>
      <c r="BD417" s="25" t="s">
        <v>157</v>
      </c>
      <c r="BE417" s="25" t="s">
        <v>157</v>
      </c>
      <c r="BF417" s="25" t="s">
        <v>157</v>
      </c>
      <c r="BG417" s="25" t="s">
        <v>157</v>
      </c>
      <c r="BH417" s="25" t="s">
        <v>157</v>
      </c>
      <c r="BI417" s="25" t="s">
        <v>157</v>
      </c>
      <c r="BJ417" s="25" t="s">
        <v>157</v>
      </c>
      <c r="BK417" s="25" t="s">
        <v>157</v>
      </c>
      <c r="BL417" s="25" t="s">
        <v>157</v>
      </c>
      <c r="BM417" s="25" t="s">
        <v>157</v>
      </c>
      <c r="BN417" s="25" t="s">
        <v>157</v>
      </c>
      <c r="BO417" s="25" t="s">
        <v>157</v>
      </c>
      <c r="BP417" s="25" t="s">
        <v>157</v>
      </c>
      <c r="BQ417" s="25" t="s">
        <v>157</v>
      </c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</row>
    <row r="418" spans="2:84" x14ac:dyDescent="0.25">
      <c r="B418" t="str">
        <f>IF(Q418="ja",XPlan_raw[[#This Row],[EKA_kode2]],"")</f>
        <v/>
      </c>
      <c r="C418" t="str">
        <f>XPlan_raw[[#This Row],[eka_langtnavn]]</f>
        <v>Formula Student Project - 5 ECTS</v>
      </c>
      <c r="D418" t="str">
        <f>IF(XPlan_raw[[#This Row],[Interne-kode]]&lt;&gt;"(tom)",XPlan_raw[[#This Row],[Interne-kode]],"")</f>
        <v>E-FSP5</v>
      </c>
      <c r="E4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8" t="str">
        <f>IF(XPlan_raw[[#This Row],[Campus]]&lt;&gt;"(tom)",XPlan_raw[[#This Row],[Campus]],"")</f>
        <v>Odense</v>
      </c>
      <c r="H418" t="str">
        <f>IF(OR(XPlan_raw[[#This Row],[Prøveform]]="(tom)",XPlan_raw[[#This Row],[Prøveform]]=""),"",XPlan_raw[[#This Row],[Prøveform]])</f>
        <v>Oral examination</v>
      </c>
      <c r="I418" t="str">
        <f>IF(XPlan_raw[[#This Row],[Eksaminator_samlet]]&lt;&gt;"",XPlan_raw[[#This Row],[Eksaminator_samlet]],"")</f>
        <v/>
      </c>
      <c r="J418" t="str">
        <f>IF(OR(XPlan_raw[[#This Row],[Censur]]="(tom)",XPlan_raw[[#This Row],[Censur]]=""),"",XPlan_raw[[#This Row],[Censur]])</f>
        <v>Second examiner: Internal</v>
      </c>
      <c r="K4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8" s="4" t="str">
        <f>IF(XPlan_raw[[#This Row],[Bemærk]]&lt;&gt;"",XPlan_raw[[#This Row],[Bemærk]],"")</f>
        <v/>
      </c>
      <c r="M418" s="4" t="str">
        <f>IF(XPlan_raw[[#This Row],[Prøveform]]="Skriftlig prøve",XPlan_raw[[#This Row],[DATO: Start eksamen]]+21,"")</f>
        <v/>
      </c>
      <c r="N4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8" s="27" t="s">
        <v>638</v>
      </c>
      <c r="R418" s="49" t="s">
        <v>1504</v>
      </c>
      <c r="S418" s="46" t="s">
        <v>1505</v>
      </c>
      <c r="T418" s="25" t="s">
        <v>1506</v>
      </c>
      <c r="U418" s="46" t="s">
        <v>157</v>
      </c>
      <c r="V418" s="25" t="s">
        <v>157</v>
      </c>
      <c r="W418" s="50" t="s">
        <v>157</v>
      </c>
      <c r="X418" s="51"/>
      <c r="Y418" s="41" t="s">
        <v>631</v>
      </c>
      <c r="Z418" s="49"/>
      <c r="AA418" s="25" t="s">
        <v>186</v>
      </c>
      <c r="AB418" s="46" t="s">
        <v>160</v>
      </c>
      <c r="AC418" s="42" t="s">
        <v>157</v>
      </c>
      <c r="AD418" s="52"/>
      <c r="AE418" s="26"/>
      <c r="AF418" t="s">
        <v>18</v>
      </c>
      <c r="AH418" s="46" t="s">
        <v>157</v>
      </c>
      <c r="AI418" s="25" t="s">
        <v>157</v>
      </c>
      <c r="AJ418" s="46" t="s">
        <v>157</v>
      </c>
      <c r="AK418" s="25" t="s">
        <v>157</v>
      </c>
      <c r="AL418" s="46" t="s">
        <v>157</v>
      </c>
      <c r="AM418" s="25" t="s">
        <v>157</v>
      </c>
      <c r="AN418" s="46" t="s">
        <v>157</v>
      </c>
      <c r="AO418" s="25" t="s">
        <v>157</v>
      </c>
      <c r="AP418" s="25" t="s">
        <v>157</v>
      </c>
      <c r="AQ418" s="25" t="s">
        <v>157</v>
      </c>
      <c r="AR418" s="25" t="s">
        <v>157</v>
      </c>
      <c r="AS418" s="25" t="s">
        <v>157</v>
      </c>
      <c r="AT418" s="25" t="s">
        <v>157</v>
      </c>
      <c r="AU418" s="25" t="s">
        <v>157</v>
      </c>
      <c r="AV418" s="25"/>
      <c r="AW418" s="25" t="s">
        <v>157</v>
      </c>
      <c r="AX418" s="25" t="s">
        <v>157</v>
      </c>
      <c r="AY418" s="25" t="s">
        <v>157</v>
      </c>
      <c r="AZ418" s="25" t="s">
        <v>157</v>
      </c>
      <c r="BA418" s="25" t="s">
        <v>157</v>
      </c>
      <c r="BB418" s="25" t="s">
        <v>157</v>
      </c>
      <c r="BC418" s="25" t="s">
        <v>157</v>
      </c>
      <c r="BD418" s="25" t="s">
        <v>157</v>
      </c>
      <c r="BE418" s="25" t="s">
        <v>157</v>
      </c>
      <c r="BF418" s="25" t="s">
        <v>157</v>
      </c>
      <c r="BG418" s="25" t="s">
        <v>157</v>
      </c>
      <c r="BH418" s="25" t="s">
        <v>157</v>
      </c>
      <c r="BI418" s="25" t="s">
        <v>157</v>
      </c>
      <c r="BJ418" s="25" t="s">
        <v>157</v>
      </c>
      <c r="BK418" s="25" t="s">
        <v>157</v>
      </c>
      <c r="BL418" s="25" t="s">
        <v>157</v>
      </c>
      <c r="BM418" s="25" t="s">
        <v>157</v>
      </c>
      <c r="BN418" s="25" t="s">
        <v>157</v>
      </c>
      <c r="BO418" s="25" t="s">
        <v>157</v>
      </c>
      <c r="BP418" s="25" t="s">
        <v>157</v>
      </c>
      <c r="BQ418" s="25" t="s">
        <v>157</v>
      </c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</row>
    <row r="419" spans="2:84" x14ac:dyDescent="0.25">
      <c r="B419" t="str">
        <f>IF(Q419="ja",XPlan_raw[[#This Row],[EKA_kode2]],"")</f>
        <v>N500034102</v>
      </c>
      <c r="C419" t="str">
        <f>XPlan_raw[[#This Row],[eka_langtnavn]]</f>
        <v>FT500: Mekanik og termodynamik</v>
      </c>
      <c r="D419" t="str">
        <f>IF(XPlan_raw[[#This Row],[Interne-kode]]&lt;&gt;"(tom)",XPlan_raw[[#This Row],[Interne-kode]],"")</f>
        <v>FT500</v>
      </c>
      <c r="E4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9" t="str">
        <f>IF(XPlan_raw[[#This Row],[Campus]]&lt;&gt;"(tom)",XPlan_raw[[#This Row],[Campus]],"")</f>
        <v>Odense</v>
      </c>
      <c r="H419" t="str">
        <f>IF(OR(XPlan_raw[[#This Row],[Prøveform]]="(tom)",XPlan_raw[[#This Row],[Prøveform]]=""),"",XPlan_raw[[#This Row],[Prøveform]])</f>
        <v/>
      </c>
      <c r="I419" t="str">
        <f>IF(XPlan_raw[[#This Row],[Eksaminator_samlet]]&lt;&gt;"",XPlan_raw[[#This Row],[Eksaminator_samlet]],"")</f>
        <v/>
      </c>
      <c r="J419" t="str">
        <f>IF(OR(XPlan_raw[[#This Row],[Censur]]="(tom)",XPlan_raw[[#This Row],[Censur]]=""),"",XPlan_raw[[#This Row],[Censur]])</f>
        <v/>
      </c>
      <c r="K4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419" s="4" t="str">
        <f>IF(XPlan_raw[[#This Row],[Bemærk]]&lt;&gt;"",XPlan_raw[[#This Row],[Bemærk]],"")</f>
        <v/>
      </c>
      <c r="M419" s="4" t="str">
        <f>IF(XPlan_raw[[#This Row],[Prøveform]]="Skriftlig prøve",XPlan_raw[[#This Row],[DATO: Start eksamen]]+21,"")</f>
        <v/>
      </c>
      <c r="N4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9" s="27" t="s">
        <v>515</v>
      </c>
      <c r="R419" s="49" t="s">
        <v>802</v>
      </c>
      <c r="S419" s="46" t="s">
        <v>803</v>
      </c>
      <c r="T419" s="25" t="s">
        <v>804</v>
      </c>
      <c r="U419" s="46" t="s">
        <v>165</v>
      </c>
      <c r="V419" s="25" t="s">
        <v>157</v>
      </c>
      <c r="W419" s="50" t="s">
        <v>157</v>
      </c>
      <c r="X419" s="51"/>
      <c r="Y419" s="41" t="s">
        <v>805</v>
      </c>
      <c r="Z419" s="49"/>
      <c r="AA419" s="25"/>
      <c r="AB419" s="46"/>
      <c r="AC419" s="42">
        <v>45881</v>
      </c>
      <c r="AD419" s="52"/>
      <c r="AE419" s="26"/>
      <c r="AF419" t="s">
        <v>18</v>
      </c>
      <c r="AH419" s="46" t="s">
        <v>157</v>
      </c>
      <c r="AI419" s="25" t="s">
        <v>157</v>
      </c>
      <c r="AJ419" s="46" t="s">
        <v>157</v>
      </c>
      <c r="AK419" s="25" t="s">
        <v>157</v>
      </c>
      <c r="AL419" s="46" t="s">
        <v>157</v>
      </c>
      <c r="AM419" s="25" t="s">
        <v>157</v>
      </c>
      <c r="AN419" s="46" t="s">
        <v>157</v>
      </c>
      <c r="AO419" s="25" t="s">
        <v>157</v>
      </c>
      <c r="AP419" s="25" t="s">
        <v>157</v>
      </c>
      <c r="AQ419" s="25" t="s">
        <v>157</v>
      </c>
      <c r="AR419" s="25" t="s">
        <v>157</v>
      </c>
      <c r="AS419" s="25" t="s">
        <v>157</v>
      </c>
      <c r="AT419" s="25" t="s">
        <v>157</v>
      </c>
      <c r="AU419" s="25" t="s">
        <v>57</v>
      </c>
      <c r="AV419" s="25" t="s">
        <v>157</v>
      </c>
      <c r="AW419" s="25" t="s">
        <v>157</v>
      </c>
      <c r="AX419" s="25" t="s">
        <v>157</v>
      </c>
      <c r="AY419" s="25" t="s">
        <v>157</v>
      </c>
      <c r="AZ419" s="25" t="s">
        <v>157</v>
      </c>
      <c r="BA419" s="25" t="s">
        <v>157</v>
      </c>
      <c r="BB419" s="25" t="s">
        <v>157</v>
      </c>
      <c r="BC419" s="25" t="s">
        <v>157</v>
      </c>
      <c r="BD419" s="25" t="s">
        <v>157</v>
      </c>
      <c r="BE419" s="25" t="s">
        <v>157</v>
      </c>
      <c r="BF419" s="25" t="s">
        <v>157</v>
      </c>
      <c r="BG419" s="25" t="s">
        <v>157</v>
      </c>
      <c r="BH419" s="25" t="s">
        <v>157</v>
      </c>
      <c r="BI419" s="25" t="s">
        <v>157</v>
      </c>
      <c r="BJ419" s="25" t="s">
        <v>157</v>
      </c>
      <c r="BK419" s="25" t="s">
        <v>157</v>
      </c>
      <c r="BL419" s="25" t="s">
        <v>157</v>
      </c>
      <c r="BM419" s="25" t="s">
        <v>157</v>
      </c>
      <c r="BN419" s="25" t="s">
        <v>157</v>
      </c>
      <c r="BO419" s="25" t="s">
        <v>157</v>
      </c>
      <c r="BP419" s="25" t="s">
        <v>157</v>
      </c>
      <c r="BQ419" s="25" t="s">
        <v>157</v>
      </c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</row>
    <row r="420" spans="2:84" x14ac:dyDescent="0.25">
      <c r="B420" t="str">
        <f>IF(Q420="ja",XPlan_raw[[#This Row],[EKA_kode2]],"")</f>
        <v>N500035102</v>
      </c>
      <c r="C420" t="str">
        <f>XPlan_raw[[#This Row],[eka_langtnavn]]</f>
        <v>FT501: Matematisk analyse</v>
      </c>
      <c r="D420" t="str">
        <f>IF(XPlan_raw[[#This Row],[Interne-kode]]&lt;&gt;"(tom)",XPlan_raw[[#This Row],[Interne-kode]],"")</f>
        <v>FT501</v>
      </c>
      <c r="E4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0" t="str">
        <f>IF(XPlan_raw[[#This Row],[Campus]]&lt;&gt;"(tom)",XPlan_raw[[#This Row],[Campus]],"")</f>
        <v>Odense</v>
      </c>
      <c r="H420" t="str">
        <f>IF(OR(XPlan_raw[[#This Row],[Prøveform]]="(tom)",XPlan_raw[[#This Row],[Prøveform]]=""),"",XPlan_raw[[#This Row],[Prøveform]])</f>
        <v/>
      </c>
      <c r="I420" t="str">
        <f>IF(XPlan_raw[[#This Row],[Eksaminator_samlet]]&lt;&gt;"",XPlan_raw[[#This Row],[Eksaminator_samlet]],"")</f>
        <v/>
      </c>
      <c r="J420" t="str">
        <f>IF(OR(XPlan_raw[[#This Row],[Censur]]="(tom)",XPlan_raw[[#This Row],[Censur]]=""),"",XPlan_raw[[#This Row],[Censur]])</f>
        <v/>
      </c>
      <c r="K4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20" s="4" t="str">
        <f>IF(XPlan_raw[[#This Row],[Bemærk]]&lt;&gt;"",XPlan_raw[[#This Row],[Bemærk]],"")</f>
        <v/>
      </c>
      <c r="M420" s="4" t="str">
        <f>IF(XPlan_raw[[#This Row],[Prøveform]]="Skriftlig prøve",XPlan_raw[[#This Row],[DATO: Start eksamen]]+21,"")</f>
        <v/>
      </c>
      <c r="N4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20" s="27" t="s">
        <v>515</v>
      </c>
      <c r="R420" s="49" t="s">
        <v>806</v>
      </c>
      <c r="S420" s="46" t="s">
        <v>807</v>
      </c>
      <c r="T420" s="25" t="s">
        <v>808</v>
      </c>
      <c r="U420" s="46" t="s">
        <v>165</v>
      </c>
      <c r="V420" s="25" t="s">
        <v>157</v>
      </c>
      <c r="W420" s="50" t="s">
        <v>157</v>
      </c>
      <c r="X420" s="51"/>
      <c r="Y420" s="41" t="s">
        <v>805</v>
      </c>
      <c r="Z420" s="49"/>
      <c r="AA420" s="25"/>
      <c r="AB420" s="46"/>
      <c r="AC420" s="42">
        <v>45891</v>
      </c>
      <c r="AD420" s="52"/>
      <c r="AE420" s="26"/>
      <c r="AF420" t="s">
        <v>18</v>
      </c>
      <c r="AH420" s="46" t="s">
        <v>157</v>
      </c>
      <c r="AI420" s="25" t="s">
        <v>157</v>
      </c>
      <c r="AJ420" s="46" t="s">
        <v>157</v>
      </c>
      <c r="AK420" s="25" t="s">
        <v>157</v>
      </c>
      <c r="AL420" s="46" t="s">
        <v>157</v>
      </c>
      <c r="AM420" s="25" t="s">
        <v>157</v>
      </c>
      <c r="AN420" s="46" t="s">
        <v>157</v>
      </c>
      <c r="AO420" s="25" t="s">
        <v>157</v>
      </c>
      <c r="AP420" s="25" t="s">
        <v>157</v>
      </c>
      <c r="AQ420" s="25" t="s">
        <v>157</v>
      </c>
      <c r="AR420" s="25" t="s">
        <v>157</v>
      </c>
      <c r="AS420" s="25" t="s">
        <v>157</v>
      </c>
      <c r="AT420" s="25" t="s">
        <v>157</v>
      </c>
      <c r="AU420" s="25" t="s">
        <v>57</v>
      </c>
      <c r="AV420" s="25" t="s">
        <v>157</v>
      </c>
      <c r="AW420" s="25" t="s">
        <v>157</v>
      </c>
      <c r="AX420" s="25" t="s">
        <v>157</v>
      </c>
      <c r="AY420" s="25" t="s">
        <v>157</v>
      </c>
      <c r="AZ420" s="25" t="s">
        <v>157</v>
      </c>
      <c r="BA420" s="25" t="s">
        <v>157</v>
      </c>
      <c r="BB420" s="25" t="s">
        <v>157</v>
      </c>
      <c r="BC420" s="25" t="s">
        <v>157</v>
      </c>
      <c r="BD420" s="25" t="s">
        <v>157</v>
      </c>
      <c r="BE420" s="25" t="s">
        <v>157</v>
      </c>
      <c r="BF420" s="25" t="s">
        <v>157</v>
      </c>
      <c r="BG420" s="25" t="s">
        <v>157</v>
      </c>
      <c r="BH420" s="25" t="s">
        <v>157</v>
      </c>
      <c r="BI420" s="25" t="s">
        <v>157</v>
      </c>
      <c r="BJ420" s="25" t="s">
        <v>157</v>
      </c>
      <c r="BK420" s="25" t="s">
        <v>157</v>
      </c>
      <c r="BL420" s="25" t="s">
        <v>157</v>
      </c>
      <c r="BM420" s="25" t="s">
        <v>157</v>
      </c>
      <c r="BN420" s="25" t="s">
        <v>157</v>
      </c>
      <c r="BO420" s="25" t="s">
        <v>157</v>
      </c>
      <c r="BP420" s="25" t="s">
        <v>157</v>
      </c>
      <c r="BQ420" s="25" t="s">
        <v>157</v>
      </c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</row>
    <row r="421" spans="2:84" x14ac:dyDescent="0.25">
      <c r="B421" t="str">
        <f>IF(Q421="ja",XPlan_raw[[#This Row],[EKA_kode2]],"")</f>
        <v/>
      </c>
      <c r="C421" t="str">
        <f>XPlan_raw[[#This Row],[eka_langtnavn]]</f>
        <v>FT505: Digital elektronik og programmering</v>
      </c>
      <c r="D421" t="str">
        <f>IF(XPlan_raw[[#This Row],[Interne-kode]]&lt;&gt;"(tom)",XPlan_raw[[#This Row],[Interne-kode]],"")</f>
        <v>FT505</v>
      </c>
      <c r="E4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1" t="str">
        <f>IF(XPlan_raw[[#This Row],[Campus]]&lt;&gt;"(tom)",XPlan_raw[[#This Row],[Campus]],"")</f>
        <v>Odense</v>
      </c>
      <c r="H421" t="str">
        <f>IF(OR(XPlan_raw[[#This Row],[Prøveform]]="(tom)",XPlan_raw[[#This Row],[Prøveform]]=""),"",XPlan_raw[[#This Row],[Prøveform]])</f>
        <v>Oral examination</v>
      </c>
      <c r="I421" t="str">
        <f>IF(XPlan_raw[[#This Row],[Eksaminator_samlet]]&lt;&gt;"",XPlan_raw[[#This Row],[Eksaminator_samlet]],"")</f>
        <v/>
      </c>
      <c r="J421" t="str">
        <f>IF(OR(XPlan_raw[[#This Row],[Censur]]="(tom)",XPlan_raw[[#This Row],[Censur]]=""),"",XPlan_raw[[#This Row],[Censur]])</f>
        <v>Second examiner: External</v>
      </c>
      <c r="K4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1" s="4" t="str">
        <f>IF(XPlan_raw[[#This Row],[Bemærk]]&lt;&gt;"",XPlan_raw[[#This Row],[Bemærk]],"")</f>
        <v/>
      </c>
      <c r="M421" s="4" t="str">
        <f>IF(XPlan_raw[[#This Row],[Prøveform]]="Skriftlig prøve",XPlan_raw[[#This Row],[DATO: Start eksamen]]+21,"")</f>
        <v/>
      </c>
      <c r="N4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1" s="27" t="s">
        <v>638</v>
      </c>
      <c r="R421" s="49" t="s">
        <v>1524</v>
      </c>
      <c r="S421" s="46" t="s">
        <v>1525</v>
      </c>
      <c r="T421" s="25" t="s">
        <v>1526</v>
      </c>
      <c r="U421" s="46" t="s">
        <v>156</v>
      </c>
      <c r="V421" s="25" t="s">
        <v>157</v>
      </c>
      <c r="W421" s="50" t="s">
        <v>157</v>
      </c>
      <c r="X421" s="51"/>
      <c r="Y421" s="41" t="s">
        <v>630</v>
      </c>
      <c r="Z421" s="49"/>
      <c r="AA421" s="25" t="s">
        <v>186</v>
      </c>
      <c r="AB421" s="46" t="s">
        <v>187</v>
      </c>
      <c r="AC421" s="42" t="s">
        <v>157</v>
      </c>
      <c r="AD421" s="52"/>
      <c r="AE421" s="26"/>
      <c r="AF421" t="s">
        <v>18</v>
      </c>
      <c r="AH421" s="46" t="s">
        <v>157</v>
      </c>
      <c r="AI421" s="25" t="s">
        <v>157</v>
      </c>
      <c r="AJ421" s="46" t="s">
        <v>157</v>
      </c>
      <c r="AK421" s="25" t="s">
        <v>157</v>
      </c>
      <c r="AL421" s="46" t="s">
        <v>157</v>
      </c>
      <c r="AM421" s="25" t="s">
        <v>157</v>
      </c>
      <c r="AN421" s="46" t="s">
        <v>157</v>
      </c>
      <c r="AO421" s="25" t="s">
        <v>157</v>
      </c>
      <c r="AP421" s="25" t="s">
        <v>157</v>
      </c>
      <c r="AQ421" s="25" t="s">
        <v>157</v>
      </c>
      <c r="AR421" s="25" t="s">
        <v>157</v>
      </c>
      <c r="AS421" s="25" t="s">
        <v>157</v>
      </c>
      <c r="AT421" s="25" t="s">
        <v>157</v>
      </c>
      <c r="AU421" s="25" t="s">
        <v>157</v>
      </c>
      <c r="AV421" s="25"/>
      <c r="AW421" s="25" t="s">
        <v>157</v>
      </c>
      <c r="AX421" s="25" t="s">
        <v>157</v>
      </c>
      <c r="AY421" s="25" t="s">
        <v>157</v>
      </c>
      <c r="AZ421" s="25" t="s">
        <v>157</v>
      </c>
      <c r="BA421" s="25" t="s">
        <v>157</v>
      </c>
      <c r="BB421" s="25" t="s">
        <v>157</v>
      </c>
      <c r="BC421" s="25" t="s">
        <v>157</v>
      </c>
      <c r="BD421" s="25" t="s">
        <v>157</v>
      </c>
      <c r="BE421" s="25" t="s">
        <v>157</v>
      </c>
      <c r="BF421" s="25" t="s">
        <v>157</v>
      </c>
      <c r="BG421" s="25" t="s">
        <v>157</v>
      </c>
      <c r="BH421" s="25" t="s">
        <v>157</v>
      </c>
      <c r="BI421" s="25" t="s">
        <v>157</v>
      </c>
      <c r="BJ421" s="25" t="s">
        <v>157</v>
      </c>
      <c r="BK421" s="25" t="s">
        <v>157</v>
      </c>
      <c r="BL421" s="25" t="s">
        <v>157</v>
      </c>
      <c r="BM421" s="25" t="s">
        <v>157</v>
      </c>
      <c r="BN421" s="25" t="s">
        <v>157</v>
      </c>
      <c r="BO421" s="25" t="s">
        <v>157</v>
      </c>
      <c r="BP421" s="25" t="s">
        <v>157</v>
      </c>
      <c r="BQ421" s="25" t="s">
        <v>157</v>
      </c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</row>
    <row r="422" spans="2:84" x14ac:dyDescent="0.25">
      <c r="B422" t="str">
        <f>IF(Q422="ja",XPlan_raw[[#This Row],[EKA_kode2]],"")</f>
        <v/>
      </c>
      <c r="C422" t="str">
        <f>XPlan_raw[[#This Row],[eka_langtnavn]]</f>
        <v>FT509: Numeriske metoder</v>
      </c>
      <c r="D422" t="str">
        <f>IF(XPlan_raw[[#This Row],[Interne-kode]]&lt;&gt;"(tom)",XPlan_raw[[#This Row],[Interne-kode]],"")</f>
        <v>FT509</v>
      </c>
      <c r="E4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2" t="str">
        <f>IF(XPlan_raw[[#This Row],[Campus]]&lt;&gt;"(tom)",XPlan_raw[[#This Row],[Campus]],"")</f>
        <v>Odense</v>
      </c>
      <c r="H422" t="str">
        <f>IF(OR(XPlan_raw[[#This Row],[Prøveform]]="(tom)",XPlan_raw[[#This Row],[Prøveform]]=""),"",XPlan_raw[[#This Row],[Prøveform]])</f>
        <v>Oral examination</v>
      </c>
      <c r="I422" t="str">
        <f>IF(XPlan_raw[[#This Row],[Eksaminator_samlet]]&lt;&gt;"",XPlan_raw[[#This Row],[Eksaminator_samlet]],"")</f>
        <v/>
      </c>
      <c r="J422" t="str">
        <f>IF(OR(XPlan_raw[[#This Row],[Censur]]="(tom)",XPlan_raw[[#This Row],[Censur]]=""),"",XPlan_raw[[#This Row],[Censur]])</f>
        <v>Second examiner: Internal</v>
      </c>
      <c r="K4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2" s="4" t="str">
        <f>IF(XPlan_raw[[#This Row],[Bemærk]]&lt;&gt;"",XPlan_raw[[#This Row],[Bemærk]],"")</f>
        <v/>
      </c>
      <c r="M422" s="4" t="str">
        <f>IF(XPlan_raw[[#This Row],[Prøveform]]="Skriftlig prøve",XPlan_raw[[#This Row],[DATO: Start eksamen]]+21,"")</f>
        <v/>
      </c>
      <c r="N4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2" s="27" t="s">
        <v>638</v>
      </c>
      <c r="R422" s="49" t="s">
        <v>1535</v>
      </c>
      <c r="S422" s="46" t="s">
        <v>1536</v>
      </c>
      <c r="T422" s="25" t="s">
        <v>1537</v>
      </c>
      <c r="U422" s="46" t="s">
        <v>208</v>
      </c>
      <c r="V422" s="25" t="s">
        <v>157</v>
      </c>
      <c r="W422" s="50" t="s">
        <v>157</v>
      </c>
      <c r="X422" s="51"/>
      <c r="Y422" s="41" t="s">
        <v>630</v>
      </c>
      <c r="Z422" s="49"/>
      <c r="AA422" s="25" t="s">
        <v>186</v>
      </c>
      <c r="AB422" s="46" t="s">
        <v>160</v>
      </c>
      <c r="AC422" s="42" t="s">
        <v>157</v>
      </c>
      <c r="AD422" s="52"/>
      <c r="AE422" s="26"/>
      <c r="AF422" t="s">
        <v>18</v>
      </c>
      <c r="AH422" s="46" t="s">
        <v>157</v>
      </c>
      <c r="AI422" s="25" t="s">
        <v>157</v>
      </c>
      <c r="AJ422" s="46" t="s">
        <v>157</v>
      </c>
      <c r="AK422" s="25" t="s">
        <v>157</v>
      </c>
      <c r="AL422" s="46" t="s">
        <v>157</v>
      </c>
      <c r="AM422" s="25" t="s">
        <v>157</v>
      </c>
      <c r="AN422" s="46" t="s">
        <v>157</v>
      </c>
      <c r="AO422" s="25" t="s">
        <v>157</v>
      </c>
      <c r="AP422" s="25" t="s">
        <v>157</v>
      </c>
      <c r="AQ422" s="25" t="s">
        <v>157</v>
      </c>
      <c r="AR422" s="25" t="s">
        <v>157</v>
      </c>
      <c r="AS422" s="25" t="s">
        <v>157</v>
      </c>
      <c r="AT422" s="25" t="s">
        <v>157</v>
      </c>
      <c r="AU422" s="25" t="s">
        <v>157</v>
      </c>
      <c r="AV422" s="25"/>
      <c r="AW422" s="25" t="s">
        <v>157</v>
      </c>
      <c r="AX422" s="25" t="s">
        <v>157</v>
      </c>
      <c r="AY422" s="25" t="s">
        <v>157</v>
      </c>
      <c r="AZ422" s="25" t="s">
        <v>157</v>
      </c>
      <c r="BA422" s="25" t="s">
        <v>157</v>
      </c>
      <c r="BB422" s="25" t="s">
        <v>157</v>
      </c>
      <c r="BC422" s="25" t="s">
        <v>157</v>
      </c>
      <c r="BD422" s="25" t="s">
        <v>157</v>
      </c>
      <c r="BE422" s="25" t="s">
        <v>157</v>
      </c>
      <c r="BF422" s="25" t="s">
        <v>157</v>
      </c>
      <c r="BG422" s="25" t="s">
        <v>157</v>
      </c>
      <c r="BH422" s="25" t="s">
        <v>157</v>
      </c>
      <c r="BI422" s="25" t="s">
        <v>157</v>
      </c>
      <c r="BJ422" s="25" t="s">
        <v>157</v>
      </c>
      <c r="BK422" s="25" t="s">
        <v>157</v>
      </c>
      <c r="BL422" s="25" t="s">
        <v>157</v>
      </c>
      <c r="BM422" s="25" t="s">
        <v>157</v>
      </c>
      <c r="BN422" s="25" t="s">
        <v>157</v>
      </c>
      <c r="BO422" s="25" t="s">
        <v>157</v>
      </c>
      <c r="BP422" s="25" t="s">
        <v>157</v>
      </c>
      <c r="BQ422" s="25" t="s">
        <v>157</v>
      </c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</row>
    <row r="423" spans="2:84" x14ac:dyDescent="0.25">
      <c r="B423" t="str">
        <f>IF(Q423="ja",XPlan_raw[[#This Row],[EKA_kode2]],"")</f>
        <v/>
      </c>
      <c r="C423" t="str">
        <f>XPlan_raw[[#This Row],[eka_langtnavn]]</f>
        <v>In-company Project</v>
      </c>
      <c r="D423" t="str">
        <f>IF(XPlan_raw[[#This Row],[Interne-kode]]&lt;&gt;"(tom)",XPlan_raw[[#This Row],[Interne-kode]],"")</f>
        <v>SM3-VF</v>
      </c>
      <c r="E4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3" t="str">
        <f>IF(XPlan_raw[[#This Row],[Campus]]&lt;&gt;"(tom)",XPlan_raw[[#This Row],[Campus]],"")</f>
        <v>Odense</v>
      </c>
      <c r="H423" t="str">
        <f>IF(OR(XPlan_raw[[#This Row],[Prøveform]]="(tom)",XPlan_raw[[#This Row],[Prøveform]]=""),"",XPlan_raw[[#This Row],[Prøveform]])</f>
        <v>Project report with oral defence</v>
      </c>
      <c r="I423" t="str">
        <f>IF(XPlan_raw[[#This Row],[Eksaminator_samlet]]&lt;&gt;"",XPlan_raw[[#This Row],[Eksaminator_samlet]],"")</f>
        <v/>
      </c>
      <c r="J423" t="str">
        <f>IF(OR(XPlan_raw[[#This Row],[Censur]]="(tom)",XPlan_raw[[#This Row],[Censur]]=""),"",XPlan_raw[[#This Row],[Censur]])</f>
        <v>Second examiner: Internal</v>
      </c>
      <c r="K4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3" s="4" t="str">
        <f>IF(XPlan_raw[[#This Row],[Bemærk]]&lt;&gt;"",XPlan_raw[[#This Row],[Bemærk]],"")</f>
        <v/>
      </c>
      <c r="M423" s="4" t="str">
        <f>IF(XPlan_raw[[#This Row],[Prøveform]]="Skriftlig prøve",XPlan_raw[[#This Row],[DATO: Start eksamen]]+21,"")</f>
        <v/>
      </c>
      <c r="N4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3" s="27" t="s">
        <v>638</v>
      </c>
      <c r="R423" s="49" t="s">
        <v>1655</v>
      </c>
      <c r="S423" s="46" t="s">
        <v>1038</v>
      </c>
      <c r="T423" s="25" t="s">
        <v>1656</v>
      </c>
      <c r="U423" s="46" t="s">
        <v>410</v>
      </c>
      <c r="V423" s="25" t="s">
        <v>157</v>
      </c>
      <c r="W423" s="50" t="s">
        <v>157</v>
      </c>
      <c r="X423" s="51"/>
      <c r="Y423" s="41" t="s">
        <v>631</v>
      </c>
      <c r="Z423" s="49"/>
      <c r="AA423" s="25" t="s">
        <v>441</v>
      </c>
      <c r="AB423" s="46" t="s">
        <v>160</v>
      </c>
      <c r="AC423" s="42" t="s">
        <v>157</v>
      </c>
      <c r="AD423" s="52"/>
      <c r="AE423" s="26"/>
      <c r="AF423" t="s">
        <v>18</v>
      </c>
      <c r="AH423" s="46" t="s">
        <v>157</v>
      </c>
      <c r="AI423" s="25" t="s">
        <v>157</v>
      </c>
      <c r="AJ423" s="46" t="s">
        <v>157</v>
      </c>
      <c r="AK423" s="25" t="s">
        <v>157</v>
      </c>
      <c r="AL423" s="46" t="s">
        <v>157</v>
      </c>
      <c r="AM423" s="25" t="s">
        <v>157</v>
      </c>
      <c r="AN423" s="46" t="s">
        <v>157</v>
      </c>
      <c r="AO423" s="25" t="s">
        <v>157</v>
      </c>
      <c r="AP423" s="25" t="s">
        <v>157</v>
      </c>
      <c r="AQ423" s="25" t="s">
        <v>157</v>
      </c>
      <c r="AR423" s="25" t="s">
        <v>157</v>
      </c>
      <c r="AS423" s="25" t="s">
        <v>157</v>
      </c>
      <c r="AT423" s="25" t="s">
        <v>157</v>
      </c>
      <c r="AU423" s="25" t="s">
        <v>157</v>
      </c>
      <c r="AV423" s="25"/>
      <c r="AW423" s="25" t="s">
        <v>157</v>
      </c>
      <c r="AX423" s="25" t="s">
        <v>157</v>
      </c>
      <c r="AY423" s="25" t="s">
        <v>157</v>
      </c>
      <c r="AZ423" s="25" t="s">
        <v>157</v>
      </c>
      <c r="BA423" s="25" t="s">
        <v>157</v>
      </c>
      <c r="BB423" s="25" t="s">
        <v>157</v>
      </c>
      <c r="BC423" s="25" t="s">
        <v>157</v>
      </c>
      <c r="BD423" s="25" t="s">
        <v>157</v>
      </c>
      <c r="BE423" s="25" t="s">
        <v>157</v>
      </c>
      <c r="BF423" s="25" t="s">
        <v>157</v>
      </c>
      <c r="BG423" s="25" t="s">
        <v>157</v>
      </c>
      <c r="BH423" s="25" t="s">
        <v>157</v>
      </c>
      <c r="BI423" s="25" t="s">
        <v>157</v>
      </c>
      <c r="BJ423" s="25" t="s">
        <v>157</v>
      </c>
      <c r="BK423" s="25" t="s">
        <v>157</v>
      </c>
      <c r="BL423" s="25" t="s">
        <v>157</v>
      </c>
      <c r="BM423" s="25" t="s">
        <v>157</v>
      </c>
      <c r="BN423" s="25" t="s">
        <v>157</v>
      </c>
      <c r="BO423" s="25" t="s">
        <v>157</v>
      </c>
      <c r="BP423" s="25" t="s">
        <v>157</v>
      </c>
      <c r="BQ423" s="25" t="s">
        <v>157</v>
      </c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</row>
    <row r="424" spans="2:84" x14ac:dyDescent="0.25">
      <c r="B424" t="str">
        <f>IF(Q424="ja",XPlan_raw[[#This Row],[EKA_kode2]],"")</f>
        <v/>
      </c>
      <c r="C424" t="str">
        <f>XPlan_raw[[#This Row],[eka_langtnavn]]</f>
        <v>International marketing</v>
      </c>
      <c r="D424" t="str">
        <f>IF(XPlan_raw[[#This Row],[Interne-kode]]&lt;&gt;"(tom)",XPlan_raw[[#This Row],[Interne-kode]],"")</f>
        <v/>
      </c>
      <c r="E4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4" t="str">
        <f>IF(XPlan_raw[[#This Row],[Campus]]&lt;&gt;"(tom)",XPlan_raw[[#This Row],[Campus]],"")</f>
        <v>Odense</v>
      </c>
      <c r="H424" t="str">
        <f>IF(OR(XPlan_raw[[#This Row],[Prøveform]]="(tom)",XPlan_raw[[#This Row],[Prøveform]]=""),"",XPlan_raw[[#This Row],[Prøveform]])</f>
        <v/>
      </c>
      <c r="I424" t="str">
        <f>IF(XPlan_raw[[#This Row],[Eksaminator_samlet]]&lt;&gt;"",XPlan_raw[[#This Row],[Eksaminator_samlet]],"")</f>
        <v/>
      </c>
      <c r="J424" t="str">
        <f>IF(OR(XPlan_raw[[#This Row],[Censur]]="(tom)",XPlan_raw[[#This Row],[Censur]]=""),"",XPlan_raw[[#This Row],[Censur]])</f>
        <v/>
      </c>
      <c r="K4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4" s="4" t="str">
        <f>IF(XPlan_raw[[#This Row],[Bemærk]]&lt;&gt;"",XPlan_raw[[#This Row],[Bemærk]],"")</f>
        <v/>
      </c>
      <c r="M424" s="4" t="str">
        <f>IF(XPlan_raw[[#This Row],[Prøveform]]="Skriftlig prøve",XPlan_raw[[#This Row],[DATO: Start eksamen]]+21,"")</f>
        <v/>
      </c>
      <c r="N4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4" s="27" t="s">
        <v>638</v>
      </c>
      <c r="R424" s="49" t="s">
        <v>520</v>
      </c>
      <c r="S424" s="46" t="s">
        <v>521</v>
      </c>
      <c r="T424" s="25" t="s">
        <v>157</v>
      </c>
      <c r="U424" s="46" t="s">
        <v>157</v>
      </c>
      <c r="V424" s="25" t="s">
        <v>157</v>
      </c>
      <c r="W424" s="50" t="s">
        <v>157</v>
      </c>
      <c r="X424" s="51"/>
      <c r="Y424" s="41" t="s">
        <v>157</v>
      </c>
      <c r="Z424" s="49"/>
      <c r="AA424" s="25"/>
      <c r="AB424" s="46"/>
      <c r="AC424" s="42" t="s">
        <v>157</v>
      </c>
      <c r="AD424" s="52"/>
      <c r="AE424" s="26"/>
      <c r="AF424" t="s">
        <v>18</v>
      </c>
      <c r="AH424" s="46" t="s">
        <v>157</v>
      </c>
      <c r="AI424" s="25" t="s">
        <v>157</v>
      </c>
      <c r="AJ424" s="46" t="s">
        <v>157</v>
      </c>
      <c r="AK424" s="25" t="s">
        <v>157</v>
      </c>
      <c r="AL424" s="46" t="s">
        <v>157</v>
      </c>
      <c r="AM424" s="25" t="s">
        <v>157</v>
      </c>
      <c r="AN424" s="46" t="s">
        <v>157</v>
      </c>
      <c r="AO424" s="25" t="s">
        <v>157</v>
      </c>
      <c r="AP424" s="25" t="s">
        <v>157</v>
      </c>
      <c r="AQ424" s="25" t="s">
        <v>157</v>
      </c>
      <c r="AR424" s="25" t="s">
        <v>157</v>
      </c>
      <c r="AS424" s="25" t="s">
        <v>157</v>
      </c>
      <c r="AT424" s="25" t="s">
        <v>157</v>
      </c>
      <c r="AU424" s="25" t="s">
        <v>157</v>
      </c>
      <c r="AV424" s="25"/>
      <c r="AW424" s="25" t="s">
        <v>157</v>
      </c>
      <c r="AX424" s="25" t="s">
        <v>157</v>
      </c>
      <c r="AY424" s="25" t="s">
        <v>157</v>
      </c>
      <c r="AZ424" s="25" t="s">
        <v>157</v>
      </c>
      <c r="BA424" s="25" t="s">
        <v>157</v>
      </c>
      <c r="BB424" s="25" t="s">
        <v>157</v>
      </c>
      <c r="BC424" s="25" t="s">
        <v>157</v>
      </c>
      <c r="BD424" s="25" t="s">
        <v>157</v>
      </c>
      <c r="BE424" s="25" t="s">
        <v>157</v>
      </c>
      <c r="BF424" s="25" t="s">
        <v>157</v>
      </c>
      <c r="BG424" s="25" t="s">
        <v>157</v>
      </c>
      <c r="BH424" s="25" t="s">
        <v>157</v>
      </c>
      <c r="BI424" s="25" t="s">
        <v>157</v>
      </c>
      <c r="BJ424" s="25" t="s">
        <v>157</v>
      </c>
      <c r="BK424" s="25" t="s">
        <v>157</v>
      </c>
      <c r="BL424" s="25" t="s">
        <v>157</v>
      </c>
      <c r="BM424" s="25" t="s">
        <v>157</v>
      </c>
      <c r="BN424" s="25" t="s">
        <v>157</v>
      </c>
      <c r="BO424" s="25" t="s">
        <v>157</v>
      </c>
      <c r="BP424" s="25" t="s">
        <v>157</v>
      </c>
      <c r="BQ424" s="25" t="s">
        <v>157</v>
      </c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</row>
    <row r="425" spans="2:84" x14ac:dyDescent="0.25">
      <c r="B425" t="str">
        <f>IF(Q425="ja",XPlan_raw[[#This Row],[EKA_kode2]],"")</f>
        <v/>
      </c>
      <c r="C425" t="str">
        <f>XPlan_raw[[#This Row],[eka_langtnavn]]</f>
        <v>Introduction to Marketing</v>
      </c>
      <c r="D425" t="str">
        <f>IF(XPlan_raw[[#This Row],[Interne-kode]]&lt;&gt;"(tom)",XPlan_raw[[#This Row],[Interne-kode]],"")</f>
        <v/>
      </c>
      <c r="E4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5" t="str">
        <f>IF(XPlan_raw[[#This Row],[Campus]]&lt;&gt;"(tom)",XPlan_raw[[#This Row],[Campus]],"")</f>
        <v>Odense</v>
      </c>
      <c r="H425" t="str">
        <f>IF(OR(XPlan_raw[[#This Row],[Prøveform]]="(tom)",XPlan_raw[[#This Row],[Prøveform]]=""),"",XPlan_raw[[#This Row],[Prøveform]])</f>
        <v/>
      </c>
      <c r="I425" t="str">
        <f>IF(XPlan_raw[[#This Row],[Eksaminator_samlet]]&lt;&gt;"",XPlan_raw[[#This Row],[Eksaminator_samlet]],"")</f>
        <v/>
      </c>
      <c r="J425" t="str">
        <f>IF(OR(XPlan_raw[[#This Row],[Censur]]="(tom)",XPlan_raw[[#This Row],[Censur]]=""),"",XPlan_raw[[#This Row],[Censur]])</f>
        <v/>
      </c>
      <c r="K4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5" s="4" t="str">
        <f>IF(XPlan_raw[[#This Row],[Bemærk]]&lt;&gt;"",XPlan_raw[[#This Row],[Bemærk]],"")</f>
        <v/>
      </c>
      <c r="M425" s="4" t="str">
        <f>IF(XPlan_raw[[#This Row],[Prøveform]]="Skriftlig prøve",XPlan_raw[[#This Row],[DATO: Start eksamen]]+21,"")</f>
        <v/>
      </c>
      <c r="N4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5" s="27" t="s">
        <v>638</v>
      </c>
      <c r="R425" s="49" t="s">
        <v>323</v>
      </c>
      <c r="S425" s="46" t="s">
        <v>324</v>
      </c>
      <c r="T425" s="25" t="s">
        <v>157</v>
      </c>
      <c r="U425" s="46" t="s">
        <v>157</v>
      </c>
      <c r="V425" s="25" t="s">
        <v>157</v>
      </c>
      <c r="W425" s="50" t="s">
        <v>157</v>
      </c>
      <c r="X425" s="51"/>
      <c r="Y425" s="41" t="s">
        <v>157</v>
      </c>
      <c r="Z425" s="49"/>
      <c r="AA425" s="25"/>
      <c r="AB425" s="46"/>
      <c r="AC425" s="42" t="s">
        <v>157</v>
      </c>
      <c r="AD425" s="52"/>
      <c r="AE425" s="26"/>
      <c r="AF425" t="s">
        <v>18</v>
      </c>
      <c r="AH425" s="46" t="s">
        <v>157</v>
      </c>
      <c r="AI425" s="25" t="s">
        <v>157</v>
      </c>
      <c r="AJ425" s="46" t="s">
        <v>157</v>
      </c>
      <c r="AK425" s="25" t="s">
        <v>157</v>
      </c>
      <c r="AL425" s="46" t="s">
        <v>157</v>
      </c>
      <c r="AM425" s="25" t="s">
        <v>157</v>
      </c>
      <c r="AN425" s="46" t="s">
        <v>157</v>
      </c>
      <c r="AO425" s="25" t="s">
        <v>157</v>
      </c>
      <c r="AP425" s="25" t="s">
        <v>157</v>
      </c>
      <c r="AQ425" s="25" t="s">
        <v>157</v>
      </c>
      <c r="AR425" s="25" t="s">
        <v>157</v>
      </c>
      <c r="AS425" s="25" t="s">
        <v>157</v>
      </c>
      <c r="AT425" s="25" t="s">
        <v>157</v>
      </c>
      <c r="AU425" s="25" t="s">
        <v>157</v>
      </c>
      <c r="AV425" s="25"/>
      <c r="AW425" s="25" t="s">
        <v>157</v>
      </c>
      <c r="AX425" s="25" t="s">
        <v>157</v>
      </c>
      <c r="AY425" s="25" t="s">
        <v>157</v>
      </c>
      <c r="AZ425" s="25" t="s">
        <v>157</v>
      </c>
      <c r="BA425" s="25" t="s">
        <v>157</v>
      </c>
      <c r="BB425" s="25" t="s">
        <v>157</v>
      </c>
      <c r="BC425" s="25" t="s">
        <v>157</v>
      </c>
      <c r="BD425" s="25" t="s">
        <v>157</v>
      </c>
      <c r="BE425" s="25" t="s">
        <v>157</v>
      </c>
      <c r="BF425" s="25" t="s">
        <v>157</v>
      </c>
      <c r="BG425" s="25" t="s">
        <v>157</v>
      </c>
      <c r="BH425" s="25" t="s">
        <v>157</v>
      </c>
      <c r="BI425" s="25" t="s">
        <v>157</v>
      </c>
      <c r="BJ425" s="25" t="s">
        <v>157</v>
      </c>
      <c r="BK425" s="25" t="s">
        <v>157</v>
      </c>
      <c r="BL425" s="25" t="s">
        <v>157</v>
      </c>
      <c r="BM425" s="25" t="s">
        <v>157</v>
      </c>
      <c r="BN425" s="25" t="s">
        <v>157</v>
      </c>
      <c r="BO425" s="25" t="s">
        <v>157</v>
      </c>
      <c r="BP425" s="25" t="s">
        <v>157</v>
      </c>
      <c r="BQ425" s="25" t="s">
        <v>157</v>
      </c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</row>
    <row r="426" spans="2:84" x14ac:dyDescent="0.25">
      <c r="B426" t="str">
        <f>IF(Q426="ja",XPlan_raw[[#This Row],[EKA_kode2]],"")</f>
        <v/>
      </c>
      <c r="C426" t="str">
        <f>XPlan_raw[[#This Row],[eka_langtnavn]]</f>
        <v>Introduktion til genomisk datavidenskab</v>
      </c>
      <c r="D426" t="str">
        <f>IF(XPlan_raw[[#This Row],[Interne-kode]]&lt;&gt;"(tom)",XPlan_raw[[#This Row],[Interne-kode]],"")</f>
        <v/>
      </c>
      <c r="E4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6" t="str">
        <f>IF(XPlan_raw[[#This Row],[Campus]]&lt;&gt;"(tom)",XPlan_raw[[#This Row],[Campus]],"")</f>
        <v>Odense</v>
      </c>
      <c r="H426" t="str">
        <f>IF(OR(XPlan_raw[[#This Row],[Prøveform]]="(tom)",XPlan_raw[[#This Row],[Prøveform]]=""),"",XPlan_raw[[#This Row],[Prøveform]])</f>
        <v/>
      </c>
      <c r="I426" t="str">
        <f>IF(XPlan_raw[[#This Row],[Eksaminator_samlet]]&lt;&gt;"",XPlan_raw[[#This Row],[Eksaminator_samlet]],"")</f>
        <v/>
      </c>
      <c r="J426" t="str">
        <f>IF(OR(XPlan_raw[[#This Row],[Censur]]="(tom)",XPlan_raw[[#This Row],[Censur]]=""),"",XPlan_raw[[#This Row],[Censur]])</f>
        <v/>
      </c>
      <c r="K4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6" s="4" t="str">
        <f>IF(XPlan_raw[[#This Row],[Bemærk]]&lt;&gt;"",XPlan_raw[[#This Row],[Bemærk]],"")</f>
        <v/>
      </c>
      <c r="M426" s="4" t="str">
        <f>IF(XPlan_raw[[#This Row],[Prøveform]]="Skriftlig prøve",XPlan_raw[[#This Row],[DATO: Start eksamen]]+21,"")</f>
        <v/>
      </c>
      <c r="N4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6" s="27" t="s">
        <v>638</v>
      </c>
      <c r="R426" s="49" t="s">
        <v>792</v>
      </c>
      <c r="S426" s="46" t="s">
        <v>793</v>
      </c>
      <c r="T426" s="25" t="s">
        <v>157</v>
      </c>
      <c r="U426" s="46" t="s">
        <v>157</v>
      </c>
      <c r="V426" s="25" t="s">
        <v>157</v>
      </c>
      <c r="W426" s="50" t="s">
        <v>157</v>
      </c>
      <c r="X426" s="51"/>
      <c r="Y426" s="41" t="s">
        <v>157</v>
      </c>
      <c r="Z426" s="49"/>
      <c r="AA426" s="25"/>
      <c r="AB426" s="46"/>
      <c r="AC426" s="42" t="s">
        <v>157</v>
      </c>
      <c r="AD426" s="52"/>
      <c r="AE426" s="26"/>
      <c r="AF426" t="s">
        <v>18</v>
      </c>
      <c r="AH426" s="46" t="s">
        <v>157</v>
      </c>
      <c r="AI426" s="25" t="s">
        <v>157</v>
      </c>
      <c r="AJ426" s="46" t="s">
        <v>157</v>
      </c>
      <c r="AK426" s="25" t="s">
        <v>157</v>
      </c>
      <c r="AL426" s="46" t="s">
        <v>157</v>
      </c>
      <c r="AM426" s="25" t="s">
        <v>157</v>
      </c>
      <c r="AN426" s="46" t="s">
        <v>157</v>
      </c>
      <c r="AO426" s="25" t="s">
        <v>157</v>
      </c>
      <c r="AP426" s="25" t="s">
        <v>157</v>
      </c>
      <c r="AQ426" s="25" t="s">
        <v>157</v>
      </c>
      <c r="AR426" s="25" t="s">
        <v>157</v>
      </c>
      <c r="AS426" s="25" t="s">
        <v>157</v>
      </c>
      <c r="AT426" s="25" t="s">
        <v>157</v>
      </c>
      <c r="AU426" s="25" t="s">
        <v>157</v>
      </c>
      <c r="AV426" s="25"/>
      <c r="AW426" s="25" t="s">
        <v>157</v>
      </c>
      <c r="AX426" s="25" t="s">
        <v>157</v>
      </c>
      <c r="AY426" s="25" t="s">
        <v>157</v>
      </c>
      <c r="AZ426" s="25" t="s">
        <v>157</v>
      </c>
      <c r="BA426" s="25" t="s">
        <v>157</v>
      </c>
      <c r="BB426" s="25" t="s">
        <v>157</v>
      </c>
      <c r="BC426" s="25" t="s">
        <v>157</v>
      </c>
      <c r="BD426" s="25" t="s">
        <v>157</v>
      </c>
      <c r="BE426" s="25" t="s">
        <v>157</v>
      </c>
      <c r="BF426" s="25" t="s">
        <v>157</v>
      </c>
      <c r="BG426" s="25" t="s">
        <v>157</v>
      </c>
      <c r="BH426" s="25" t="s">
        <v>157</v>
      </c>
      <c r="BI426" s="25" t="s">
        <v>157</v>
      </c>
      <c r="BJ426" s="25" t="s">
        <v>157</v>
      </c>
      <c r="BK426" s="25" t="s">
        <v>157</v>
      </c>
      <c r="BL426" s="25" t="s">
        <v>157</v>
      </c>
      <c r="BM426" s="25" t="s">
        <v>157</v>
      </c>
      <c r="BN426" s="25" t="s">
        <v>157</v>
      </c>
      <c r="BO426" s="25" t="s">
        <v>157</v>
      </c>
      <c r="BP426" s="25" t="s">
        <v>157</v>
      </c>
      <c r="BQ426" s="25" t="s">
        <v>34</v>
      </c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</row>
    <row r="427" spans="2:84" x14ac:dyDescent="0.25">
      <c r="B427" t="str">
        <f>IF(Q427="ja",XPlan_raw[[#This Row],[EKA_kode2]],"")</f>
        <v/>
      </c>
      <c r="C427" t="str">
        <f>XPlan_raw[[#This Row],[eka_langtnavn]]</f>
        <v>Introduktion til kategoriteori</v>
      </c>
      <c r="D427" t="str">
        <f>IF(XPlan_raw[[#This Row],[Interne-kode]]&lt;&gt;"(tom)",XPlan_raw[[#This Row],[Interne-kode]],"")</f>
        <v/>
      </c>
      <c r="E4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7" t="str">
        <f>IF(XPlan_raw[[#This Row],[Campus]]&lt;&gt;"(tom)",XPlan_raw[[#This Row],[Campus]],"")</f>
        <v>Odense</v>
      </c>
      <c r="H427" t="str">
        <f>IF(OR(XPlan_raw[[#This Row],[Prøveform]]="(tom)",XPlan_raw[[#This Row],[Prøveform]]=""),"",XPlan_raw[[#This Row],[Prøveform]])</f>
        <v/>
      </c>
      <c r="I427" t="str">
        <f>IF(XPlan_raw[[#This Row],[Eksaminator_samlet]]&lt;&gt;"",XPlan_raw[[#This Row],[Eksaminator_samlet]],"")</f>
        <v/>
      </c>
      <c r="J427" t="str">
        <f>IF(OR(XPlan_raw[[#This Row],[Censur]]="(tom)",XPlan_raw[[#This Row],[Censur]]=""),"",XPlan_raw[[#This Row],[Censur]])</f>
        <v/>
      </c>
      <c r="K4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7" s="4" t="str">
        <f>IF(XPlan_raw[[#This Row],[Bemærk]]&lt;&gt;"",XPlan_raw[[#This Row],[Bemærk]],"")</f>
        <v/>
      </c>
      <c r="M427" s="4" t="str">
        <f>IF(XPlan_raw[[#This Row],[Prøveform]]="Skriftlig prøve",XPlan_raw[[#This Row],[DATO: Start eksamen]]+21,"")</f>
        <v/>
      </c>
      <c r="N4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7" s="27" t="s">
        <v>638</v>
      </c>
      <c r="R427" s="49" t="s">
        <v>781</v>
      </c>
      <c r="S427" s="46" t="s">
        <v>782</v>
      </c>
      <c r="T427" s="25" t="s">
        <v>157</v>
      </c>
      <c r="U427" s="46" t="s">
        <v>157</v>
      </c>
      <c r="V427" s="25" t="s">
        <v>157</v>
      </c>
      <c r="W427" s="50" t="s">
        <v>157</v>
      </c>
      <c r="X427" s="51"/>
      <c r="Y427" s="41" t="s">
        <v>157</v>
      </c>
      <c r="Z427" s="49"/>
      <c r="AA427" s="25"/>
      <c r="AB427" s="46"/>
      <c r="AC427" s="42" t="s">
        <v>157</v>
      </c>
      <c r="AD427" s="52"/>
      <c r="AE427" s="26"/>
      <c r="AF427" t="s">
        <v>18</v>
      </c>
      <c r="AH427" s="46" t="s">
        <v>157</v>
      </c>
      <c r="AI427" s="25" t="s">
        <v>157</v>
      </c>
      <c r="AJ427" s="46" t="s">
        <v>157</v>
      </c>
      <c r="AK427" s="25" t="s">
        <v>157</v>
      </c>
      <c r="AL427" s="46" t="s">
        <v>157</v>
      </c>
      <c r="AM427" s="25" t="s">
        <v>157</v>
      </c>
      <c r="AN427" s="46" t="s">
        <v>157</v>
      </c>
      <c r="AO427" s="25" t="s">
        <v>157</v>
      </c>
      <c r="AP427" s="25" t="s">
        <v>157</v>
      </c>
      <c r="AQ427" s="25" t="s">
        <v>157</v>
      </c>
      <c r="AR427" s="25" t="s">
        <v>157</v>
      </c>
      <c r="AS427" s="25" t="s">
        <v>157</v>
      </c>
      <c r="AT427" s="25" t="s">
        <v>157</v>
      </c>
      <c r="AU427" s="25" t="s">
        <v>157</v>
      </c>
      <c r="AV427" s="25"/>
      <c r="AW427" s="25" t="s">
        <v>157</v>
      </c>
      <c r="AX427" s="25" t="s">
        <v>157</v>
      </c>
      <c r="AY427" s="25" t="s">
        <v>157</v>
      </c>
      <c r="AZ427" s="25" t="s">
        <v>157</v>
      </c>
      <c r="BA427" s="25" t="s">
        <v>157</v>
      </c>
      <c r="BB427" s="25" t="s">
        <v>157</v>
      </c>
      <c r="BC427" s="25" t="s">
        <v>157</v>
      </c>
      <c r="BD427" s="25" t="s">
        <v>157</v>
      </c>
      <c r="BE427" s="25" t="s">
        <v>157</v>
      </c>
      <c r="BF427" s="25" t="s">
        <v>157</v>
      </c>
      <c r="BG427" s="25" t="s">
        <v>157</v>
      </c>
      <c r="BH427" s="25" t="s">
        <v>157</v>
      </c>
      <c r="BI427" s="25" t="s">
        <v>157</v>
      </c>
      <c r="BJ427" s="25" t="s">
        <v>157</v>
      </c>
      <c r="BK427" s="25" t="s">
        <v>157</v>
      </c>
      <c r="BL427" s="25" t="s">
        <v>157</v>
      </c>
      <c r="BM427" s="25" t="s">
        <v>157</v>
      </c>
      <c r="BN427" s="25" t="s">
        <v>157</v>
      </c>
      <c r="BO427" s="25" t="s">
        <v>157</v>
      </c>
      <c r="BP427" s="25" t="s">
        <v>157</v>
      </c>
      <c r="BQ427" s="25" t="s">
        <v>34</v>
      </c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</row>
    <row r="428" spans="2:84" x14ac:dyDescent="0.25">
      <c r="B428" t="str">
        <f>IF(Q428="ja",XPlan_raw[[#This Row],[EKA_kode2]],"")</f>
        <v/>
      </c>
      <c r="C428" t="str">
        <f>XPlan_raw[[#This Row],[eka_langtnavn]]</f>
        <v>Introduktionsforløb om verdens</v>
      </c>
      <c r="D428" t="str">
        <f>IF(XPlan_raw[[#This Row],[Interne-kode]]&lt;&gt;"(tom)",XPlan_raw[[#This Row],[Interne-kode]],"")</f>
        <v/>
      </c>
      <c r="E4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8" t="str">
        <f>IF(XPlan_raw[[#This Row],[Campus]]&lt;&gt;"(tom)",XPlan_raw[[#This Row],[Campus]],"")</f>
        <v>Odense</v>
      </c>
      <c r="H428" t="str">
        <f>IF(OR(XPlan_raw[[#This Row],[Prøveform]]="(tom)",XPlan_raw[[#This Row],[Prøveform]]=""),"",XPlan_raw[[#This Row],[Prøveform]])</f>
        <v/>
      </c>
      <c r="I428" t="str">
        <f>IF(XPlan_raw[[#This Row],[Eksaminator_samlet]]&lt;&gt;"",XPlan_raw[[#This Row],[Eksaminator_samlet]],"")</f>
        <v/>
      </c>
      <c r="J428" t="str">
        <f>IF(OR(XPlan_raw[[#This Row],[Censur]]="(tom)",XPlan_raw[[#This Row],[Censur]]=""),"",XPlan_raw[[#This Row],[Censur]])</f>
        <v/>
      </c>
      <c r="K4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8" s="4" t="str">
        <f>IF(XPlan_raw[[#This Row],[Bemærk]]&lt;&gt;"",XPlan_raw[[#This Row],[Bemærk]],"")</f>
        <v/>
      </c>
      <c r="M428" s="4" t="str">
        <f>IF(XPlan_raw[[#This Row],[Prøveform]]="Skriftlig prøve",XPlan_raw[[#This Row],[DATO: Start eksamen]]+21,"")</f>
        <v/>
      </c>
      <c r="N4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8" s="27" t="s">
        <v>638</v>
      </c>
      <c r="R428" s="49" t="s">
        <v>698</v>
      </c>
      <c r="S428" s="46" t="s">
        <v>699</v>
      </c>
      <c r="T428" s="25" t="s">
        <v>157</v>
      </c>
      <c r="U428" s="46" t="s">
        <v>157</v>
      </c>
      <c r="V428" s="25" t="s">
        <v>157</v>
      </c>
      <c r="W428" s="50" t="s">
        <v>157</v>
      </c>
      <c r="X428" s="51"/>
      <c r="Y428" s="41" t="s">
        <v>157</v>
      </c>
      <c r="Z428" s="49"/>
      <c r="AA428" s="25"/>
      <c r="AB428" s="46"/>
      <c r="AC428" s="42" t="s">
        <v>157</v>
      </c>
      <c r="AD428" s="52"/>
      <c r="AE428" s="26"/>
      <c r="AF428" t="s">
        <v>18</v>
      </c>
      <c r="AH428" s="46" t="s">
        <v>157</v>
      </c>
      <c r="AI428" s="25" t="s">
        <v>157</v>
      </c>
      <c r="AJ428" s="46" t="s">
        <v>157</v>
      </c>
      <c r="AK428" s="25" t="s">
        <v>157</v>
      </c>
      <c r="AL428" s="46" t="s">
        <v>157</v>
      </c>
      <c r="AM428" s="25" t="s">
        <v>157</v>
      </c>
      <c r="AN428" s="46" t="s">
        <v>157</v>
      </c>
      <c r="AO428" s="25" t="s">
        <v>157</v>
      </c>
      <c r="AP428" s="25" t="s">
        <v>157</v>
      </c>
      <c r="AQ428" s="25" t="s">
        <v>157</v>
      </c>
      <c r="AR428" s="25" t="s">
        <v>157</v>
      </c>
      <c r="AS428" s="25" t="s">
        <v>157</v>
      </c>
      <c r="AT428" s="25" t="s">
        <v>157</v>
      </c>
      <c r="AU428" s="25" t="s">
        <v>157</v>
      </c>
      <c r="AV428" s="25"/>
      <c r="AW428" s="25" t="s">
        <v>157</v>
      </c>
      <c r="AX428" s="25" t="s">
        <v>157</v>
      </c>
      <c r="AY428" s="25" t="s">
        <v>157</v>
      </c>
      <c r="AZ428" s="25" t="s">
        <v>157</v>
      </c>
      <c r="BA428" s="25" t="s">
        <v>157</v>
      </c>
      <c r="BB428" s="25" t="s">
        <v>157</v>
      </c>
      <c r="BC428" s="25" t="s">
        <v>157</v>
      </c>
      <c r="BD428" s="25" t="s">
        <v>157</v>
      </c>
      <c r="BE428" s="25" t="s">
        <v>157</v>
      </c>
      <c r="BF428" s="25" t="s">
        <v>157</v>
      </c>
      <c r="BG428" s="25" t="s">
        <v>157</v>
      </c>
      <c r="BH428" s="25" t="s">
        <v>157</v>
      </c>
      <c r="BI428" s="25" t="s">
        <v>157</v>
      </c>
      <c r="BJ428" s="25" t="s">
        <v>157</v>
      </c>
      <c r="BK428" s="25" t="s">
        <v>157</v>
      </c>
      <c r="BL428" s="25" t="s">
        <v>157</v>
      </c>
      <c r="BM428" s="25" t="s">
        <v>157</v>
      </c>
      <c r="BN428" s="25" t="s">
        <v>157</v>
      </c>
      <c r="BO428" s="25" t="s">
        <v>157</v>
      </c>
      <c r="BP428" s="25" t="s">
        <v>157</v>
      </c>
      <c r="BQ428" s="25" t="s">
        <v>157</v>
      </c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</row>
    <row r="429" spans="2:84" x14ac:dyDescent="0.25">
      <c r="B429" t="str">
        <f>IF(Q429="ja",XPlan_raw[[#This Row],[EKA_kode2]],"")</f>
        <v/>
      </c>
      <c r="C429" t="str">
        <f>XPlan_raw[[#This Row],[eka_langtnavn]]</f>
        <v>Introduktionsforløb om verdensmålene for bæredygtig udvikling</v>
      </c>
      <c r="D429" t="str">
        <f>IF(XPlan_raw[[#This Row],[Interne-kode]]&lt;&gt;"(tom)",XPlan_raw[[#This Row],[Interne-kode]],"")</f>
        <v/>
      </c>
      <c r="E4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9" t="str">
        <f>IF(XPlan_raw[[#This Row],[Campus]]&lt;&gt;"(tom)",XPlan_raw[[#This Row],[Campus]],"")</f>
        <v>Odense</v>
      </c>
      <c r="H429" t="str">
        <f>IF(OR(XPlan_raw[[#This Row],[Prøveform]]="(tom)",XPlan_raw[[#This Row],[Prøveform]]=""),"",XPlan_raw[[#This Row],[Prøveform]])</f>
        <v/>
      </c>
      <c r="I429" t="str">
        <f>IF(XPlan_raw[[#This Row],[Eksaminator_samlet]]&lt;&gt;"",XPlan_raw[[#This Row],[Eksaminator_samlet]],"")</f>
        <v/>
      </c>
      <c r="J429" t="str">
        <f>IF(OR(XPlan_raw[[#This Row],[Censur]]="(tom)",XPlan_raw[[#This Row],[Censur]]=""),"",XPlan_raw[[#This Row],[Censur]])</f>
        <v/>
      </c>
      <c r="K4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9" s="4" t="str">
        <f>IF(XPlan_raw[[#This Row],[Bemærk]]&lt;&gt;"",XPlan_raw[[#This Row],[Bemærk]],"")</f>
        <v/>
      </c>
      <c r="M429" s="4" t="str">
        <f>IF(XPlan_raw[[#This Row],[Prøveform]]="Skriftlig prøve",XPlan_raw[[#This Row],[DATO: Start eksamen]]+21,"")</f>
        <v/>
      </c>
      <c r="N4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29" s="27" t="s">
        <v>638</v>
      </c>
      <c r="R429" s="49" t="s">
        <v>710</v>
      </c>
      <c r="S429" s="46" t="s">
        <v>711</v>
      </c>
      <c r="T429" s="25" t="s">
        <v>157</v>
      </c>
      <c r="U429" s="46" t="s">
        <v>156</v>
      </c>
      <c r="V429" s="25" t="s">
        <v>157</v>
      </c>
      <c r="W429" s="50" t="s">
        <v>157</v>
      </c>
      <c r="X429" s="51"/>
      <c r="Y429" s="41" t="s">
        <v>157</v>
      </c>
      <c r="Z429" s="49"/>
      <c r="AA429" s="25"/>
      <c r="AB429" s="46"/>
      <c r="AC429" s="42" t="s">
        <v>157</v>
      </c>
      <c r="AD429" s="52"/>
      <c r="AE429" s="26"/>
      <c r="AF429" t="s">
        <v>18</v>
      </c>
      <c r="AH429" s="46" t="s">
        <v>157</v>
      </c>
      <c r="AI429" s="25" t="s">
        <v>157</v>
      </c>
      <c r="AJ429" s="46" t="s">
        <v>157</v>
      </c>
      <c r="AK429" s="25" t="s">
        <v>157</v>
      </c>
      <c r="AL429" s="46" t="s">
        <v>157</v>
      </c>
      <c r="AM429" s="25" t="s">
        <v>157</v>
      </c>
      <c r="AN429" s="46" t="s">
        <v>157</v>
      </c>
      <c r="AO429" s="25" t="s">
        <v>157</v>
      </c>
      <c r="AP429" s="25" t="s">
        <v>157</v>
      </c>
      <c r="AQ429" s="25" t="s">
        <v>157</v>
      </c>
      <c r="AR429" s="25" t="s">
        <v>157</v>
      </c>
      <c r="AS429" s="25" t="s">
        <v>157</v>
      </c>
      <c r="AT429" s="25" t="s">
        <v>157</v>
      </c>
      <c r="AU429" s="25" t="s">
        <v>157</v>
      </c>
      <c r="AV429" s="25" t="s">
        <v>157</v>
      </c>
      <c r="AW429" s="25" t="s">
        <v>157</v>
      </c>
      <c r="AX429" s="25" t="s">
        <v>157</v>
      </c>
      <c r="AY429" s="25" t="s">
        <v>157</v>
      </c>
      <c r="AZ429" s="25" t="s">
        <v>62</v>
      </c>
      <c r="BA429" s="25" t="s">
        <v>157</v>
      </c>
      <c r="BB429" s="25" t="s">
        <v>157</v>
      </c>
      <c r="BC429" s="25" t="s">
        <v>157</v>
      </c>
      <c r="BD429" s="25" t="s">
        <v>157</v>
      </c>
      <c r="BE429" s="25" t="s">
        <v>157</v>
      </c>
      <c r="BF429" s="25" t="s">
        <v>157</v>
      </c>
      <c r="BG429" s="25" t="s">
        <v>157</v>
      </c>
      <c r="BH429" s="25" t="s">
        <v>157</v>
      </c>
      <c r="BI429" s="25" t="s">
        <v>157</v>
      </c>
      <c r="BJ429" s="25" t="s">
        <v>157</v>
      </c>
      <c r="BK429" s="25" t="s">
        <v>157</v>
      </c>
      <c r="BL429" s="25" t="s">
        <v>157</v>
      </c>
      <c r="BM429" s="25" t="s">
        <v>157</v>
      </c>
      <c r="BN429" s="25" t="s">
        <v>157</v>
      </c>
      <c r="BO429" s="25" t="s">
        <v>157</v>
      </c>
      <c r="BP429" s="25" t="s">
        <v>157</v>
      </c>
      <c r="BQ429" s="25" t="s">
        <v>157</v>
      </c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</row>
    <row r="430" spans="2:84" x14ac:dyDescent="0.25">
      <c r="B430" t="str">
        <f>IF(Q430="ja",XPlan_raw[[#This Row],[EKA_kode2]],"")</f>
        <v/>
      </c>
      <c r="C430" t="str">
        <f>XPlan_raw[[#This Row],[eka_langtnavn]]</f>
        <v>Introduktionsforsløb om verden</v>
      </c>
      <c r="D430" t="str">
        <f>IF(XPlan_raw[[#This Row],[Interne-kode]]&lt;&gt;"(tom)",XPlan_raw[[#This Row],[Interne-kode]],"")</f>
        <v/>
      </c>
      <c r="E4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0" t="str">
        <f>IF(XPlan_raw[[#This Row],[Campus]]&lt;&gt;"(tom)",XPlan_raw[[#This Row],[Campus]],"")</f>
        <v>Odense</v>
      </c>
      <c r="H430" t="str">
        <f>IF(OR(XPlan_raw[[#This Row],[Prøveform]]="(tom)",XPlan_raw[[#This Row],[Prøveform]]=""),"",XPlan_raw[[#This Row],[Prøveform]])</f>
        <v/>
      </c>
      <c r="I430" t="str">
        <f>IF(XPlan_raw[[#This Row],[Eksaminator_samlet]]&lt;&gt;"",XPlan_raw[[#This Row],[Eksaminator_samlet]],"")</f>
        <v/>
      </c>
      <c r="J430" t="str">
        <f>IF(OR(XPlan_raw[[#This Row],[Censur]]="(tom)",XPlan_raw[[#This Row],[Censur]]=""),"",XPlan_raw[[#This Row],[Censur]])</f>
        <v/>
      </c>
      <c r="K4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0" s="4" t="str">
        <f>IF(XPlan_raw[[#This Row],[Bemærk]]&lt;&gt;"",XPlan_raw[[#This Row],[Bemærk]],"")</f>
        <v/>
      </c>
      <c r="M430" s="4" t="str">
        <f>IF(XPlan_raw[[#This Row],[Prøveform]]="Skriftlig prøve",XPlan_raw[[#This Row],[DATO: Start eksamen]]+21,"")</f>
        <v/>
      </c>
      <c r="N4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0" s="27" t="s">
        <v>638</v>
      </c>
      <c r="R430" s="49" t="s">
        <v>696</v>
      </c>
      <c r="S430" s="46" t="s">
        <v>697</v>
      </c>
      <c r="T430" s="25" t="s">
        <v>157</v>
      </c>
      <c r="U430" s="46" t="s">
        <v>157</v>
      </c>
      <c r="V430" s="25" t="s">
        <v>157</v>
      </c>
      <c r="W430" s="50" t="s">
        <v>157</v>
      </c>
      <c r="X430" s="51"/>
      <c r="Y430" s="41" t="s">
        <v>157</v>
      </c>
      <c r="Z430" s="49"/>
      <c r="AA430" s="25"/>
      <c r="AB430" s="46"/>
      <c r="AC430" s="42" t="s">
        <v>157</v>
      </c>
      <c r="AD430" s="52"/>
      <c r="AE430" s="26"/>
      <c r="AF430" t="s">
        <v>18</v>
      </c>
      <c r="AH430" s="46" t="s">
        <v>157</v>
      </c>
      <c r="AI430" s="25" t="s">
        <v>157</v>
      </c>
      <c r="AJ430" s="46" t="s">
        <v>157</v>
      </c>
      <c r="AK430" s="25" t="s">
        <v>157</v>
      </c>
      <c r="AL430" s="46" t="s">
        <v>157</v>
      </c>
      <c r="AM430" s="25" t="s">
        <v>157</v>
      </c>
      <c r="AN430" s="46" t="s">
        <v>157</v>
      </c>
      <c r="AO430" s="25" t="s">
        <v>157</v>
      </c>
      <c r="AP430" s="25" t="s">
        <v>157</v>
      </c>
      <c r="AQ430" s="25" t="s">
        <v>157</v>
      </c>
      <c r="AR430" s="25" t="s">
        <v>157</v>
      </c>
      <c r="AS430" s="25" t="s">
        <v>157</v>
      </c>
      <c r="AT430" s="25" t="s">
        <v>157</v>
      </c>
      <c r="AU430" s="25" t="s">
        <v>157</v>
      </c>
      <c r="AV430" s="25"/>
      <c r="AW430" s="25" t="s">
        <v>157</v>
      </c>
      <c r="AX430" s="25" t="s">
        <v>157</v>
      </c>
      <c r="AY430" s="25" t="s">
        <v>157</v>
      </c>
      <c r="AZ430" s="25" t="s">
        <v>157</v>
      </c>
      <c r="BA430" s="25" t="s">
        <v>157</v>
      </c>
      <c r="BB430" s="25" t="s">
        <v>157</v>
      </c>
      <c r="BC430" s="25" t="s">
        <v>157</v>
      </c>
      <c r="BD430" s="25" t="s">
        <v>157</v>
      </c>
      <c r="BE430" s="25" t="s">
        <v>157</v>
      </c>
      <c r="BF430" s="25" t="s">
        <v>157</v>
      </c>
      <c r="BG430" s="25" t="s">
        <v>157</v>
      </c>
      <c r="BH430" s="25" t="s">
        <v>157</v>
      </c>
      <c r="BI430" s="25" t="s">
        <v>157</v>
      </c>
      <c r="BJ430" s="25" t="s">
        <v>157</v>
      </c>
      <c r="BK430" s="25" t="s">
        <v>157</v>
      </c>
      <c r="BL430" s="25" t="s">
        <v>157</v>
      </c>
      <c r="BM430" s="25" t="s">
        <v>157</v>
      </c>
      <c r="BN430" s="25" t="s">
        <v>157</v>
      </c>
      <c r="BO430" s="25" t="s">
        <v>157</v>
      </c>
      <c r="BP430" s="25" t="s">
        <v>157</v>
      </c>
      <c r="BQ430" s="25" t="s">
        <v>157</v>
      </c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</row>
    <row r="431" spans="2:84" x14ac:dyDescent="0.25">
      <c r="B431" t="str">
        <f>IF(Q431="ja",XPlan_raw[[#This Row],[EKA_kode2]],"")</f>
        <v/>
      </c>
      <c r="C431" t="str">
        <f>XPlan_raw[[#This Row],[eka_langtnavn]]</f>
        <v>Kombinatorisk matematik</v>
      </c>
      <c r="D431" t="str">
        <f>IF(XPlan_raw[[#This Row],[Interne-kode]]&lt;&gt;"(tom)",XPlan_raw[[#This Row],[Interne-kode]],"")</f>
        <v/>
      </c>
      <c r="E4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1" t="str">
        <f>IF(XPlan_raw[[#This Row],[Campus]]&lt;&gt;"(tom)",XPlan_raw[[#This Row],[Campus]],"")</f>
        <v>Odense</v>
      </c>
      <c r="H431" t="str">
        <f>IF(OR(XPlan_raw[[#This Row],[Prøveform]]="(tom)",XPlan_raw[[#This Row],[Prøveform]]=""),"",XPlan_raw[[#This Row],[Prøveform]])</f>
        <v/>
      </c>
      <c r="I431" t="str">
        <f>IF(XPlan_raw[[#This Row],[Eksaminator_samlet]]&lt;&gt;"",XPlan_raw[[#This Row],[Eksaminator_samlet]],"")</f>
        <v/>
      </c>
      <c r="J431" t="str">
        <f>IF(OR(XPlan_raw[[#This Row],[Censur]]="(tom)",XPlan_raw[[#This Row],[Censur]]=""),"",XPlan_raw[[#This Row],[Censur]])</f>
        <v/>
      </c>
      <c r="K4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1" s="4" t="str">
        <f>IF(XPlan_raw[[#This Row],[Bemærk]]&lt;&gt;"",XPlan_raw[[#This Row],[Bemærk]],"")</f>
        <v/>
      </c>
      <c r="M431" s="4" t="str">
        <f>IF(XPlan_raw[[#This Row],[Prøveform]]="Skriftlig prøve",XPlan_raw[[#This Row],[DATO: Start eksamen]]+21,"")</f>
        <v/>
      </c>
      <c r="N4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1" s="27" t="s">
        <v>638</v>
      </c>
      <c r="R431" s="49" t="s">
        <v>777</v>
      </c>
      <c r="S431" s="46" t="s">
        <v>778</v>
      </c>
      <c r="T431" s="25" t="s">
        <v>157</v>
      </c>
      <c r="U431" s="46" t="s">
        <v>157</v>
      </c>
      <c r="V431" s="25" t="s">
        <v>157</v>
      </c>
      <c r="W431" s="50" t="s">
        <v>157</v>
      </c>
      <c r="X431" s="51"/>
      <c r="Y431" s="41" t="s">
        <v>157</v>
      </c>
      <c r="Z431" s="49"/>
      <c r="AA431" s="25"/>
      <c r="AB431" s="46"/>
      <c r="AC431" s="42" t="s">
        <v>157</v>
      </c>
      <c r="AD431" s="52"/>
      <c r="AE431" s="26"/>
      <c r="AF431" t="s">
        <v>18</v>
      </c>
      <c r="AH431" s="46" t="s">
        <v>157</v>
      </c>
      <c r="AI431" s="25" t="s">
        <v>157</v>
      </c>
      <c r="AJ431" s="46" t="s">
        <v>157</v>
      </c>
      <c r="AK431" s="25" t="s">
        <v>157</v>
      </c>
      <c r="AL431" s="46" t="s">
        <v>157</v>
      </c>
      <c r="AM431" s="25" t="s">
        <v>157</v>
      </c>
      <c r="AN431" s="46" t="s">
        <v>157</v>
      </c>
      <c r="AO431" s="25" t="s">
        <v>157</v>
      </c>
      <c r="AP431" s="25" t="s">
        <v>157</v>
      </c>
      <c r="AQ431" s="25" t="s">
        <v>157</v>
      </c>
      <c r="AR431" s="25" t="s">
        <v>157</v>
      </c>
      <c r="AS431" s="25" t="s">
        <v>157</v>
      </c>
      <c r="AT431" s="25" t="s">
        <v>157</v>
      </c>
      <c r="AU431" s="25" t="s">
        <v>157</v>
      </c>
      <c r="AV431" s="25"/>
      <c r="AW431" s="25" t="s">
        <v>157</v>
      </c>
      <c r="AX431" s="25" t="s">
        <v>157</v>
      </c>
      <c r="AY431" s="25" t="s">
        <v>157</v>
      </c>
      <c r="AZ431" s="25" t="s">
        <v>157</v>
      </c>
      <c r="BA431" s="25" t="s">
        <v>157</v>
      </c>
      <c r="BB431" s="25" t="s">
        <v>157</v>
      </c>
      <c r="BC431" s="25" t="s">
        <v>157</v>
      </c>
      <c r="BD431" s="25" t="s">
        <v>157</v>
      </c>
      <c r="BE431" s="25" t="s">
        <v>157</v>
      </c>
      <c r="BF431" s="25" t="s">
        <v>157</v>
      </c>
      <c r="BG431" s="25" t="s">
        <v>157</v>
      </c>
      <c r="BH431" s="25" t="s">
        <v>157</v>
      </c>
      <c r="BI431" s="25" t="s">
        <v>157</v>
      </c>
      <c r="BJ431" s="25" t="s">
        <v>157</v>
      </c>
      <c r="BK431" s="25" t="s">
        <v>157</v>
      </c>
      <c r="BL431" s="25" t="s">
        <v>157</v>
      </c>
      <c r="BM431" s="25" t="s">
        <v>157</v>
      </c>
      <c r="BN431" s="25" t="s">
        <v>157</v>
      </c>
      <c r="BO431" s="25" t="s">
        <v>157</v>
      </c>
      <c r="BP431" s="25" t="s">
        <v>157</v>
      </c>
      <c r="BQ431" s="25" t="s">
        <v>157</v>
      </c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</row>
    <row r="432" spans="2:84" x14ac:dyDescent="0.25">
      <c r="B432" t="str">
        <f>IF(Q432="ja",XPlan_raw[[#This Row],[EKA_kode2]],"")</f>
        <v/>
      </c>
      <c r="C432" t="str">
        <f>XPlan_raw[[#This Row],[eka_langtnavn]]</f>
        <v>Masterprojekt</v>
      </c>
      <c r="D432" t="str">
        <f>IF(XPlan_raw[[#This Row],[Interne-kode]]&lt;&gt;"(tom)",XPlan_raw[[#This Row],[Interne-kode]],"")</f>
        <v>AM-MP</v>
      </c>
      <c r="E4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2" t="str">
        <f>IF(XPlan_raw[[#This Row],[Campus]]&lt;&gt;"(tom)",XPlan_raw[[#This Row],[Campus]],"")</f>
        <v>Odense</v>
      </c>
      <c r="H432" t="str">
        <f>IF(OR(XPlan_raw[[#This Row],[Prøveform]]="(tom)",XPlan_raw[[#This Row],[Prøveform]]=""),"",XPlan_raw[[#This Row],[Prøveform]])</f>
        <v>Master's project with oral defence</v>
      </c>
      <c r="I432" t="str">
        <f>IF(XPlan_raw[[#This Row],[Eksaminator_samlet]]&lt;&gt;"",XPlan_raw[[#This Row],[Eksaminator_samlet]],"")</f>
        <v/>
      </c>
      <c r="J432" t="str">
        <f>IF(OR(XPlan_raw[[#This Row],[Censur]]="(tom)",XPlan_raw[[#This Row],[Censur]]=""),"",XPlan_raw[[#This Row],[Censur]])</f>
        <v>Second examiner: External</v>
      </c>
      <c r="K4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2" s="4" t="str">
        <f>IF(XPlan_raw[[#This Row],[Bemærk]]&lt;&gt;"",XPlan_raw[[#This Row],[Bemærk]],"")</f>
        <v/>
      </c>
      <c r="M432" s="4" t="str">
        <f>IF(XPlan_raw[[#This Row],[Prøveform]]="Skriftlig prøve",XPlan_raw[[#This Row],[DATO: Start eksamen]]+21,"")</f>
        <v/>
      </c>
      <c r="N4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2" s="27" t="s">
        <v>638</v>
      </c>
      <c r="R432" s="49" t="s">
        <v>670</v>
      </c>
      <c r="S432" s="46" t="s">
        <v>671</v>
      </c>
      <c r="T432" s="25" t="s">
        <v>672</v>
      </c>
      <c r="U432" s="46" t="s">
        <v>203</v>
      </c>
      <c r="V432" s="25" t="s">
        <v>157</v>
      </c>
      <c r="W432" s="50" t="s">
        <v>157</v>
      </c>
      <c r="X432" s="51"/>
      <c r="Y432" s="41" t="s">
        <v>630</v>
      </c>
      <c r="Z432" s="49"/>
      <c r="AA432" s="25" t="s">
        <v>673</v>
      </c>
      <c r="AB432" s="46" t="s">
        <v>187</v>
      </c>
      <c r="AC432" s="42" t="s">
        <v>157</v>
      </c>
      <c r="AD432" s="52"/>
      <c r="AE432" s="26"/>
      <c r="AF432" t="s">
        <v>18</v>
      </c>
      <c r="AH432" s="46" t="s">
        <v>157</v>
      </c>
      <c r="AI432" s="25" t="s">
        <v>157</v>
      </c>
      <c r="AJ432" s="46" t="s">
        <v>157</v>
      </c>
      <c r="AK432" s="25" t="s">
        <v>157</v>
      </c>
      <c r="AL432" s="46" t="s">
        <v>157</v>
      </c>
      <c r="AM432" s="25" t="s">
        <v>157</v>
      </c>
      <c r="AN432" s="46" t="s">
        <v>157</v>
      </c>
      <c r="AO432" s="25" t="s">
        <v>157</v>
      </c>
      <c r="AP432" s="25" t="s">
        <v>157</v>
      </c>
      <c r="AQ432" s="25" t="s">
        <v>157</v>
      </c>
      <c r="AR432" s="25" t="s">
        <v>157</v>
      </c>
      <c r="AS432" s="25" t="s">
        <v>157</v>
      </c>
      <c r="AT432" s="25" t="s">
        <v>157</v>
      </c>
      <c r="AU432" s="25" t="s">
        <v>157</v>
      </c>
      <c r="AV432" s="25"/>
      <c r="AW432" s="25" t="s">
        <v>157</v>
      </c>
      <c r="AX432" s="25" t="s">
        <v>157</v>
      </c>
      <c r="AY432" s="25" t="s">
        <v>157</v>
      </c>
      <c r="AZ432" s="25" t="s">
        <v>157</v>
      </c>
      <c r="BA432" s="25" t="s">
        <v>157</v>
      </c>
      <c r="BB432" s="25" t="s">
        <v>157</v>
      </c>
      <c r="BC432" s="25" t="s">
        <v>157</v>
      </c>
      <c r="BD432" s="25" t="s">
        <v>157</v>
      </c>
      <c r="BE432" s="25" t="s">
        <v>157</v>
      </c>
      <c r="BF432" s="25" t="s">
        <v>157</v>
      </c>
      <c r="BG432" s="25" t="s">
        <v>157</v>
      </c>
      <c r="BH432" s="25" t="s">
        <v>157</v>
      </c>
      <c r="BI432" s="25" t="s">
        <v>157</v>
      </c>
      <c r="BJ432" s="25" t="s">
        <v>157</v>
      </c>
      <c r="BK432" s="25" t="s">
        <v>157</v>
      </c>
      <c r="BL432" s="25" t="s">
        <v>157</v>
      </c>
      <c r="BM432" s="25" t="s">
        <v>157</v>
      </c>
      <c r="BN432" s="25" t="s">
        <v>157</v>
      </c>
      <c r="BO432" s="25" t="s">
        <v>157</v>
      </c>
      <c r="BP432" s="25" t="s">
        <v>157</v>
      </c>
      <c r="BQ432" s="25" t="s">
        <v>157</v>
      </c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</row>
    <row r="433" spans="2:84" x14ac:dyDescent="0.25">
      <c r="B433" t="str">
        <f>IF(Q433="ja",XPlan_raw[[#This Row],[EKA_kode2]],"")</f>
        <v/>
      </c>
      <c r="C433" t="str">
        <f>XPlan_raw[[#This Row],[eka_langtnavn]]</f>
        <v>Master's Thesis - 30 ECTS</v>
      </c>
      <c r="D433" t="str">
        <f>IF(XPlan_raw[[#This Row],[Interne-kode]]&lt;&gt;"(tom)",XPlan_raw[[#This Row],[Interne-kode]],"")</f>
        <v>OM-SP30</v>
      </c>
      <c r="E4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3" t="str">
        <f>IF(XPlan_raw[[#This Row],[Campus]]&lt;&gt;"(tom)",XPlan_raw[[#This Row],[Campus]],"")</f>
        <v>Odense</v>
      </c>
      <c r="H433" t="str">
        <f>IF(OR(XPlan_raw[[#This Row],[Prøveform]]="(tom)",XPlan_raw[[#This Row],[Prøveform]]=""),"",XPlan_raw[[#This Row],[Prøveform]])</f>
        <v>Master's thesis with oral defence</v>
      </c>
      <c r="I433" t="str">
        <f>IF(XPlan_raw[[#This Row],[Eksaminator_samlet]]&lt;&gt;"",XPlan_raw[[#This Row],[Eksaminator_samlet]],"")</f>
        <v>Vejleder/Supervisor</v>
      </c>
      <c r="J433" t="str">
        <f>IF(OR(XPlan_raw[[#This Row],[Censur]]="(tom)",XPlan_raw[[#This Row],[Censur]]=""),"",XPlan_raw[[#This Row],[Censur]])</f>
        <v>Second examiner: External</v>
      </c>
      <c r="K4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3" s="4" t="str">
        <f>IF(XPlan_raw[[#This Row],[Bemærk]]&lt;&gt;"",XPlan_raw[[#This Row],[Bemærk]],"")</f>
        <v/>
      </c>
      <c r="M433" s="4" t="str">
        <f>IF(XPlan_raw[[#This Row],[Prøveform]]="Skriftlig prøve",XPlan_raw[[#This Row],[DATO: Start eksamen]]+21,"")</f>
        <v/>
      </c>
      <c r="N4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3" s="27" t="s">
        <v>638</v>
      </c>
      <c r="R433" s="49" t="s">
        <v>1066</v>
      </c>
      <c r="S433" s="46" t="s">
        <v>236</v>
      </c>
      <c r="T433" s="25" t="s">
        <v>1067</v>
      </c>
      <c r="U433" s="46" t="s">
        <v>203</v>
      </c>
      <c r="V433" s="25" t="s">
        <v>157</v>
      </c>
      <c r="W433" s="50" t="s">
        <v>157</v>
      </c>
      <c r="X433" s="51"/>
      <c r="Y433" s="41" t="s">
        <v>630</v>
      </c>
      <c r="Z433" s="49" t="s">
        <v>662</v>
      </c>
      <c r="AA433" s="25" t="s">
        <v>322</v>
      </c>
      <c r="AB433" s="46" t="s">
        <v>187</v>
      </c>
      <c r="AC433" s="42" t="s">
        <v>157</v>
      </c>
      <c r="AD433" s="52"/>
      <c r="AE433" s="26"/>
      <c r="AF433" t="s">
        <v>18</v>
      </c>
      <c r="AH433" s="46" t="s">
        <v>157</v>
      </c>
      <c r="AI433" s="25" t="s">
        <v>157</v>
      </c>
      <c r="AJ433" s="46" t="s">
        <v>157</v>
      </c>
      <c r="AK433" s="25" t="s">
        <v>157</v>
      </c>
      <c r="AL433" s="46" t="s">
        <v>157</v>
      </c>
      <c r="AM433" s="25" t="s">
        <v>157</v>
      </c>
      <c r="AN433" s="46" t="s">
        <v>157</v>
      </c>
      <c r="AO433" s="25" t="s">
        <v>157</v>
      </c>
      <c r="AP433" s="25" t="s">
        <v>157</v>
      </c>
      <c r="AQ433" s="25" t="s">
        <v>157</v>
      </c>
      <c r="AR433" s="25" t="s">
        <v>157</v>
      </c>
      <c r="AS433" s="25" t="s">
        <v>157</v>
      </c>
      <c r="AT433" s="25" t="s">
        <v>157</v>
      </c>
      <c r="AU433" s="25" t="s">
        <v>157</v>
      </c>
      <c r="AV433" s="25"/>
      <c r="AW433" s="25" t="s">
        <v>157</v>
      </c>
      <c r="AX433" s="25" t="s">
        <v>157</v>
      </c>
      <c r="AY433" s="25" t="s">
        <v>157</v>
      </c>
      <c r="AZ433" s="25" t="s">
        <v>157</v>
      </c>
      <c r="BA433" s="25" t="s">
        <v>157</v>
      </c>
      <c r="BB433" s="25" t="s">
        <v>157</v>
      </c>
      <c r="BC433" s="25" t="s">
        <v>157</v>
      </c>
      <c r="BD433" s="25" t="s">
        <v>157</v>
      </c>
      <c r="BE433" s="25" t="s">
        <v>157</v>
      </c>
      <c r="BF433" s="25" t="s">
        <v>157</v>
      </c>
      <c r="BG433" s="25" t="s">
        <v>157</v>
      </c>
      <c r="BH433" s="25" t="s">
        <v>157</v>
      </c>
      <c r="BI433" s="25" t="s">
        <v>157</v>
      </c>
      <c r="BJ433" s="25" t="s">
        <v>157</v>
      </c>
      <c r="BK433" s="25" t="s">
        <v>157</v>
      </c>
      <c r="BL433" s="25" t="s">
        <v>157</v>
      </c>
      <c r="BM433" s="25" t="s">
        <v>157</v>
      </c>
      <c r="BN433" s="25" t="s">
        <v>157</v>
      </c>
      <c r="BO433" s="25" t="s">
        <v>157</v>
      </c>
      <c r="BP433" s="25" t="s">
        <v>157</v>
      </c>
      <c r="BQ433" s="25" t="s">
        <v>157</v>
      </c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</row>
    <row r="434" spans="2:84" x14ac:dyDescent="0.25">
      <c r="B434" t="str">
        <f>IF(Q434="ja",XPlan_raw[[#This Row],[EKA_kode2]],"")</f>
        <v/>
      </c>
      <c r="C434" t="str">
        <f>XPlan_raw[[#This Row],[eka_langtnavn]]</f>
        <v>Master's Thesis - 40 ECTS</v>
      </c>
      <c r="D434" t="str">
        <f>IF(XPlan_raw[[#This Row],[Interne-kode]]&lt;&gt;"(tom)",XPlan_raw[[#This Row],[Interne-kode]],"")</f>
        <v>OM-SP40</v>
      </c>
      <c r="E4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4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4" t="str">
        <f>IF(XPlan_raw[[#This Row],[Campus]]&lt;&gt;"(tom)",XPlan_raw[[#This Row],[Campus]],"")</f>
        <v>Odense</v>
      </c>
      <c r="H434" t="str">
        <f>IF(OR(XPlan_raw[[#This Row],[Prøveform]]="(tom)",XPlan_raw[[#This Row],[Prøveform]]=""),"",XPlan_raw[[#This Row],[Prøveform]])</f>
        <v>Master's thesis with oral defence</v>
      </c>
      <c r="I434" t="str">
        <f>IF(XPlan_raw[[#This Row],[Eksaminator_samlet]]&lt;&gt;"",XPlan_raw[[#This Row],[Eksaminator_samlet]],"")</f>
        <v/>
      </c>
      <c r="J434" t="str">
        <f>IF(OR(XPlan_raw[[#This Row],[Censur]]="(tom)",XPlan_raw[[#This Row],[Censur]]=""),"",XPlan_raw[[#This Row],[Censur]])</f>
        <v>Second examiner: External</v>
      </c>
      <c r="K4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4" s="4" t="str">
        <f>IF(XPlan_raw[[#This Row],[Bemærk]]&lt;&gt;"",XPlan_raw[[#This Row],[Bemærk]],"")</f>
        <v/>
      </c>
      <c r="M434" s="4" t="str">
        <f>IF(XPlan_raw[[#This Row],[Prøveform]]="Skriftlig prøve",XPlan_raw[[#This Row],[DATO: Start eksamen]]+21,"")</f>
        <v/>
      </c>
      <c r="N4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4" s="27" t="s">
        <v>638</v>
      </c>
      <c r="R434" s="49" t="s">
        <v>1059</v>
      </c>
      <c r="S434" s="46" t="s">
        <v>1060</v>
      </c>
      <c r="T434" s="25" t="s">
        <v>1061</v>
      </c>
      <c r="U434" s="25" t="s">
        <v>410</v>
      </c>
      <c r="V434" s="25" t="s">
        <v>203</v>
      </c>
      <c r="W434" s="50" t="s">
        <v>157</v>
      </c>
      <c r="X434" s="51"/>
      <c r="Y434" s="41" t="s">
        <v>631</v>
      </c>
      <c r="Z434" s="49"/>
      <c r="AA434" s="25" t="s">
        <v>322</v>
      </c>
      <c r="AB434" s="46" t="s">
        <v>187</v>
      </c>
      <c r="AC434" s="42" t="s">
        <v>157</v>
      </c>
      <c r="AD434" s="52"/>
      <c r="AE434" s="26"/>
      <c r="AF434" t="s">
        <v>18</v>
      </c>
      <c r="AH434" s="46" t="s">
        <v>157</v>
      </c>
      <c r="AI434" s="25" t="s">
        <v>157</v>
      </c>
      <c r="AJ434" s="46" t="s">
        <v>157</v>
      </c>
      <c r="AK434" s="25" t="s">
        <v>157</v>
      </c>
      <c r="AL434" s="46" t="s">
        <v>157</v>
      </c>
      <c r="AM434" s="25" t="s">
        <v>157</v>
      </c>
      <c r="AN434" s="46" t="s">
        <v>157</v>
      </c>
      <c r="AO434" s="25" t="s">
        <v>157</v>
      </c>
      <c r="AP434" s="25" t="s">
        <v>157</v>
      </c>
      <c r="AQ434" s="25" t="s">
        <v>157</v>
      </c>
      <c r="AR434" s="25" t="s">
        <v>157</v>
      </c>
      <c r="AS434" s="25" t="s">
        <v>157</v>
      </c>
      <c r="AT434" s="25" t="s">
        <v>157</v>
      </c>
      <c r="AU434" s="25" t="s">
        <v>157</v>
      </c>
      <c r="AV434" s="25"/>
      <c r="AW434" s="25" t="s">
        <v>157</v>
      </c>
      <c r="AX434" s="25" t="s">
        <v>157</v>
      </c>
      <c r="AY434" s="25" t="s">
        <v>157</v>
      </c>
      <c r="AZ434" s="25" t="s">
        <v>157</v>
      </c>
      <c r="BA434" s="25" t="s">
        <v>157</v>
      </c>
      <c r="BB434" s="25" t="s">
        <v>157</v>
      </c>
      <c r="BC434" s="25" t="s">
        <v>157</v>
      </c>
      <c r="BD434" s="25" t="s">
        <v>157</v>
      </c>
      <c r="BE434" s="25" t="s">
        <v>157</v>
      </c>
      <c r="BF434" s="25" t="s">
        <v>157</v>
      </c>
      <c r="BG434" s="25" t="s">
        <v>157</v>
      </c>
      <c r="BH434" s="25" t="s">
        <v>157</v>
      </c>
      <c r="BI434" s="25" t="s">
        <v>157</v>
      </c>
      <c r="BJ434" s="25" t="s">
        <v>157</v>
      </c>
      <c r="BK434" s="25" t="s">
        <v>157</v>
      </c>
      <c r="BL434" s="25" t="s">
        <v>157</v>
      </c>
      <c r="BM434" s="25" t="s">
        <v>157</v>
      </c>
      <c r="BN434" s="25" t="s">
        <v>157</v>
      </c>
      <c r="BO434" s="25" t="s">
        <v>157</v>
      </c>
      <c r="BP434" s="25" t="s">
        <v>157</v>
      </c>
      <c r="BQ434" s="25" t="s">
        <v>157</v>
      </c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</row>
    <row r="435" spans="2:84" x14ac:dyDescent="0.25">
      <c r="B435" t="str">
        <f>IF(Q435="ja",XPlan_raw[[#This Row],[EKA_kode2]],"")</f>
        <v/>
      </c>
      <c r="C435" t="str">
        <f>XPlan_raw[[#This Row],[eka_langtnavn]]</f>
        <v>Matematik 3 - Fourieranalyse og partielle differentialligninger</v>
      </c>
      <c r="D435" t="str">
        <f>IF(XPlan_raw[[#This Row],[Interne-kode]]&lt;&gt;"(tom)",XPlan_raw[[#This Row],[Interne-kode]],"")</f>
        <v>MB-MAT3</v>
      </c>
      <c r="E4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5" t="str">
        <f>IF(XPlan_raw[[#This Row],[Campus]]&lt;&gt;"(tom)",XPlan_raw[[#This Row],[Campus]],"")</f>
        <v>Odense</v>
      </c>
      <c r="H435" t="str">
        <f>IF(OR(XPlan_raw[[#This Row],[Prøveform]]="(tom)",XPlan_raw[[#This Row],[Prøveform]]=""),"",XPlan_raw[[#This Row],[Prøveform]])</f>
        <v>Oral examination</v>
      </c>
      <c r="I435" t="str">
        <f>IF(XPlan_raw[[#This Row],[Eksaminator_samlet]]&lt;&gt;"",XPlan_raw[[#This Row],[Eksaminator_samlet]],"")</f>
        <v/>
      </c>
      <c r="J435" t="str">
        <f>IF(OR(XPlan_raw[[#This Row],[Censur]]="(tom)",XPlan_raw[[#This Row],[Censur]]=""),"",XPlan_raw[[#This Row],[Censur]])</f>
        <v>Second examiner: Internal</v>
      </c>
      <c r="K4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5" s="4" t="str">
        <f>IF(XPlan_raw[[#This Row],[Bemærk]]&lt;&gt;"",XPlan_raw[[#This Row],[Bemærk]],"")</f>
        <v/>
      </c>
      <c r="M435" s="4" t="str">
        <f>IF(XPlan_raw[[#This Row],[Prøveform]]="Skriftlig prøve",XPlan_raw[[#This Row],[DATO: Start eksamen]]+21,"")</f>
        <v/>
      </c>
      <c r="N4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5" s="27" t="s">
        <v>638</v>
      </c>
      <c r="R435" s="49" t="s">
        <v>1304</v>
      </c>
      <c r="S435" s="46" t="s">
        <v>1305</v>
      </c>
      <c r="T435" s="25" t="s">
        <v>1306</v>
      </c>
      <c r="U435" s="46" t="s">
        <v>410</v>
      </c>
      <c r="V435" s="25" t="s">
        <v>157</v>
      </c>
      <c r="W435" s="50" t="s">
        <v>157</v>
      </c>
      <c r="X435" s="51"/>
      <c r="Y435" s="41" t="s">
        <v>630</v>
      </c>
      <c r="Z435" s="49"/>
      <c r="AA435" s="25" t="s">
        <v>186</v>
      </c>
      <c r="AB435" s="46" t="s">
        <v>160</v>
      </c>
      <c r="AC435" s="42" t="s">
        <v>157</v>
      </c>
      <c r="AD435" s="52"/>
      <c r="AE435" s="26"/>
      <c r="AF435" t="s">
        <v>18</v>
      </c>
      <c r="AH435" s="46" t="s">
        <v>157</v>
      </c>
      <c r="AI435" s="25" t="s">
        <v>157</v>
      </c>
      <c r="AJ435" s="46" t="s">
        <v>157</v>
      </c>
      <c r="AK435" s="25" t="s">
        <v>157</v>
      </c>
      <c r="AL435" s="46" t="s">
        <v>157</v>
      </c>
      <c r="AM435" s="25" t="s">
        <v>157</v>
      </c>
      <c r="AN435" s="46" t="s">
        <v>157</v>
      </c>
      <c r="AO435" s="25" t="s">
        <v>157</v>
      </c>
      <c r="AP435" s="25" t="s">
        <v>157</v>
      </c>
      <c r="AQ435" s="25" t="s">
        <v>157</v>
      </c>
      <c r="AR435" s="25" t="s">
        <v>157</v>
      </c>
      <c r="AS435" s="25" t="s">
        <v>157</v>
      </c>
      <c r="AT435" s="25" t="s">
        <v>157</v>
      </c>
      <c r="AU435" s="25" t="s">
        <v>157</v>
      </c>
      <c r="AV435" s="25"/>
      <c r="AW435" s="25" t="s">
        <v>157</v>
      </c>
      <c r="AX435" s="25" t="s">
        <v>157</v>
      </c>
      <c r="AY435" s="25" t="s">
        <v>157</v>
      </c>
      <c r="AZ435" s="25" t="s">
        <v>157</v>
      </c>
      <c r="BA435" s="25" t="s">
        <v>157</v>
      </c>
      <c r="BB435" s="25" t="s">
        <v>157</v>
      </c>
      <c r="BC435" s="25" t="s">
        <v>157</v>
      </c>
      <c r="BD435" s="25" t="s">
        <v>157</v>
      </c>
      <c r="BE435" s="25" t="s">
        <v>157</v>
      </c>
      <c r="BF435" s="25" t="s">
        <v>157</v>
      </c>
      <c r="BG435" s="25" t="s">
        <v>157</v>
      </c>
      <c r="BH435" s="25" t="s">
        <v>157</v>
      </c>
      <c r="BI435" s="25" t="s">
        <v>157</v>
      </c>
      <c r="BJ435" s="25" t="s">
        <v>157</v>
      </c>
      <c r="BK435" s="25" t="s">
        <v>157</v>
      </c>
      <c r="BL435" s="25" t="s">
        <v>157</v>
      </c>
      <c r="BM435" s="25" t="s">
        <v>157</v>
      </c>
      <c r="BN435" s="25" t="s">
        <v>157</v>
      </c>
      <c r="BO435" s="25" t="s">
        <v>157</v>
      </c>
      <c r="BP435" s="25" t="s">
        <v>157</v>
      </c>
      <c r="BQ435" s="25" t="s">
        <v>157</v>
      </c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</row>
    <row r="436" spans="2:84" x14ac:dyDescent="0.25">
      <c r="B436" t="str">
        <f>IF(Q436="ja",XPlan_raw[[#This Row],[EKA_kode2]],"")</f>
        <v/>
      </c>
      <c r="C436" t="str">
        <f>XPlan_raw[[#This Row],[eka_langtnavn]]</f>
        <v>Nanofabrication Technology</v>
      </c>
      <c r="D436" t="str">
        <f>IF(XPlan_raw[[#This Row],[Interne-kode]]&lt;&gt;"(tom)",XPlan_raw[[#This Row],[Interne-kode]],"")</f>
        <v>TK-NFAB</v>
      </c>
      <c r="E4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6" t="str">
        <f>IF(XPlan_raw[[#This Row],[Campus]]&lt;&gt;"(tom)",XPlan_raw[[#This Row],[Campus]],"")</f>
        <v>Odense</v>
      </c>
      <c r="H436" t="str">
        <f>IF(OR(XPlan_raw[[#This Row],[Prøveform]]="(tom)",XPlan_raw[[#This Row],[Prøveform]]=""),"",XPlan_raw[[#This Row],[Prøveform]])</f>
        <v>Oral examination</v>
      </c>
      <c r="I436" t="str">
        <f>IF(XPlan_raw[[#This Row],[Eksaminator_samlet]]&lt;&gt;"",XPlan_raw[[#This Row],[Eksaminator_samlet]],"")</f>
        <v/>
      </c>
      <c r="J436" t="str">
        <f>IF(OR(XPlan_raw[[#This Row],[Censur]]="(tom)",XPlan_raw[[#This Row],[Censur]]=""),"",XPlan_raw[[#This Row],[Censur]])</f>
        <v>Second examiner: Internal</v>
      </c>
      <c r="K4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6" s="4" t="str">
        <f>IF(XPlan_raw[[#This Row],[Bemærk]]&lt;&gt;"",XPlan_raw[[#This Row],[Bemærk]],"")</f>
        <v/>
      </c>
      <c r="M436" s="4" t="str">
        <f>IF(XPlan_raw[[#This Row],[Prøveform]]="Skriftlig prøve",XPlan_raw[[#This Row],[DATO: Start eksamen]]+21,"")</f>
        <v/>
      </c>
      <c r="N4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6" s="27" t="s">
        <v>638</v>
      </c>
      <c r="R436" s="49" t="s">
        <v>1563</v>
      </c>
      <c r="S436" s="46" t="s">
        <v>1564</v>
      </c>
      <c r="T436" s="25" t="s">
        <v>1565</v>
      </c>
      <c r="U436" s="46" t="s">
        <v>156</v>
      </c>
      <c r="V436" s="25" t="s">
        <v>157</v>
      </c>
      <c r="W436" s="50" t="s">
        <v>157</v>
      </c>
      <c r="X436" s="51"/>
      <c r="Y436" s="41" t="s">
        <v>630</v>
      </c>
      <c r="Z436" s="49"/>
      <c r="AA436" s="25" t="s">
        <v>186</v>
      </c>
      <c r="AB436" s="46" t="s">
        <v>160</v>
      </c>
      <c r="AC436" s="42" t="s">
        <v>157</v>
      </c>
      <c r="AD436" s="52"/>
      <c r="AE436" s="26"/>
      <c r="AF436" t="s">
        <v>18</v>
      </c>
      <c r="AH436" s="46" t="s">
        <v>157</v>
      </c>
      <c r="AI436" s="25" t="s">
        <v>157</v>
      </c>
      <c r="AJ436" s="46" t="s">
        <v>157</v>
      </c>
      <c r="AK436" s="25" t="s">
        <v>157</v>
      </c>
      <c r="AL436" s="46" t="s">
        <v>157</v>
      </c>
      <c r="AM436" s="25" t="s">
        <v>157</v>
      </c>
      <c r="AN436" s="46" t="s">
        <v>157</v>
      </c>
      <c r="AO436" s="25" t="s">
        <v>157</v>
      </c>
      <c r="AP436" s="25" t="s">
        <v>157</v>
      </c>
      <c r="AQ436" s="25" t="s">
        <v>157</v>
      </c>
      <c r="AR436" s="25" t="s">
        <v>157</v>
      </c>
      <c r="AS436" s="25" t="s">
        <v>157</v>
      </c>
      <c r="AT436" s="25" t="s">
        <v>157</v>
      </c>
      <c r="AU436" s="25" t="s">
        <v>157</v>
      </c>
      <c r="AV436" s="25"/>
      <c r="AW436" s="25" t="s">
        <v>157</v>
      </c>
      <c r="AX436" s="25" t="s">
        <v>157</v>
      </c>
      <c r="AY436" s="25" t="s">
        <v>157</v>
      </c>
      <c r="AZ436" s="25" t="s">
        <v>157</v>
      </c>
      <c r="BA436" s="25" t="s">
        <v>157</v>
      </c>
      <c r="BB436" s="25" t="s">
        <v>157</v>
      </c>
      <c r="BC436" s="25" t="s">
        <v>157</v>
      </c>
      <c r="BD436" s="25" t="s">
        <v>157</v>
      </c>
      <c r="BE436" s="25" t="s">
        <v>157</v>
      </c>
      <c r="BF436" s="25" t="s">
        <v>157</v>
      </c>
      <c r="BG436" s="25" t="s">
        <v>157</v>
      </c>
      <c r="BH436" s="25" t="s">
        <v>157</v>
      </c>
      <c r="BI436" s="25" t="s">
        <v>157</v>
      </c>
      <c r="BJ436" s="25" t="s">
        <v>157</v>
      </c>
      <c r="BK436" s="25" t="s">
        <v>157</v>
      </c>
      <c r="BL436" s="25" t="s">
        <v>157</v>
      </c>
      <c r="BM436" s="25" t="s">
        <v>157</v>
      </c>
      <c r="BN436" s="25" t="s">
        <v>157</v>
      </c>
      <c r="BO436" s="25" t="s">
        <v>157</v>
      </c>
      <c r="BP436" s="25" t="s">
        <v>157</v>
      </c>
      <c r="BQ436" s="25" t="s">
        <v>157</v>
      </c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</row>
    <row r="437" spans="2:84" x14ac:dyDescent="0.25">
      <c r="B437" t="str">
        <f>IF(Q437="ja",XPlan_raw[[#This Row],[EKA_kode2]],"")</f>
        <v/>
      </c>
      <c r="C437" t="str">
        <f>XPlan_raw[[#This Row],[eka_langtnavn]]</f>
        <v>Operativsystemer</v>
      </c>
      <c r="D437" t="str">
        <f>IF(XPlan_raw[[#This Row],[Interne-kode]]&lt;&gt;"(tom)",XPlan_raw[[#This Row],[Interne-kode]],"")</f>
        <v/>
      </c>
      <c r="E4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7" t="str">
        <f>IF(XPlan_raw[[#This Row],[Campus]]&lt;&gt;"(tom)",XPlan_raw[[#This Row],[Campus]],"")</f>
        <v>Odense</v>
      </c>
      <c r="H437" t="str">
        <f>IF(OR(XPlan_raw[[#This Row],[Prøveform]]="(tom)",XPlan_raw[[#This Row],[Prøveform]]=""),"",XPlan_raw[[#This Row],[Prøveform]])</f>
        <v/>
      </c>
      <c r="I437" t="str">
        <f>IF(XPlan_raw[[#This Row],[Eksaminator_samlet]]&lt;&gt;"",XPlan_raw[[#This Row],[Eksaminator_samlet]],"")</f>
        <v/>
      </c>
      <c r="J437" t="str">
        <f>IF(OR(XPlan_raw[[#This Row],[Censur]]="(tom)",XPlan_raw[[#This Row],[Censur]]=""),"",XPlan_raw[[#This Row],[Censur]])</f>
        <v/>
      </c>
      <c r="K4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7" s="4" t="str">
        <f>IF(XPlan_raw[[#This Row],[Bemærk]]&lt;&gt;"",XPlan_raw[[#This Row],[Bemærk]],"")</f>
        <v/>
      </c>
      <c r="M437" s="4" t="str">
        <f>IF(XPlan_raw[[#This Row],[Prøveform]]="Skriftlig prøve",XPlan_raw[[#This Row],[DATO: Start eksamen]]+21,"")</f>
        <v/>
      </c>
      <c r="N4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7" s="27" t="s">
        <v>638</v>
      </c>
      <c r="R437" s="49" t="s">
        <v>785</v>
      </c>
      <c r="S437" s="46" t="s">
        <v>786</v>
      </c>
      <c r="T437" s="25" t="s">
        <v>157</v>
      </c>
      <c r="U437" s="46" t="s">
        <v>157</v>
      </c>
      <c r="V437" s="25" t="s">
        <v>157</v>
      </c>
      <c r="W437" s="50" t="s">
        <v>157</v>
      </c>
      <c r="X437" s="51"/>
      <c r="Y437" s="41" t="s">
        <v>157</v>
      </c>
      <c r="Z437" s="49"/>
      <c r="AA437" s="25"/>
      <c r="AB437" s="46"/>
      <c r="AC437" s="42" t="s">
        <v>157</v>
      </c>
      <c r="AD437" s="52"/>
      <c r="AE437" s="26"/>
      <c r="AF437" t="s">
        <v>18</v>
      </c>
      <c r="AH437" s="46" t="s">
        <v>157</v>
      </c>
      <c r="AI437" s="25" t="s">
        <v>157</v>
      </c>
      <c r="AJ437" s="46" t="s">
        <v>157</v>
      </c>
      <c r="AK437" s="25" t="s">
        <v>157</v>
      </c>
      <c r="AL437" s="46" t="s">
        <v>157</v>
      </c>
      <c r="AM437" s="25" t="s">
        <v>157</v>
      </c>
      <c r="AN437" s="46" t="s">
        <v>157</v>
      </c>
      <c r="AO437" s="25" t="s">
        <v>157</v>
      </c>
      <c r="AP437" s="25" t="s">
        <v>157</v>
      </c>
      <c r="AQ437" s="25" t="s">
        <v>157</v>
      </c>
      <c r="AR437" s="25" t="s">
        <v>157</v>
      </c>
      <c r="AS437" s="25" t="s">
        <v>157</v>
      </c>
      <c r="AT437" s="25" t="s">
        <v>157</v>
      </c>
      <c r="AU437" s="25" t="s">
        <v>157</v>
      </c>
      <c r="AV437" s="25"/>
      <c r="AW437" s="25" t="s">
        <v>157</v>
      </c>
      <c r="AX437" s="25" t="s">
        <v>157</v>
      </c>
      <c r="AY437" s="25" t="s">
        <v>157</v>
      </c>
      <c r="AZ437" s="25" t="s">
        <v>157</v>
      </c>
      <c r="BA437" s="25" t="s">
        <v>157</v>
      </c>
      <c r="BB437" s="25" t="s">
        <v>157</v>
      </c>
      <c r="BC437" s="25" t="s">
        <v>157</v>
      </c>
      <c r="BD437" s="25" t="s">
        <v>157</v>
      </c>
      <c r="BE437" s="25" t="s">
        <v>157</v>
      </c>
      <c r="BF437" s="25" t="s">
        <v>157</v>
      </c>
      <c r="BG437" s="25" t="s">
        <v>157</v>
      </c>
      <c r="BH437" s="25" t="s">
        <v>157</v>
      </c>
      <c r="BI437" s="25" t="s">
        <v>157</v>
      </c>
      <c r="BJ437" s="25" t="s">
        <v>157</v>
      </c>
      <c r="BK437" s="25" t="s">
        <v>157</v>
      </c>
      <c r="BL437" s="25" t="s">
        <v>157</v>
      </c>
      <c r="BM437" s="25" t="s">
        <v>157</v>
      </c>
      <c r="BN437" s="25" t="s">
        <v>157</v>
      </c>
      <c r="BO437" s="25" t="s">
        <v>157</v>
      </c>
      <c r="BP437" s="25" t="s">
        <v>157</v>
      </c>
      <c r="BQ437" s="25" t="s">
        <v>34</v>
      </c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</row>
    <row r="438" spans="2:84" x14ac:dyDescent="0.25">
      <c r="B438" t="str">
        <f>IF(Q438="ja",XPlan_raw[[#This Row],[EKA_kode2]],"")</f>
        <v/>
      </c>
      <c r="C438" t="str">
        <f>XPlan_raw[[#This Row],[eka_langtnavn]]</f>
        <v>Partielle differentialligninger og kompleks analyse</v>
      </c>
      <c r="D438" t="str">
        <f>IF(XPlan_raw[[#This Row],[Interne-kode]]&lt;&gt;"(tom)",XPlan_raw[[#This Row],[Interne-kode]],"")</f>
        <v/>
      </c>
      <c r="E4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8" t="str">
        <f>IF(XPlan_raw[[#This Row],[Campus]]&lt;&gt;"(tom)",XPlan_raw[[#This Row],[Campus]],"")</f>
        <v>Odense</v>
      </c>
      <c r="H438" t="str">
        <f>IF(OR(XPlan_raw[[#This Row],[Prøveform]]="(tom)",XPlan_raw[[#This Row],[Prøveform]]=""),"",XPlan_raw[[#This Row],[Prøveform]])</f>
        <v/>
      </c>
      <c r="I438" t="str">
        <f>IF(XPlan_raw[[#This Row],[Eksaminator_samlet]]&lt;&gt;"",XPlan_raw[[#This Row],[Eksaminator_samlet]],"")</f>
        <v/>
      </c>
      <c r="J438" t="str">
        <f>IF(OR(XPlan_raw[[#This Row],[Censur]]="(tom)",XPlan_raw[[#This Row],[Censur]]=""),"",XPlan_raw[[#This Row],[Censur]])</f>
        <v/>
      </c>
      <c r="K4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8" s="4" t="str">
        <f>IF(XPlan_raw[[#This Row],[Bemærk]]&lt;&gt;"",XPlan_raw[[#This Row],[Bemærk]],"")</f>
        <v/>
      </c>
      <c r="M438" s="4" t="str">
        <f>IF(XPlan_raw[[#This Row],[Prøveform]]="Skriftlig prøve",XPlan_raw[[#This Row],[DATO: Start eksamen]]+21,"")</f>
        <v/>
      </c>
      <c r="N4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8" s="27" t="s">
        <v>638</v>
      </c>
      <c r="R438" s="49" t="s">
        <v>779</v>
      </c>
      <c r="S438" s="46" t="s">
        <v>780</v>
      </c>
      <c r="T438" s="25" t="s">
        <v>157</v>
      </c>
      <c r="U438" s="46" t="s">
        <v>157</v>
      </c>
      <c r="V438" s="25" t="s">
        <v>157</v>
      </c>
      <c r="W438" s="50" t="s">
        <v>157</v>
      </c>
      <c r="X438" s="51"/>
      <c r="Y438" s="41" t="s">
        <v>157</v>
      </c>
      <c r="Z438" s="49"/>
      <c r="AA438" s="25"/>
      <c r="AB438" s="46"/>
      <c r="AC438" s="42" t="s">
        <v>157</v>
      </c>
      <c r="AD438" s="52"/>
      <c r="AE438" s="26"/>
      <c r="AF438" t="s">
        <v>18</v>
      </c>
      <c r="AH438" s="46" t="s">
        <v>157</v>
      </c>
      <c r="AI438" s="25" t="s">
        <v>157</v>
      </c>
      <c r="AJ438" s="46" t="s">
        <v>157</v>
      </c>
      <c r="AK438" s="25" t="s">
        <v>157</v>
      </c>
      <c r="AL438" s="46" t="s">
        <v>157</v>
      </c>
      <c r="AM438" s="25" t="s">
        <v>157</v>
      </c>
      <c r="AN438" s="46" t="s">
        <v>157</v>
      </c>
      <c r="AO438" s="25" t="s">
        <v>157</v>
      </c>
      <c r="AP438" s="25" t="s">
        <v>157</v>
      </c>
      <c r="AQ438" s="25" t="s">
        <v>157</v>
      </c>
      <c r="AR438" s="25" t="s">
        <v>157</v>
      </c>
      <c r="AS438" s="25" t="s">
        <v>157</v>
      </c>
      <c r="AT438" s="25" t="s">
        <v>157</v>
      </c>
      <c r="AU438" s="25" t="s">
        <v>157</v>
      </c>
      <c r="AV438" s="25"/>
      <c r="AW438" s="25" t="s">
        <v>157</v>
      </c>
      <c r="AX438" s="25" t="s">
        <v>157</v>
      </c>
      <c r="AY438" s="25" t="s">
        <v>157</v>
      </c>
      <c r="AZ438" s="25" t="s">
        <v>157</v>
      </c>
      <c r="BA438" s="25" t="s">
        <v>157</v>
      </c>
      <c r="BB438" s="25" t="s">
        <v>157</v>
      </c>
      <c r="BC438" s="25" t="s">
        <v>157</v>
      </c>
      <c r="BD438" s="25" t="s">
        <v>157</v>
      </c>
      <c r="BE438" s="25" t="s">
        <v>157</v>
      </c>
      <c r="BF438" s="25" t="s">
        <v>157</v>
      </c>
      <c r="BG438" s="25" t="s">
        <v>157</v>
      </c>
      <c r="BH438" s="25" t="s">
        <v>157</v>
      </c>
      <c r="BI438" s="25" t="s">
        <v>157</v>
      </c>
      <c r="BJ438" s="25" t="s">
        <v>157</v>
      </c>
      <c r="BK438" s="25" t="s">
        <v>157</v>
      </c>
      <c r="BL438" s="25" t="s">
        <v>157</v>
      </c>
      <c r="BM438" s="25" t="s">
        <v>157</v>
      </c>
      <c r="BN438" s="25" t="s">
        <v>157</v>
      </c>
      <c r="BO438" s="25" t="s">
        <v>157</v>
      </c>
      <c r="BP438" s="25" t="s">
        <v>157</v>
      </c>
      <c r="BQ438" s="25" t="s">
        <v>34</v>
      </c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</row>
    <row r="439" spans="2:84" x14ac:dyDescent="0.25">
      <c r="B439" t="str">
        <f>IF(Q439="ja",XPlan_raw[[#This Row],[EKA_kode2]],"")</f>
        <v/>
      </c>
      <c r="C439" t="str">
        <f>XPlan_raw[[#This Row],[eka_langtnavn]]</f>
        <v>Project Organization and Management</v>
      </c>
      <c r="D439" t="str">
        <f>IF(XPlan_raw[[#This Row],[Interne-kode]]&lt;&gt;"(tom)",XPlan_raw[[#This Row],[Interne-kode]],"")</f>
        <v>SE6-POM</v>
      </c>
      <c r="E4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9" t="str">
        <f>IF(XPlan_raw[[#This Row],[Campus]]&lt;&gt;"(tom)",XPlan_raw[[#This Row],[Campus]],"")</f>
        <v>Odense</v>
      </c>
      <c r="H439" t="str">
        <f>IF(OR(XPlan_raw[[#This Row],[Prøveform]]="(tom)",XPlan_raw[[#This Row],[Prøveform]]=""),"",XPlan_raw[[#This Row],[Prøveform]])</f>
        <v>Combined test</v>
      </c>
      <c r="I439" t="str">
        <f>IF(XPlan_raw[[#This Row],[Eksaminator_samlet]]&lt;&gt;"",XPlan_raw[[#This Row],[Eksaminator_samlet]],"")</f>
        <v>Anders Drachen</v>
      </c>
      <c r="J439" t="str">
        <f>IF(OR(XPlan_raw[[#This Row],[Censur]]="(tom)",XPlan_raw[[#This Row],[Censur]]=""),"",XPlan_raw[[#This Row],[Censur]])</f>
        <v>Second examiner: None</v>
      </c>
      <c r="K4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439" s="4" t="str">
        <f>IF(XPlan_raw[[#This Row],[Bemærk]]&lt;&gt;"",XPlan_raw[[#This Row],[Bemærk]],"")</f>
        <v/>
      </c>
      <c r="M439" s="4" t="str">
        <f>IF(XPlan_raw[[#This Row],[Prøveform]]="Skriftlig prøve",XPlan_raw[[#This Row],[DATO: Start eksamen]]+21,"")</f>
        <v/>
      </c>
      <c r="N4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439" s="27" t="s">
        <v>2100</v>
      </c>
      <c r="R439" s="49" t="s">
        <v>1648</v>
      </c>
      <c r="S439" s="46" t="s">
        <v>1645</v>
      </c>
      <c r="T439" s="25" t="s">
        <v>1646</v>
      </c>
      <c r="U439" s="46" t="s">
        <v>208</v>
      </c>
      <c r="V439" s="25" t="s">
        <v>157</v>
      </c>
      <c r="W439" s="50" t="s">
        <v>157</v>
      </c>
      <c r="X439" s="51"/>
      <c r="Y439" s="41" t="s">
        <v>630</v>
      </c>
      <c r="Z439" s="49" t="s">
        <v>1647</v>
      </c>
      <c r="AA439" s="25" t="s">
        <v>446</v>
      </c>
      <c r="AB439" s="46" t="s">
        <v>167</v>
      </c>
      <c r="AC439" s="42">
        <v>45877</v>
      </c>
      <c r="AD439" s="52"/>
      <c r="AE439" s="26"/>
      <c r="AF439" t="s">
        <v>18</v>
      </c>
      <c r="AH439" s="46" t="s">
        <v>157</v>
      </c>
      <c r="AI439" s="25" t="s">
        <v>157</v>
      </c>
      <c r="AJ439" s="46" t="s">
        <v>157</v>
      </c>
      <c r="AK439" s="25" t="s">
        <v>157</v>
      </c>
      <c r="AL439" s="46" t="s">
        <v>157</v>
      </c>
      <c r="AM439" s="25" t="s">
        <v>157</v>
      </c>
      <c r="AN439" s="46" t="s">
        <v>157</v>
      </c>
      <c r="AO439" s="25" t="s">
        <v>157</v>
      </c>
      <c r="AP439" s="25" t="s">
        <v>157</v>
      </c>
      <c r="AQ439" s="25" t="s">
        <v>157</v>
      </c>
      <c r="AR439" s="25" t="s">
        <v>157</v>
      </c>
      <c r="AS439" s="25" t="s">
        <v>157</v>
      </c>
      <c r="AT439" s="25" t="s">
        <v>157</v>
      </c>
      <c r="AU439" s="25" t="s">
        <v>157</v>
      </c>
      <c r="AV439" s="25"/>
      <c r="AW439" s="25" t="s">
        <v>157</v>
      </c>
      <c r="AX439" s="25" t="s">
        <v>157</v>
      </c>
      <c r="AY439" s="25" t="s">
        <v>157</v>
      </c>
      <c r="AZ439" s="25" t="s">
        <v>157</v>
      </c>
      <c r="BA439" s="25" t="s">
        <v>157</v>
      </c>
      <c r="BB439" s="25" t="s">
        <v>64</v>
      </c>
      <c r="BC439" s="25" t="s">
        <v>157</v>
      </c>
      <c r="BD439" s="25" t="s">
        <v>157</v>
      </c>
      <c r="BE439" s="25" t="s">
        <v>157</v>
      </c>
      <c r="BF439" s="25" t="s">
        <v>157</v>
      </c>
      <c r="BG439" s="25" t="s">
        <v>157</v>
      </c>
      <c r="BH439" s="25" t="s">
        <v>157</v>
      </c>
      <c r="BI439" s="25" t="s">
        <v>157</v>
      </c>
      <c r="BJ439" s="25" t="s">
        <v>157</v>
      </c>
      <c r="BK439" s="25" t="s">
        <v>157</v>
      </c>
      <c r="BL439" s="25" t="s">
        <v>157</v>
      </c>
      <c r="BM439" s="25" t="s">
        <v>157</v>
      </c>
      <c r="BN439" s="25" t="s">
        <v>157</v>
      </c>
      <c r="BO439" s="25" t="s">
        <v>157</v>
      </c>
      <c r="BP439" s="25" t="s">
        <v>157</v>
      </c>
      <c r="BQ439" s="25" t="s">
        <v>157</v>
      </c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</row>
    <row r="440" spans="2:84" x14ac:dyDescent="0.25">
      <c r="B440" t="str">
        <f>IF(Q440="ja",XPlan_raw[[#This Row],[EKA_kode2]],"")</f>
        <v/>
      </c>
      <c r="C440" t="str">
        <f>XPlan_raw[[#This Row],[eka_langtnavn]]</f>
        <v>Reinforcement learning</v>
      </c>
      <c r="D440" t="str">
        <f>IF(XPlan_raw[[#This Row],[Interne-kode]]&lt;&gt;"(tom)",XPlan_raw[[#This Row],[Interne-kode]],"")</f>
        <v/>
      </c>
      <c r="E4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0" t="str">
        <f>IF(XPlan_raw[[#This Row],[Campus]]&lt;&gt;"(tom)",XPlan_raw[[#This Row],[Campus]],"")</f>
        <v>Odense</v>
      </c>
      <c r="H440" t="str">
        <f>IF(OR(XPlan_raw[[#This Row],[Prøveform]]="(tom)",XPlan_raw[[#This Row],[Prøveform]]=""),"",XPlan_raw[[#This Row],[Prøveform]])</f>
        <v/>
      </c>
      <c r="I440" t="str">
        <f>IF(XPlan_raw[[#This Row],[Eksaminator_samlet]]&lt;&gt;"",XPlan_raw[[#This Row],[Eksaminator_samlet]],"")</f>
        <v/>
      </c>
      <c r="J440" t="str">
        <f>IF(OR(XPlan_raw[[#This Row],[Censur]]="(tom)",XPlan_raw[[#This Row],[Censur]]=""),"",XPlan_raw[[#This Row],[Censur]])</f>
        <v/>
      </c>
      <c r="K4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0" s="4" t="str">
        <f>IF(XPlan_raw[[#This Row],[Bemærk]]&lt;&gt;"",XPlan_raw[[#This Row],[Bemærk]],"")</f>
        <v/>
      </c>
      <c r="M440" s="4" t="str">
        <f>IF(XPlan_raw[[#This Row],[Prøveform]]="Skriftlig prøve",XPlan_raw[[#This Row],[DATO: Start eksamen]]+21,"")</f>
        <v/>
      </c>
      <c r="N4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0" s="27" t="s">
        <v>638</v>
      </c>
      <c r="R440" s="49" t="s">
        <v>794</v>
      </c>
      <c r="S440" s="46" t="s">
        <v>795</v>
      </c>
      <c r="T440" s="25" t="s">
        <v>157</v>
      </c>
      <c r="U440" s="46" t="s">
        <v>157</v>
      </c>
      <c r="V440" s="25" t="s">
        <v>157</v>
      </c>
      <c r="W440" s="50" t="s">
        <v>157</v>
      </c>
      <c r="X440" s="51"/>
      <c r="Y440" s="41" t="s">
        <v>157</v>
      </c>
      <c r="Z440" s="49"/>
      <c r="AA440" s="25"/>
      <c r="AB440" s="46"/>
      <c r="AC440" s="42" t="s">
        <v>157</v>
      </c>
      <c r="AD440" s="52"/>
      <c r="AE440" s="26"/>
      <c r="AF440" t="s">
        <v>18</v>
      </c>
      <c r="AH440" s="46" t="s">
        <v>157</v>
      </c>
      <c r="AI440" s="25" t="s">
        <v>157</v>
      </c>
      <c r="AJ440" s="46" t="s">
        <v>157</v>
      </c>
      <c r="AK440" s="25" t="s">
        <v>157</v>
      </c>
      <c r="AL440" s="46" t="s">
        <v>157</v>
      </c>
      <c r="AM440" s="25" t="s">
        <v>157</v>
      </c>
      <c r="AN440" s="46" t="s">
        <v>157</v>
      </c>
      <c r="AO440" s="25" t="s">
        <v>157</v>
      </c>
      <c r="AP440" s="25" t="s">
        <v>157</v>
      </c>
      <c r="AQ440" s="25" t="s">
        <v>157</v>
      </c>
      <c r="AR440" s="25" t="s">
        <v>157</v>
      </c>
      <c r="AS440" s="25" t="s">
        <v>157</v>
      </c>
      <c r="AT440" s="25" t="s">
        <v>157</v>
      </c>
      <c r="AU440" s="25" t="s">
        <v>157</v>
      </c>
      <c r="AV440" s="25"/>
      <c r="AW440" s="25" t="s">
        <v>157</v>
      </c>
      <c r="AX440" s="25" t="s">
        <v>157</v>
      </c>
      <c r="AY440" s="25" t="s">
        <v>157</v>
      </c>
      <c r="AZ440" s="25" t="s">
        <v>157</v>
      </c>
      <c r="BA440" s="25" t="s">
        <v>157</v>
      </c>
      <c r="BB440" s="25" t="s">
        <v>157</v>
      </c>
      <c r="BC440" s="25" t="s">
        <v>157</v>
      </c>
      <c r="BD440" s="25" t="s">
        <v>157</v>
      </c>
      <c r="BE440" s="25" t="s">
        <v>157</v>
      </c>
      <c r="BF440" s="25" t="s">
        <v>157</v>
      </c>
      <c r="BG440" s="25" t="s">
        <v>157</v>
      </c>
      <c r="BH440" s="25" t="s">
        <v>157</v>
      </c>
      <c r="BI440" s="25" t="s">
        <v>157</v>
      </c>
      <c r="BJ440" s="25" t="s">
        <v>157</v>
      </c>
      <c r="BK440" s="25" t="s">
        <v>157</v>
      </c>
      <c r="BL440" s="25" t="s">
        <v>157</v>
      </c>
      <c r="BM440" s="25" t="s">
        <v>157</v>
      </c>
      <c r="BN440" s="25" t="s">
        <v>157</v>
      </c>
      <c r="BO440" s="25" t="s">
        <v>157</v>
      </c>
      <c r="BP440" s="25" t="s">
        <v>157</v>
      </c>
      <c r="BQ440" s="25" t="s">
        <v>157</v>
      </c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</row>
    <row r="441" spans="2:84" x14ac:dyDescent="0.25">
      <c r="B441" t="str">
        <f>IF(Q441="ja",XPlan_raw[[#This Row],[EKA_kode2]],"")</f>
        <v/>
      </c>
      <c r="C441" t="str">
        <f>XPlan_raw[[#This Row],[eka_langtnavn]]</f>
        <v>Semesterprojekt i autonome rob</v>
      </c>
      <c r="D441" t="str">
        <f>IF(XPlan_raw[[#This Row],[Interne-kode]]&lt;&gt;"(tom)",XPlan_raw[[#This Row],[Interne-kode]],"")</f>
        <v/>
      </c>
      <c r="E4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1" t="str">
        <f>IF(XPlan_raw[[#This Row],[Campus]]&lt;&gt;"(tom)",XPlan_raw[[#This Row],[Campus]],"")</f>
        <v>Odense</v>
      </c>
      <c r="H441" t="str">
        <f>IF(OR(XPlan_raw[[#This Row],[Prøveform]]="(tom)",XPlan_raw[[#This Row],[Prøveform]]=""),"",XPlan_raw[[#This Row],[Prøveform]])</f>
        <v/>
      </c>
      <c r="I441" t="str">
        <f>IF(XPlan_raw[[#This Row],[Eksaminator_samlet]]&lt;&gt;"",XPlan_raw[[#This Row],[Eksaminator_samlet]],"")</f>
        <v/>
      </c>
      <c r="J441" t="str">
        <f>IF(OR(XPlan_raw[[#This Row],[Censur]]="(tom)",XPlan_raw[[#This Row],[Censur]]=""),"",XPlan_raw[[#This Row],[Censur]])</f>
        <v/>
      </c>
      <c r="K4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1" s="4" t="str">
        <f>IF(XPlan_raw[[#This Row],[Bemærk]]&lt;&gt;"",XPlan_raw[[#This Row],[Bemærk]],"")</f>
        <v/>
      </c>
      <c r="M441" s="4" t="str">
        <f>IF(XPlan_raw[[#This Row],[Prøveform]]="Skriftlig prøve",XPlan_raw[[#This Row],[DATO: Start eksamen]]+21,"")</f>
        <v/>
      </c>
      <c r="N4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1" s="27" t="s">
        <v>638</v>
      </c>
      <c r="R441" s="49" t="s">
        <v>700</v>
      </c>
      <c r="S441" s="46" t="s">
        <v>701</v>
      </c>
      <c r="T441" s="25" t="s">
        <v>157</v>
      </c>
      <c r="U441" s="46" t="s">
        <v>157</v>
      </c>
      <c r="V441" s="25" t="s">
        <v>157</v>
      </c>
      <c r="W441" s="50" t="s">
        <v>157</v>
      </c>
      <c r="X441" s="51"/>
      <c r="Y441" s="41" t="s">
        <v>157</v>
      </c>
      <c r="Z441" s="49"/>
      <c r="AA441" s="25"/>
      <c r="AB441" s="46"/>
      <c r="AC441" s="42" t="s">
        <v>157</v>
      </c>
      <c r="AD441" s="52"/>
      <c r="AE441" s="26"/>
      <c r="AF441" t="s">
        <v>18</v>
      </c>
      <c r="AH441" s="46" t="s">
        <v>157</v>
      </c>
      <c r="AI441" s="25" t="s">
        <v>157</v>
      </c>
      <c r="AJ441" s="46" t="s">
        <v>157</v>
      </c>
      <c r="AK441" s="25" t="s">
        <v>157</v>
      </c>
      <c r="AL441" s="46" t="s">
        <v>157</v>
      </c>
      <c r="AM441" s="25" t="s">
        <v>157</v>
      </c>
      <c r="AN441" s="46" t="s">
        <v>157</v>
      </c>
      <c r="AO441" s="25" t="s">
        <v>157</v>
      </c>
      <c r="AP441" s="25" t="s">
        <v>157</v>
      </c>
      <c r="AQ441" s="25" t="s">
        <v>157</v>
      </c>
      <c r="AR441" s="25" t="s">
        <v>157</v>
      </c>
      <c r="AS441" s="25" t="s">
        <v>157</v>
      </c>
      <c r="AT441" s="25" t="s">
        <v>157</v>
      </c>
      <c r="AU441" s="25" t="s">
        <v>157</v>
      </c>
      <c r="AV441" s="25"/>
      <c r="AW441" s="25" t="s">
        <v>157</v>
      </c>
      <c r="AX441" s="25" t="s">
        <v>157</v>
      </c>
      <c r="AY441" s="25" t="s">
        <v>157</v>
      </c>
      <c r="AZ441" s="25" t="s">
        <v>157</v>
      </c>
      <c r="BA441" s="25" t="s">
        <v>157</v>
      </c>
      <c r="BB441" s="25" t="s">
        <v>157</v>
      </c>
      <c r="BC441" s="25" t="s">
        <v>157</v>
      </c>
      <c r="BD441" s="25" t="s">
        <v>157</v>
      </c>
      <c r="BE441" s="25" t="s">
        <v>157</v>
      </c>
      <c r="BF441" s="25" t="s">
        <v>157</v>
      </c>
      <c r="BG441" s="25" t="s">
        <v>157</v>
      </c>
      <c r="BH441" s="25" t="s">
        <v>157</v>
      </c>
      <c r="BI441" s="25" t="s">
        <v>157</v>
      </c>
      <c r="BJ441" s="25" t="s">
        <v>157</v>
      </c>
      <c r="BK441" s="25" t="s">
        <v>157</v>
      </c>
      <c r="BL441" s="25" t="s">
        <v>157</v>
      </c>
      <c r="BM441" s="25" t="s">
        <v>157</v>
      </c>
      <c r="BN441" s="25" t="s">
        <v>157</v>
      </c>
      <c r="BO441" s="25" t="s">
        <v>157</v>
      </c>
      <c r="BP441" s="25" t="s">
        <v>157</v>
      </c>
      <c r="BQ441" s="25" t="s">
        <v>157</v>
      </c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</row>
    <row r="442" spans="2:84" x14ac:dyDescent="0.25">
      <c r="B442" t="str">
        <f>IF(Q442="ja",XPlan_raw[[#This Row],[EKA_kode2]],"")</f>
        <v/>
      </c>
      <c r="C442" t="str">
        <f>XPlan_raw[[#This Row],[eka_langtnavn]]</f>
        <v>Semesterprojekt i software og</v>
      </c>
      <c r="D442" t="str">
        <f>IF(XPlan_raw[[#This Row],[Interne-kode]]&lt;&gt;"(tom)",XPlan_raw[[#This Row],[Interne-kode]],"")</f>
        <v/>
      </c>
      <c r="E4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2" t="str">
        <f>IF(XPlan_raw[[#This Row],[Campus]]&lt;&gt;"(tom)",XPlan_raw[[#This Row],[Campus]],"")</f>
        <v>Odense</v>
      </c>
      <c r="H442" t="str">
        <f>IF(OR(XPlan_raw[[#This Row],[Prøveform]]="(tom)",XPlan_raw[[#This Row],[Prøveform]]=""),"",XPlan_raw[[#This Row],[Prøveform]])</f>
        <v/>
      </c>
      <c r="I442" t="str">
        <f>IF(XPlan_raw[[#This Row],[Eksaminator_samlet]]&lt;&gt;"",XPlan_raw[[#This Row],[Eksaminator_samlet]],"")</f>
        <v/>
      </c>
      <c r="J442" t="str">
        <f>IF(OR(XPlan_raw[[#This Row],[Censur]]="(tom)",XPlan_raw[[#This Row],[Censur]]=""),"",XPlan_raw[[#This Row],[Censur]])</f>
        <v/>
      </c>
      <c r="K4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2" s="4" t="str">
        <f>IF(XPlan_raw[[#This Row],[Bemærk]]&lt;&gt;"",XPlan_raw[[#This Row],[Bemærk]],"")</f>
        <v/>
      </c>
      <c r="M442" s="4" t="str">
        <f>IF(XPlan_raw[[#This Row],[Prøveform]]="Skriftlig prøve",XPlan_raw[[#This Row],[DATO: Start eksamen]]+21,"")</f>
        <v/>
      </c>
      <c r="N4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2" s="27" t="s">
        <v>638</v>
      </c>
      <c r="R442" s="49" t="s">
        <v>694</v>
      </c>
      <c r="S442" s="46" t="s">
        <v>695</v>
      </c>
      <c r="T442" s="25" t="s">
        <v>157</v>
      </c>
      <c r="U442" s="46" t="s">
        <v>157</v>
      </c>
      <c r="V442" s="25" t="s">
        <v>157</v>
      </c>
      <c r="W442" s="50" t="s">
        <v>157</v>
      </c>
      <c r="X442" s="51"/>
      <c r="Y442" s="41" t="s">
        <v>157</v>
      </c>
      <c r="Z442" s="49"/>
      <c r="AA442" s="25"/>
      <c r="AB442" s="46"/>
      <c r="AC442" s="42" t="s">
        <v>157</v>
      </c>
      <c r="AD442" s="52"/>
      <c r="AE442" s="26"/>
      <c r="AF442" t="s">
        <v>18</v>
      </c>
      <c r="AH442" s="46" t="s">
        <v>157</v>
      </c>
      <c r="AI442" s="25" t="s">
        <v>157</v>
      </c>
      <c r="AJ442" s="46" t="s">
        <v>157</v>
      </c>
      <c r="AK442" s="25" t="s">
        <v>157</v>
      </c>
      <c r="AL442" s="46" t="s">
        <v>157</v>
      </c>
      <c r="AM442" s="25" t="s">
        <v>157</v>
      </c>
      <c r="AN442" s="46" t="s">
        <v>157</v>
      </c>
      <c r="AO442" s="25" t="s">
        <v>157</v>
      </c>
      <c r="AP442" s="25" t="s">
        <v>157</v>
      </c>
      <c r="AQ442" s="25" t="s">
        <v>157</v>
      </c>
      <c r="AR442" s="25" t="s">
        <v>157</v>
      </c>
      <c r="AS442" s="25" t="s">
        <v>157</v>
      </c>
      <c r="AT442" s="25" t="s">
        <v>157</v>
      </c>
      <c r="AU442" s="25" t="s">
        <v>157</v>
      </c>
      <c r="AV442" s="25"/>
      <c r="AW442" s="25" t="s">
        <v>157</v>
      </c>
      <c r="AX442" s="25" t="s">
        <v>157</v>
      </c>
      <c r="AY442" s="25" t="s">
        <v>157</v>
      </c>
      <c r="AZ442" s="25" t="s">
        <v>157</v>
      </c>
      <c r="BA442" s="25" t="s">
        <v>157</v>
      </c>
      <c r="BB442" s="25" t="s">
        <v>157</v>
      </c>
      <c r="BC442" s="25" t="s">
        <v>157</v>
      </c>
      <c r="BD442" s="25" t="s">
        <v>157</v>
      </c>
      <c r="BE442" s="25" t="s">
        <v>157</v>
      </c>
      <c r="BF442" s="25" t="s">
        <v>157</v>
      </c>
      <c r="BG442" s="25" t="s">
        <v>157</v>
      </c>
      <c r="BH442" s="25" t="s">
        <v>157</v>
      </c>
      <c r="BI442" s="25" t="s">
        <v>157</v>
      </c>
      <c r="BJ442" s="25" t="s">
        <v>157</v>
      </c>
      <c r="BK442" s="25" t="s">
        <v>157</v>
      </c>
      <c r="BL442" s="25" t="s">
        <v>157</v>
      </c>
      <c r="BM442" s="25" t="s">
        <v>157</v>
      </c>
      <c r="BN442" s="25" t="s">
        <v>157</v>
      </c>
      <c r="BO442" s="25" t="s">
        <v>157</v>
      </c>
      <c r="BP442" s="25" t="s">
        <v>157</v>
      </c>
      <c r="BQ442" s="25" t="s">
        <v>157</v>
      </c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</row>
    <row r="443" spans="2:84" x14ac:dyDescent="0.25">
      <c r="B443" t="str">
        <f>IF(Q443="ja",XPlan_raw[[#This Row],[EKA_kode2]],"")</f>
        <v/>
      </c>
      <c r="C443" t="str">
        <f>XPlan_raw[[#This Row],[eka_langtnavn]]</f>
        <v>Supply Chain Management 1</v>
      </c>
      <c r="D443" t="str">
        <f>IF(XPlan_raw[[#This Row],[Interne-kode]]&lt;&gt;"(tom)",XPlan_raw[[#This Row],[Interne-kode]],"")</f>
        <v>X-SCM1</v>
      </c>
      <c r="E4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3" t="str">
        <f>IF(XPlan_raw[[#This Row],[Campus]]&lt;&gt;"(tom)",XPlan_raw[[#This Row],[Campus]],"")</f>
        <v>Odense</v>
      </c>
      <c r="H443" t="str">
        <f>IF(OR(XPlan_raw[[#This Row],[Prøveform]]="(tom)",XPlan_raw[[#This Row],[Prøveform]]=""),"",XPlan_raw[[#This Row],[Prøveform]])</f>
        <v>Written examination</v>
      </c>
      <c r="I443" t="str">
        <f>IF(XPlan_raw[[#This Row],[Eksaminator_samlet]]&lt;&gt;"",XPlan_raw[[#This Row],[Eksaminator_samlet]],"")</f>
        <v/>
      </c>
      <c r="J443" t="str">
        <f>IF(OR(XPlan_raw[[#This Row],[Censur]]="(tom)",XPlan_raw[[#This Row],[Censur]]=""),"",XPlan_raw[[#This Row],[Censur]])</f>
        <v>Second examiner: None</v>
      </c>
      <c r="K4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3" s="4" t="str">
        <f>IF(XPlan_raw[[#This Row],[Bemærk]]&lt;&gt;"",XPlan_raw[[#This Row],[Bemærk]],"")</f>
        <v/>
      </c>
      <c r="M443" s="4" t="str">
        <f>IF(XPlan_raw[[#This Row],[Prøveform]]="Skriftlig prøve",XPlan_raw[[#This Row],[DATO: Start eksamen]]+21,"")</f>
        <v/>
      </c>
      <c r="N4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3" s="27" t="s">
        <v>638</v>
      </c>
      <c r="R443" s="49" t="s">
        <v>967</v>
      </c>
      <c r="S443" s="46" t="s">
        <v>968</v>
      </c>
      <c r="T443" s="25" t="s">
        <v>969</v>
      </c>
      <c r="U443" s="46" t="s">
        <v>157</v>
      </c>
      <c r="V443" s="25" t="s">
        <v>157</v>
      </c>
      <c r="W443" s="50" t="s">
        <v>157</v>
      </c>
      <c r="X443" s="51"/>
      <c r="Y443" s="41" t="s">
        <v>631</v>
      </c>
      <c r="Z443" s="49"/>
      <c r="AA443" s="25" t="s">
        <v>159</v>
      </c>
      <c r="AB443" s="46" t="s">
        <v>167</v>
      </c>
      <c r="AC443" s="42" t="s">
        <v>157</v>
      </c>
      <c r="AD443" s="52"/>
      <c r="AE443" s="26"/>
      <c r="AF443" t="s">
        <v>18</v>
      </c>
      <c r="AH443" s="46" t="s">
        <v>157</v>
      </c>
      <c r="AI443" s="25" t="s">
        <v>157</v>
      </c>
      <c r="AJ443" s="46" t="s">
        <v>157</v>
      </c>
      <c r="AK443" s="25" t="s">
        <v>157</v>
      </c>
      <c r="AL443" s="46" t="s">
        <v>157</v>
      </c>
      <c r="AM443" s="25" t="s">
        <v>157</v>
      </c>
      <c r="AN443" s="46" t="s">
        <v>157</v>
      </c>
      <c r="AO443" s="25" t="s">
        <v>157</v>
      </c>
      <c r="AP443" s="25" t="s">
        <v>157</v>
      </c>
      <c r="AQ443" s="25" t="s">
        <v>157</v>
      </c>
      <c r="AR443" s="25" t="s">
        <v>157</v>
      </c>
      <c r="AS443" s="25" t="s">
        <v>157</v>
      </c>
      <c r="AT443" s="25" t="s">
        <v>157</v>
      </c>
      <c r="AU443" s="25" t="s">
        <v>157</v>
      </c>
      <c r="AV443" s="25"/>
      <c r="AW443" s="25" t="s">
        <v>157</v>
      </c>
      <c r="AX443" s="25" t="s">
        <v>157</v>
      </c>
      <c r="AY443" s="25" t="s">
        <v>157</v>
      </c>
      <c r="AZ443" s="25" t="s">
        <v>157</v>
      </c>
      <c r="BA443" s="25" t="s">
        <v>157</v>
      </c>
      <c r="BB443" s="25" t="s">
        <v>157</v>
      </c>
      <c r="BC443" s="25" t="s">
        <v>157</v>
      </c>
      <c r="BD443" s="25" t="s">
        <v>157</v>
      </c>
      <c r="BE443" s="25" t="s">
        <v>157</v>
      </c>
      <c r="BF443" s="25" t="s">
        <v>157</v>
      </c>
      <c r="BG443" s="25" t="s">
        <v>157</v>
      </c>
      <c r="BH443" s="25" t="s">
        <v>157</v>
      </c>
      <c r="BI443" s="25" t="s">
        <v>157</v>
      </c>
      <c r="BJ443" s="25" t="s">
        <v>157</v>
      </c>
      <c r="BK443" s="25" t="s">
        <v>157</v>
      </c>
      <c r="BL443" s="25" t="s">
        <v>157</v>
      </c>
      <c r="BM443" s="25" t="s">
        <v>157</v>
      </c>
      <c r="BN443" s="25" t="s">
        <v>157</v>
      </c>
      <c r="BO443" s="25" t="s">
        <v>157</v>
      </c>
      <c r="BP443" s="25" t="s">
        <v>157</v>
      </c>
      <c r="BQ443" s="25" t="s">
        <v>157</v>
      </c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</row>
    <row r="444" spans="2:84" x14ac:dyDescent="0.25">
      <c r="B444" t="str">
        <f>IF(Q444="ja",XPlan_raw[[#This Row],[EKA_kode2]],"")</f>
        <v/>
      </c>
      <c r="C444" t="str">
        <f>XPlan_raw[[#This Row],[eka_langtnavn]]</f>
        <v>Teori og metode til forsknings- og udviklingsarbejde</v>
      </c>
      <c r="D444" t="str">
        <f>IF(XPlan_raw[[#This Row],[Interne-kode]]&lt;&gt;"(tom)",XPlan_raw[[#This Row],[Interne-kode]],"")</f>
        <v>MK-SPR</v>
      </c>
      <c r="E4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4" t="str">
        <f>IF(XPlan_raw[[#This Row],[Campus]]&lt;&gt;"(tom)",XPlan_raw[[#This Row],[Campus]],"")</f>
        <v>Odense</v>
      </c>
      <c r="H444" t="str">
        <f>IF(OR(XPlan_raw[[#This Row],[Prøveform]]="(tom)",XPlan_raw[[#This Row],[Prøveform]]=""),"",XPlan_raw[[#This Row],[Prøveform]])</f>
        <v>Compulsory assignment with oral defence</v>
      </c>
      <c r="I444" t="str">
        <f>IF(XPlan_raw[[#This Row],[Eksaminator_samlet]]&lt;&gt;"",XPlan_raw[[#This Row],[Eksaminator_samlet]],"")</f>
        <v/>
      </c>
      <c r="J444" t="str">
        <f>IF(OR(XPlan_raw[[#This Row],[Censur]]="(tom)",XPlan_raw[[#This Row],[Censur]]=""),"",XPlan_raw[[#This Row],[Censur]])</f>
        <v>Second examiner: Internal</v>
      </c>
      <c r="K4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4" s="4" t="str">
        <f>IF(XPlan_raw[[#This Row],[Bemærk]]&lt;&gt;"",XPlan_raw[[#This Row],[Bemærk]],"")</f>
        <v/>
      </c>
      <c r="M444" s="4" t="str">
        <f>IF(XPlan_raw[[#This Row],[Prøveform]]="Skriftlig prøve",XPlan_raw[[#This Row],[DATO: Start eksamen]]+21,"")</f>
        <v/>
      </c>
      <c r="N4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444" s="27" t="s">
        <v>638</v>
      </c>
      <c r="R444" s="26" t="s">
        <v>1324</v>
      </c>
      <c r="S444" s="25" t="s">
        <v>1283</v>
      </c>
      <c r="T444" s="25" t="s">
        <v>1325</v>
      </c>
      <c r="U444" s="25" t="s">
        <v>410</v>
      </c>
      <c r="V444" s="25" t="s">
        <v>157</v>
      </c>
      <c r="W444" s="42" t="s">
        <v>157</v>
      </c>
      <c r="X444" s="51"/>
      <c r="Y444" s="41" t="s">
        <v>630</v>
      </c>
      <c r="Z444" s="26"/>
      <c r="AA444" s="25" t="s">
        <v>1285</v>
      </c>
      <c r="AB444" s="25" t="s">
        <v>160</v>
      </c>
      <c r="AC444" s="42" t="s">
        <v>157</v>
      </c>
      <c r="AD444" s="51"/>
      <c r="AE444" s="26"/>
      <c r="AF444" t="s">
        <v>18</v>
      </c>
      <c r="AH444" s="25" t="s">
        <v>157</v>
      </c>
      <c r="AI444" s="25" t="s">
        <v>157</v>
      </c>
      <c r="AJ444" s="25" t="s">
        <v>157</v>
      </c>
      <c r="AK444" s="25" t="s">
        <v>157</v>
      </c>
      <c r="AL444" s="25" t="s">
        <v>157</v>
      </c>
      <c r="AM444" s="25" t="s">
        <v>157</v>
      </c>
      <c r="AN444" s="25" t="s">
        <v>157</v>
      </c>
      <c r="AO444" s="25" t="s">
        <v>157</v>
      </c>
      <c r="AP444" s="25" t="s">
        <v>157</v>
      </c>
      <c r="AQ444" s="25" t="s">
        <v>157</v>
      </c>
      <c r="AR444" s="25" t="s">
        <v>157</v>
      </c>
      <c r="AS444" s="25" t="s">
        <v>157</v>
      </c>
      <c r="AT444" s="25" t="s">
        <v>157</v>
      </c>
      <c r="AU444" s="25" t="s">
        <v>157</v>
      </c>
      <c r="AV444" s="25"/>
      <c r="AW444" s="25" t="s">
        <v>157</v>
      </c>
      <c r="AX444" s="25" t="s">
        <v>157</v>
      </c>
      <c r="AY444" s="25" t="s">
        <v>157</v>
      </c>
      <c r="AZ444" s="25" t="s">
        <v>157</v>
      </c>
      <c r="BA444" s="25" t="s">
        <v>157</v>
      </c>
      <c r="BB444" s="25" t="s">
        <v>157</v>
      </c>
      <c r="BC444" s="25" t="s">
        <v>157</v>
      </c>
      <c r="BD444" s="25" t="s">
        <v>157</v>
      </c>
      <c r="BE444" s="25" t="s">
        <v>157</v>
      </c>
      <c r="BF444" s="25" t="s">
        <v>157</v>
      </c>
      <c r="BG444" s="25" t="s">
        <v>157</v>
      </c>
      <c r="BH444" s="25" t="s">
        <v>157</v>
      </c>
      <c r="BI444" s="25" t="s">
        <v>157</v>
      </c>
      <c r="BJ444" s="25" t="s">
        <v>157</v>
      </c>
      <c r="BK444" s="25" t="s">
        <v>157</v>
      </c>
      <c r="BL444" s="25" t="s">
        <v>157</v>
      </c>
      <c r="BM444" s="25" t="s">
        <v>157</v>
      </c>
      <c r="BN444" s="25" t="s">
        <v>157</v>
      </c>
      <c r="BO444" s="25" t="s">
        <v>157</v>
      </c>
      <c r="BP444" s="25" t="s">
        <v>78</v>
      </c>
      <c r="BQ444" s="25" t="s">
        <v>157</v>
      </c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</row>
    <row r="445" spans="2:84" x14ac:dyDescent="0.25">
      <c r="B445" t="str">
        <f>IF(Q445="ja",XPlan_raw[[#This Row],[EKA_kode2]],"")</f>
        <v/>
      </c>
      <c r="C445" t="str">
        <f>XPlan_raw[[#This Row],[eka_langtnavn]]</f>
        <v>Termodynamik, fluidmekanik og varmetransmission 2</v>
      </c>
      <c r="D445" t="str">
        <f>IF(XPlan_raw[[#This Row],[Interne-kode]]&lt;&gt;"(tom)",XPlan_raw[[#This Row],[Interne-kode]],"")</f>
        <v>M-TFV</v>
      </c>
      <c r="E4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5" t="str">
        <f>IF(XPlan_raw[[#This Row],[Campus]]&lt;&gt;"(tom)",XPlan_raw[[#This Row],[Campus]],"")</f>
        <v>Odense</v>
      </c>
      <c r="H445" t="str">
        <f>IF(OR(XPlan_raw[[#This Row],[Prøveform]]="(tom)",XPlan_raw[[#This Row],[Prøveform]]=""),"",XPlan_raw[[#This Row],[Prøveform]])</f>
        <v>Written examination</v>
      </c>
      <c r="I445" t="str">
        <f>IF(XPlan_raw[[#This Row],[Eksaminator_samlet]]&lt;&gt;"",XPlan_raw[[#This Row],[Eksaminator_samlet]],"")</f>
        <v/>
      </c>
      <c r="J445" t="str">
        <f>IF(OR(XPlan_raw[[#This Row],[Censur]]="(tom)",XPlan_raw[[#This Row],[Censur]]=""),"",XPlan_raw[[#This Row],[Censur]])</f>
        <v>Second examiner: None</v>
      </c>
      <c r="K4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5" s="4" t="str">
        <f>IF(XPlan_raw[[#This Row],[Bemærk]]&lt;&gt;"",XPlan_raw[[#This Row],[Bemærk]],"")</f>
        <v/>
      </c>
      <c r="M445" s="4" t="str">
        <f>IF(XPlan_raw[[#This Row],[Prøveform]]="Skriftlig prøve",XPlan_raw[[#This Row],[DATO: Start eksamen]]+21,"")</f>
        <v/>
      </c>
      <c r="N4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445" s="27" t="s">
        <v>638</v>
      </c>
      <c r="R445" s="26" t="s">
        <v>1318</v>
      </c>
      <c r="S445" s="25" t="s">
        <v>1319</v>
      </c>
      <c r="T445" s="25" t="s">
        <v>1320</v>
      </c>
      <c r="U445" s="25" t="s">
        <v>203</v>
      </c>
      <c r="V445" s="25" t="s">
        <v>157</v>
      </c>
      <c r="W445" s="42" t="s">
        <v>157</v>
      </c>
      <c r="X445" s="51"/>
      <c r="Y445" s="41" t="s">
        <v>630</v>
      </c>
      <c r="Z445" s="26"/>
      <c r="AA445" s="25" t="s">
        <v>159</v>
      </c>
      <c r="AB445" s="25" t="s">
        <v>167</v>
      </c>
      <c r="AC445" s="42" t="s">
        <v>157</v>
      </c>
      <c r="AD445" s="51"/>
      <c r="AE445" s="26"/>
      <c r="AF445" t="s">
        <v>18</v>
      </c>
      <c r="AH445" s="46" t="s">
        <v>157</v>
      </c>
      <c r="AI445" s="25" t="s">
        <v>157</v>
      </c>
      <c r="AJ445" s="46" t="s">
        <v>157</v>
      </c>
      <c r="AK445" s="25" t="s">
        <v>157</v>
      </c>
      <c r="AL445" s="46" t="s">
        <v>157</v>
      </c>
      <c r="AM445" s="25" t="s">
        <v>157</v>
      </c>
      <c r="AN445" s="46" t="s">
        <v>50</v>
      </c>
      <c r="AO445" s="25" t="s">
        <v>157</v>
      </c>
      <c r="AP445" s="25" t="s">
        <v>157</v>
      </c>
      <c r="AQ445" s="25" t="s">
        <v>157</v>
      </c>
      <c r="AR445" s="25" t="s">
        <v>157</v>
      </c>
      <c r="AS445" s="25" t="s">
        <v>157</v>
      </c>
      <c r="AT445" s="25" t="s">
        <v>157</v>
      </c>
      <c r="AU445" s="25" t="s">
        <v>157</v>
      </c>
      <c r="AV445" s="25"/>
      <c r="AW445" s="25" t="s">
        <v>59</v>
      </c>
      <c r="AX445" s="25" t="s">
        <v>157</v>
      </c>
      <c r="AY445" s="25" t="s">
        <v>157</v>
      </c>
      <c r="AZ445" s="25" t="s">
        <v>157</v>
      </c>
      <c r="BA445" s="25" t="s">
        <v>157</v>
      </c>
      <c r="BB445" s="25" t="s">
        <v>157</v>
      </c>
      <c r="BC445" s="25" t="s">
        <v>157</v>
      </c>
      <c r="BD445" s="25" t="s">
        <v>157</v>
      </c>
      <c r="BE445" s="25" t="s">
        <v>157</v>
      </c>
      <c r="BF445" s="25" t="s">
        <v>157</v>
      </c>
      <c r="BG445" s="25" t="s">
        <v>157</v>
      </c>
      <c r="BH445" s="25" t="s">
        <v>157</v>
      </c>
      <c r="BI445" s="25" t="s">
        <v>157</v>
      </c>
      <c r="BJ445" s="25" t="s">
        <v>157</v>
      </c>
      <c r="BK445" s="25" t="s">
        <v>157</v>
      </c>
      <c r="BL445" s="25" t="s">
        <v>157</v>
      </c>
      <c r="BM445" s="25" t="s">
        <v>157</v>
      </c>
      <c r="BN445" s="25" t="s">
        <v>157</v>
      </c>
      <c r="BO445" s="25" t="s">
        <v>157</v>
      </c>
      <c r="BP445" s="25" t="s">
        <v>157</v>
      </c>
      <c r="BQ445" s="25" t="s">
        <v>157</v>
      </c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</row>
    <row r="446" spans="2:84" x14ac:dyDescent="0.25">
      <c r="B446" t="str">
        <f>IF(Q446="ja",XPlan_raw[[#This Row],[EKA_kode2]],"")</f>
        <v/>
      </c>
      <c r="C446" t="str">
        <f>XPlan_raw[[#This Row],[eka_langtnavn]]</f>
        <v>Underactuated Robotics</v>
      </c>
      <c r="D446" t="str">
        <f>IF(XPlan_raw[[#This Row],[Interne-kode]]&lt;&gt;"(tom)",XPlan_raw[[#This Row],[Interne-kode]],"")</f>
        <v>RB-UR</v>
      </c>
      <c r="E4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6" t="str">
        <f>IF(XPlan_raw[[#This Row],[Campus]]&lt;&gt;"(tom)",XPlan_raw[[#This Row],[Campus]],"")</f>
        <v>Odense</v>
      </c>
      <c r="H446" t="str">
        <f>IF(OR(XPlan_raw[[#This Row],[Prøveform]]="(tom)",XPlan_raw[[#This Row],[Prøveform]]=""),"",XPlan_raw[[#This Row],[Prøveform]])</f>
        <v>Compulsory assignment</v>
      </c>
      <c r="I446" t="str">
        <f>IF(XPlan_raw[[#This Row],[Eksaminator_samlet]]&lt;&gt;"",XPlan_raw[[#This Row],[Eksaminator_samlet]],"")</f>
        <v/>
      </c>
      <c r="J446" t="str">
        <f>IF(OR(XPlan_raw[[#This Row],[Censur]]="(tom)",XPlan_raw[[#This Row],[Censur]]=""),"",XPlan_raw[[#This Row],[Censur]])</f>
        <v>Second examiner: Internal</v>
      </c>
      <c r="K4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6" s="4" t="str">
        <f>IF(XPlan_raw[[#This Row],[Bemærk]]&lt;&gt;"",XPlan_raw[[#This Row],[Bemærk]],"")</f>
        <v/>
      </c>
      <c r="M446" s="4" t="str">
        <f>IF(XPlan_raw[[#This Row],[Prøveform]]="Skriftlig prøve",XPlan_raw[[#This Row],[DATO: Start eksamen]]+21,"")</f>
        <v/>
      </c>
      <c r="N4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6" s="27" t="s">
        <v>638</v>
      </c>
      <c r="R446" s="49" t="s">
        <v>1743</v>
      </c>
      <c r="S446" s="46" t="s">
        <v>1744</v>
      </c>
      <c r="T446" s="25" t="s">
        <v>1745</v>
      </c>
      <c r="U446" s="46" t="s">
        <v>157</v>
      </c>
      <c r="V446" s="25" t="s">
        <v>157</v>
      </c>
      <c r="W446" s="50" t="s">
        <v>157</v>
      </c>
      <c r="X446" s="51"/>
      <c r="Y446" s="41" t="s">
        <v>631</v>
      </c>
      <c r="Z446" s="49"/>
      <c r="AA446" s="25" t="s">
        <v>420</v>
      </c>
      <c r="AB446" s="46" t="s">
        <v>160</v>
      </c>
      <c r="AC446" s="42" t="s">
        <v>157</v>
      </c>
      <c r="AD446" s="52"/>
      <c r="AE446" s="26"/>
      <c r="AF446" t="s">
        <v>18</v>
      </c>
      <c r="AH446" s="46" t="s">
        <v>157</v>
      </c>
      <c r="AI446" s="25" t="s">
        <v>157</v>
      </c>
      <c r="AJ446" s="46" t="s">
        <v>157</v>
      </c>
      <c r="AK446" s="25" t="s">
        <v>157</v>
      </c>
      <c r="AL446" s="46" t="s">
        <v>157</v>
      </c>
      <c r="AM446" s="25" t="s">
        <v>157</v>
      </c>
      <c r="AN446" s="46" t="s">
        <v>157</v>
      </c>
      <c r="AO446" s="25" t="s">
        <v>157</v>
      </c>
      <c r="AP446" s="25" t="s">
        <v>157</v>
      </c>
      <c r="AQ446" s="25" t="s">
        <v>157</v>
      </c>
      <c r="AR446" s="25" t="s">
        <v>157</v>
      </c>
      <c r="AS446" s="25" t="s">
        <v>157</v>
      </c>
      <c r="AT446" s="25" t="s">
        <v>157</v>
      </c>
      <c r="AU446" s="25" t="s">
        <v>157</v>
      </c>
      <c r="AV446" s="25"/>
      <c r="AW446" s="25" t="s">
        <v>157</v>
      </c>
      <c r="AX446" s="25" t="s">
        <v>157</v>
      </c>
      <c r="AY446" s="25" t="s">
        <v>157</v>
      </c>
      <c r="AZ446" s="25" t="s">
        <v>157</v>
      </c>
      <c r="BA446" s="25" t="s">
        <v>157</v>
      </c>
      <c r="BB446" s="25" t="s">
        <v>157</v>
      </c>
      <c r="BC446" s="25" t="s">
        <v>157</v>
      </c>
      <c r="BD446" s="25" t="s">
        <v>157</v>
      </c>
      <c r="BE446" s="25" t="s">
        <v>157</v>
      </c>
      <c r="BF446" s="25" t="s">
        <v>157</v>
      </c>
      <c r="BG446" s="25" t="s">
        <v>157</v>
      </c>
      <c r="BH446" s="25" t="s">
        <v>157</v>
      </c>
      <c r="BI446" s="25" t="s">
        <v>157</v>
      </c>
      <c r="BJ446" s="25" t="s">
        <v>157</v>
      </c>
      <c r="BK446" s="25" t="s">
        <v>157</v>
      </c>
      <c r="BL446" s="25" t="s">
        <v>157</v>
      </c>
      <c r="BM446" s="25" t="s">
        <v>157</v>
      </c>
      <c r="BN446" s="25" t="s">
        <v>157</v>
      </c>
      <c r="BO446" s="25" t="s">
        <v>157</v>
      </c>
      <c r="BP446" s="25" t="s">
        <v>157</v>
      </c>
      <c r="BQ446" s="25" t="s">
        <v>157</v>
      </c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</row>
    <row r="447" spans="2:84" x14ac:dyDescent="0.25">
      <c r="B447" t="str">
        <f>IF(Q447="ja",XPlan_raw[[#This Row],[EKA_kode2]],"")</f>
        <v/>
      </c>
      <c r="C447" t="str">
        <f>XPlan_raw[[#This Row],[eka_langtnavn]]</f>
        <v>Vibrationer og partielle differentialligninger</v>
      </c>
      <c r="D447" t="str">
        <f>IF(XPlan_raw[[#This Row],[Interne-kode]]&lt;&gt;"(tom)",XPlan_raw[[#This Row],[Interne-kode]],"")</f>
        <v>T-VIPD</v>
      </c>
      <c r="E4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7" t="str">
        <f>IF(XPlan_raw[[#This Row],[Campus]]&lt;&gt;"(tom)",XPlan_raw[[#This Row],[Campus]],"")</f>
        <v>Odense</v>
      </c>
      <c r="H447" t="str">
        <f>IF(OR(XPlan_raw[[#This Row],[Prøveform]]="(tom)",XPlan_raw[[#This Row],[Prøveform]]=""),"",XPlan_raw[[#This Row],[Prøveform]])</f>
        <v>Oral examination</v>
      </c>
      <c r="I447" t="str">
        <f>IF(XPlan_raw[[#This Row],[Eksaminator_samlet]]&lt;&gt;"",XPlan_raw[[#This Row],[Eksaminator_samlet]],"")</f>
        <v/>
      </c>
      <c r="J447" t="str">
        <f>IF(OR(XPlan_raw[[#This Row],[Censur]]="(tom)",XPlan_raw[[#This Row],[Censur]]=""),"",XPlan_raw[[#This Row],[Censur]])</f>
        <v>Second examiner: Internal</v>
      </c>
      <c r="K4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7" s="4" t="str">
        <f>IF(XPlan_raw[[#This Row],[Bemærk]]&lt;&gt;"",XPlan_raw[[#This Row],[Bemærk]],"")</f>
        <v/>
      </c>
      <c r="M447" s="4" t="str">
        <f>IF(XPlan_raw[[#This Row],[Prøveform]]="Skriftlig prøve",XPlan_raw[[#This Row],[DATO: Start eksamen]]+21,"")</f>
        <v/>
      </c>
      <c r="N4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7" s="27" t="s">
        <v>638</v>
      </c>
      <c r="R447" s="49" t="s">
        <v>1538</v>
      </c>
      <c r="S447" s="46" t="s">
        <v>1539</v>
      </c>
      <c r="T447" s="25" t="s">
        <v>1540</v>
      </c>
      <c r="U447" s="46" t="s">
        <v>208</v>
      </c>
      <c r="V447" s="25" t="s">
        <v>157</v>
      </c>
      <c r="W447" s="50" t="s">
        <v>157</v>
      </c>
      <c r="X447" s="51"/>
      <c r="Y447" s="41" t="s">
        <v>630</v>
      </c>
      <c r="Z447" s="49"/>
      <c r="AA447" s="25" t="s">
        <v>186</v>
      </c>
      <c r="AB447" s="46" t="s">
        <v>160</v>
      </c>
      <c r="AC447" s="42" t="s">
        <v>157</v>
      </c>
      <c r="AD447" s="52"/>
      <c r="AE447" s="26"/>
      <c r="AF447" t="s">
        <v>18</v>
      </c>
      <c r="AH447" s="46" t="s">
        <v>157</v>
      </c>
      <c r="AI447" s="25" t="s">
        <v>157</v>
      </c>
      <c r="AJ447" s="46" t="s">
        <v>157</v>
      </c>
      <c r="AK447" s="25" t="s">
        <v>157</v>
      </c>
      <c r="AL447" s="46" t="s">
        <v>157</v>
      </c>
      <c r="AM447" s="25" t="s">
        <v>157</v>
      </c>
      <c r="AN447" s="46" t="s">
        <v>157</v>
      </c>
      <c r="AO447" s="25" t="s">
        <v>157</v>
      </c>
      <c r="AP447" s="25" t="s">
        <v>157</v>
      </c>
      <c r="AQ447" s="25" t="s">
        <v>157</v>
      </c>
      <c r="AR447" s="25" t="s">
        <v>157</v>
      </c>
      <c r="AS447" s="25" t="s">
        <v>157</v>
      </c>
      <c r="AT447" s="25" t="s">
        <v>157</v>
      </c>
      <c r="AU447" s="25" t="s">
        <v>157</v>
      </c>
      <c r="AV447" s="25"/>
      <c r="AW447" s="25" t="s">
        <v>157</v>
      </c>
      <c r="AX447" s="25" t="s">
        <v>157</v>
      </c>
      <c r="AY447" s="25" t="s">
        <v>157</v>
      </c>
      <c r="AZ447" s="25" t="s">
        <v>157</v>
      </c>
      <c r="BA447" s="25" t="s">
        <v>157</v>
      </c>
      <c r="BB447" s="25" t="s">
        <v>157</v>
      </c>
      <c r="BC447" s="25" t="s">
        <v>157</v>
      </c>
      <c r="BD447" s="25" t="s">
        <v>157</v>
      </c>
      <c r="BE447" s="25" t="s">
        <v>157</v>
      </c>
      <c r="BF447" s="25" t="s">
        <v>157</v>
      </c>
      <c r="BG447" s="25" t="s">
        <v>157</v>
      </c>
      <c r="BH447" s="25" t="s">
        <v>157</v>
      </c>
      <c r="BI447" s="25" t="s">
        <v>157</v>
      </c>
      <c r="BJ447" s="25" t="s">
        <v>157</v>
      </c>
      <c r="BK447" s="25" t="s">
        <v>157</v>
      </c>
      <c r="BL447" s="25" t="s">
        <v>157</v>
      </c>
      <c r="BM447" s="25" t="s">
        <v>157</v>
      </c>
      <c r="BN447" s="25" t="s">
        <v>157</v>
      </c>
      <c r="BO447" s="25" t="s">
        <v>157</v>
      </c>
      <c r="BP447" s="25" t="s">
        <v>157</v>
      </c>
      <c r="BQ447" s="25" t="s">
        <v>157</v>
      </c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</row>
    <row r="448" spans="2:84" x14ac:dyDescent="0.25">
      <c r="B448" t="str">
        <f>IF(Q448="ja",XPlan_raw[[#This Row],[EKA_kode2]],"")</f>
        <v/>
      </c>
      <c r="C448" t="str">
        <f>XPlan_raw[[#This Row],[eka_langtnavn]]</f>
        <v>Værkstedskursus, Teknologi</v>
      </c>
      <c r="D448" t="str">
        <f>IF(XPlan_raw[[#This Row],[Interne-kode]]&lt;&gt;"(tom)",XPlan_raw[[#This Row],[Interne-kode]],"")</f>
        <v>M-VSKB</v>
      </c>
      <c r="E4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8" t="str">
        <f>IF(XPlan_raw[[#This Row],[Campus]]&lt;&gt;"(tom)",XPlan_raw[[#This Row],[Campus]],"")</f>
        <v>Odense</v>
      </c>
      <c r="H448" t="str">
        <f>IF(OR(XPlan_raw[[#This Row],[Prøveform]]="(tom)",XPlan_raw[[#This Row],[Prøveform]]=""),"",XPlan_raw[[#This Row],[Prøveform]])</f>
        <v>Participation</v>
      </c>
      <c r="I448" t="str">
        <f>IF(XPlan_raw[[#This Row],[Eksaminator_samlet]]&lt;&gt;"",XPlan_raw[[#This Row],[Eksaminator_samlet]],"")</f>
        <v/>
      </c>
      <c r="J448" t="str">
        <f>IF(OR(XPlan_raw[[#This Row],[Censur]]="(tom)",XPlan_raw[[#This Row],[Censur]]=""),"",XPlan_raw[[#This Row],[Censur]])</f>
        <v>Second examiner: None</v>
      </c>
      <c r="K4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8" s="4" t="str">
        <f>IF(XPlan_raw[[#This Row],[Bemærk]]&lt;&gt;"",XPlan_raw[[#This Row],[Bemærk]],"")</f>
        <v/>
      </c>
      <c r="M448" s="4" t="str">
        <f>IF(XPlan_raw[[#This Row],[Prøveform]]="Skriftlig prøve",XPlan_raw[[#This Row],[DATO: Start eksamen]]+21,"")</f>
        <v/>
      </c>
      <c r="N4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448" s="27" t="s">
        <v>638</v>
      </c>
      <c r="R448" s="49" t="s">
        <v>924</v>
      </c>
      <c r="S448" s="46" t="s">
        <v>925</v>
      </c>
      <c r="T448" s="25" t="s">
        <v>926</v>
      </c>
      <c r="U448" s="46" t="s">
        <v>156</v>
      </c>
      <c r="V448" s="25" t="s">
        <v>157</v>
      </c>
      <c r="W448" s="50" t="s">
        <v>157</v>
      </c>
      <c r="X448" s="51"/>
      <c r="Y448" s="41" t="s">
        <v>630</v>
      </c>
      <c r="Z448" s="49"/>
      <c r="AA448" s="25" t="s">
        <v>927</v>
      </c>
      <c r="AB448" s="46" t="s">
        <v>167</v>
      </c>
      <c r="AC448" s="42" t="s">
        <v>157</v>
      </c>
      <c r="AD448" s="52"/>
      <c r="AE448" s="26"/>
      <c r="AF448" t="s">
        <v>18</v>
      </c>
      <c r="AH448" s="46" t="s">
        <v>157</v>
      </c>
      <c r="AI448" s="25" t="s">
        <v>157</v>
      </c>
      <c r="AJ448" s="46" t="s">
        <v>157</v>
      </c>
      <c r="AK448" s="25" t="s">
        <v>157</v>
      </c>
      <c r="AL448" s="46" t="s">
        <v>157</v>
      </c>
      <c r="AM448" s="25" t="s">
        <v>157</v>
      </c>
      <c r="AN448" s="46" t="s">
        <v>50</v>
      </c>
      <c r="AO448" s="25" t="s">
        <v>157</v>
      </c>
      <c r="AP448" s="25" t="s">
        <v>157</v>
      </c>
      <c r="AQ448" s="25" t="s">
        <v>157</v>
      </c>
      <c r="AR448" s="25" t="s">
        <v>157</v>
      </c>
      <c r="AS448" s="25" t="s">
        <v>157</v>
      </c>
      <c r="AT448" s="25" t="s">
        <v>157</v>
      </c>
      <c r="AU448" s="25" t="s">
        <v>157</v>
      </c>
      <c r="AV448" s="25"/>
      <c r="AW448" s="25" t="s">
        <v>157</v>
      </c>
      <c r="AX448" s="25" t="s">
        <v>157</v>
      </c>
      <c r="AY448" s="25" t="s">
        <v>157</v>
      </c>
      <c r="AZ448" s="25" t="s">
        <v>157</v>
      </c>
      <c r="BA448" s="25" t="s">
        <v>157</v>
      </c>
      <c r="BB448" s="25" t="s">
        <v>157</v>
      </c>
      <c r="BC448" s="25" t="s">
        <v>157</v>
      </c>
      <c r="BD448" s="25" t="s">
        <v>157</v>
      </c>
      <c r="BE448" s="25" t="s">
        <v>157</v>
      </c>
      <c r="BF448" s="25" t="s">
        <v>157</v>
      </c>
      <c r="BG448" s="25" t="s">
        <v>157</v>
      </c>
      <c r="BH448" s="25" t="s">
        <v>157</v>
      </c>
      <c r="BI448" s="25" t="s">
        <v>157</v>
      </c>
      <c r="BJ448" s="25" t="s">
        <v>157</v>
      </c>
      <c r="BK448" s="25" t="s">
        <v>157</v>
      </c>
      <c r="BL448" s="25" t="s">
        <v>157</v>
      </c>
      <c r="BM448" s="25" t="s">
        <v>157</v>
      </c>
      <c r="BN448" s="25" t="s">
        <v>157</v>
      </c>
      <c r="BO448" s="25" t="s">
        <v>157</v>
      </c>
      <c r="BP448" s="25" t="s">
        <v>157</v>
      </c>
      <c r="BQ448" s="25" t="s">
        <v>157</v>
      </c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</row>
    <row r="449" spans="2:84" x14ac:dyDescent="0.25">
      <c r="B449" t="str">
        <f>IF(Q449="ja",XPlan_raw[[#This Row],[EKA_kode2]],"")</f>
        <v>T000019102</v>
      </c>
      <c r="C449" t="str">
        <f>XPlan_raw[[#This Row],[eka_langtnavn]]</f>
        <v>Projekttema 4 - Vejbygning og afløbsteknik</v>
      </c>
      <c r="D449" t="str">
        <f>IF(XPlan_raw[[#This Row],[Interne-kode]]&lt;&gt;"(tom)",XPlan_raw[[#This Row],[Interne-kode]],"")</f>
        <v>B-PTE4</v>
      </c>
      <c r="E4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03-06-2025 - 04-06-2025, 06-06-2025</v>
      </c>
      <c r="G449" t="str">
        <f>IF(XPlan_raw[[#This Row],[Campus]]&lt;&gt;"(tom)",XPlan_raw[[#This Row],[Campus]],"")</f>
        <v>Odense</v>
      </c>
      <c r="H449" t="str">
        <f>IF(OR(XPlan_raw[[#This Row],[Prøveform]]="(tom)",XPlan_raw[[#This Row],[Prøveform]]=""),"",XPlan_raw[[#This Row],[Prøveform]])</f>
        <v>Project report with oral defence</v>
      </c>
      <c r="I449" t="str">
        <f>IF(XPlan_raw[[#This Row],[Eksaminator_samlet]]&lt;&gt;"",XPlan_raw[[#This Row],[Eksaminator_samlet]],"")</f>
        <v>Camilla Fogh Larsen, Gry Green Linell</v>
      </c>
      <c r="J449" t="str">
        <f>IF(OR(XPlan_raw[[#This Row],[Censur]]="(tom)",XPlan_raw[[#This Row],[Censur]]=""),"",XPlan_raw[[#This Row],[Censur]])</f>
        <v>Second examiner: Internal</v>
      </c>
      <c r="K4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49" s="4" t="str">
        <f>IF(XPlan_raw[[#This Row],[Bemærk]]&lt;&gt;"",XPlan_raw[[#This Row],[Bemærk]],"")</f>
        <v/>
      </c>
      <c r="M449" s="4" t="str">
        <f>IF(XPlan_raw[[#This Row],[Prøveform]]="Skriftlig prøve",XPlan_raw[[#This Row],[DATO: Start eksamen]]+21,"")</f>
        <v/>
      </c>
      <c r="N4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449" s="27" t="s">
        <v>515</v>
      </c>
      <c r="R449" s="26" t="s">
        <v>842</v>
      </c>
      <c r="S449" s="25" t="s">
        <v>843</v>
      </c>
      <c r="T449" s="25" t="s">
        <v>844</v>
      </c>
      <c r="U449" s="25" t="s">
        <v>203</v>
      </c>
      <c r="V449" s="25" t="s">
        <v>157</v>
      </c>
      <c r="W449" s="42" t="s">
        <v>2081</v>
      </c>
      <c r="X449" s="51"/>
      <c r="Y449" s="41" t="s">
        <v>630</v>
      </c>
      <c r="Z449" s="26" t="s">
        <v>845</v>
      </c>
      <c r="AA449" s="25" t="s">
        <v>441</v>
      </c>
      <c r="AB449" s="25" t="s">
        <v>160</v>
      </c>
      <c r="AC449" s="42">
        <v>45891</v>
      </c>
      <c r="AD449" s="51"/>
      <c r="AE449" s="26" t="s">
        <v>161</v>
      </c>
      <c r="AF449" t="s">
        <v>18</v>
      </c>
      <c r="AH449" s="46" t="s">
        <v>44</v>
      </c>
      <c r="AI449" s="25" t="s">
        <v>157</v>
      </c>
      <c r="AJ449" s="46" t="s">
        <v>157</v>
      </c>
      <c r="AK449" s="25" t="s">
        <v>157</v>
      </c>
      <c r="AL449" s="46" t="s">
        <v>157</v>
      </c>
      <c r="AM449" s="25" t="s">
        <v>157</v>
      </c>
      <c r="AN449" s="46" t="s">
        <v>157</v>
      </c>
      <c r="AO449" s="25" t="s">
        <v>157</v>
      </c>
      <c r="AP449" s="25" t="s">
        <v>157</v>
      </c>
      <c r="AQ449" s="25" t="s">
        <v>157</v>
      </c>
      <c r="AR449" s="25" t="s">
        <v>157</v>
      </c>
      <c r="AS449" s="25" t="s">
        <v>157</v>
      </c>
      <c r="AT449" s="25" t="s">
        <v>157</v>
      </c>
      <c r="AU449" s="25" t="s">
        <v>157</v>
      </c>
      <c r="AV449" s="25"/>
      <c r="AW449" s="25" t="s">
        <v>157</v>
      </c>
      <c r="AX449" s="25" t="s">
        <v>157</v>
      </c>
      <c r="AY449" s="25" t="s">
        <v>157</v>
      </c>
      <c r="AZ449" s="25" t="s">
        <v>157</v>
      </c>
      <c r="BA449" s="25" t="s">
        <v>157</v>
      </c>
      <c r="BB449" s="25" t="s">
        <v>157</v>
      </c>
      <c r="BC449" s="25" t="s">
        <v>157</v>
      </c>
      <c r="BD449" s="25" t="s">
        <v>157</v>
      </c>
      <c r="BE449" s="25" t="s">
        <v>157</v>
      </c>
      <c r="BF449" s="25" t="s">
        <v>157</v>
      </c>
      <c r="BG449" s="25" t="s">
        <v>157</v>
      </c>
      <c r="BH449" s="25" t="s">
        <v>157</v>
      </c>
      <c r="BI449" s="25" t="s">
        <v>157</v>
      </c>
      <c r="BJ449" s="25" t="s">
        <v>157</v>
      </c>
      <c r="BK449" s="25" t="s">
        <v>157</v>
      </c>
      <c r="BL449" s="25" t="s">
        <v>157</v>
      </c>
      <c r="BM449" s="25" t="s">
        <v>157</v>
      </c>
      <c r="BN449" s="25" t="s">
        <v>157</v>
      </c>
      <c r="BO449" s="25" t="s">
        <v>157</v>
      </c>
      <c r="BP449" s="25" t="s">
        <v>157</v>
      </c>
      <c r="BQ449" s="25" t="s">
        <v>157</v>
      </c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</row>
    <row r="450" spans="2:84" x14ac:dyDescent="0.25">
      <c r="B450" t="str">
        <f>IF(Q450="ja",XPlan_raw[[#This Row],[EKA_kode2]],"")</f>
        <v>T470024102</v>
      </c>
      <c r="C450" t="str">
        <f>XPlan_raw[[#This Row],[eka_langtnavn]]</f>
        <v>Professional Self Study - Independant Study Activity</v>
      </c>
      <c r="D450" t="str">
        <f>IF(XPlan_raw[[#This Row],[Interne-kode]]&lt;&gt;"(tom)",XPlan_raw[[#This Row],[Interne-kode]],"")</f>
        <v>TK-FSS</v>
      </c>
      <c r="E4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10-06-2025</v>
      </c>
      <c r="G450" t="str">
        <f>IF(XPlan_raw[[#This Row],[Campus]]&lt;&gt;"(tom)",XPlan_raw[[#This Row],[Campus]],"")</f>
        <v>Odense</v>
      </c>
      <c r="H450" t="str">
        <f>IF(OR(XPlan_raw[[#This Row],[Prøveform]]="(tom)",XPlan_raw[[#This Row],[Prøveform]]=""),"",XPlan_raw[[#This Row],[Prøveform]])</f>
        <v>Oral examination</v>
      </c>
      <c r="I450" t="str">
        <f>IF(XPlan_raw[[#This Row],[Eksaminator_samlet]]&lt;&gt;"",XPlan_raw[[#This Row],[Eksaminator_samlet]],"")</f>
        <v xml:space="preserve">René Lynge Eriksen, Morten Andersen, Volodymyr Zenin, Sven Lennart Ebel </v>
      </c>
      <c r="J450" t="str">
        <f>IF(OR(XPlan_raw[[#This Row],[Censur]]="(tom)",XPlan_raw[[#This Row],[Censur]]=""),"",XPlan_raw[[#This Row],[Censur]])</f>
        <v>Second examiner: Internal</v>
      </c>
      <c r="K4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450" s="4" t="str">
        <f>IF(XPlan_raw[[#This Row],[Bemærk]]&lt;&gt;"",XPlan_raw[[#This Row],[Bemærk]],"")</f>
        <v/>
      </c>
      <c r="M450" s="4" t="str">
        <f>IF(XPlan_raw[[#This Row],[Prøveform]]="Skriftlig prøve",XPlan_raw[[#This Row],[DATO: Start eksamen]]+21,"")</f>
        <v/>
      </c>
      <c r="N4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450" s="27" t="s">
        <v>515</v>
      </c>
      <c r="R450" s="49" t="s">
        <v>1559</v>
      </c>
      <c r="S450" s="46" t="s">
        <v>1560</v>
      </c>
      <c r="T450" s="25" t="s">
        <v>1561</v>
      </c>
      <c r="U450" s="46" t="s">
        <v>156</v>
      </c>
      <c r="V450" s="25" t="s">
        <v>157</v>
      </c>
      <c r="W450" s="50" t="s">
        <v>2079</v>
      </c>
      <c r="X450" s="51"/>
      <c r="Y450" s="41" t="s">
        <v>631</v>
      </c>
      <c r="Z450" s="49" t="s">
        <v>1562</v>
      </c>
      <c r="AA450" s="25" t="s">
        <v>186</v>
      </c>
      <c r="AB450" s="46" t="s">
        <v>160</v>
      </c>
      <c r="AC450" s="42">
        <v>45887</v>
      </c>
      <c r="AD450" s="52"/>
      <c r="AE450" s="26" t="s">
        <v>161</v>
      </c>
      <c r="AF450" t="s">
        <v>18</v>
      </c>
      <c r="AH450" s="46" t="s">
        <v>157</v>
      </c>
      <c r="AI450" s="25" t="s">
        <v>157</v>
      </c>
      <c r="AJ450" s="46" t="s">
        <v>157</v>
      </c>
      <c r="AK450" s="25" t="s">
        <v>157</v>
      </c>
      <c r="AL450" s="46" t="s">
        <v>157</v>
      </c>
      <c r="AM450" s="25" t="s">
        <v>157</v>
      </c>
      <c r="AN450" s="46" t="s">
        <v>157</v>
      </c>
      <c r="AO450" s="25" t="s">
        <v>157</v>
      </c>
      <c r="AP450" s="25" t="s">
        <v>157</v>
      </c>
      <c r="AQ450" s="25" t="s">
        <v>157</v>
      </c>
      <c r="AR450" s="25" t="s">
        <v>157</v>
      </c>
      <c r="AS450" s="25" t="s">
        <v>157</v>
      </c>
      <c r="AT450" s="25" t="s">
        <v>157</v>
      </c>
      <c r="AU450" s="25" t="s">
        <v>157</v>
      </c>
      <c r="AV450" s="25"/>
      <c r="AW450" s="25" t="s">
        <v>157</v>
      </c>
      <c r="AX450" s="25" t="s">
        <v>157</v>
      </c>
      <c r="AY450" s="25" t="s">
        <v>157</v>
      </c>
      <c r="AZ450" s="25" t="s">
        <v>157</v>
      </c>
      <c r="BA450" s="25" t="s">
        <v>157</v>
      </c>
      <c r="BB450" s="25" t="s">
        <v>157</v>
      </c>
      <c r="BC450" s="25" t="s">
        <v>157</v>
      </c>
      <c r="BD450" s="25" t="s">
        <v>157</v>
      </c>
      <c r="BE450" s="25" t="s">
        <v>157</v>
      </c>
      <c r="BF450" s="25" t="s">
        <v>68</v>
      </c>
      <c r="BG450" s="25" t="s">
        <v>157</v>
      </c>
      <c r="BH450" s="25" t="s">
        <v>157</v>
      </c>
      <c r="BI450" s="25" t="s">
        <v>157</v>
      </c>
      <c r="BJ450" s="25" t="s">
        <v>157</v>
      </c>
      <c r="BK450" s="25" t="s">
        <v>157</v>
      </c>
      <c r="BL450" s="25" t="s">
        <v>157</v>
      </c>
      <c r="BM450" s="25" t="s">
        <v>157</v>
      </c>
      <c r="BN450" s="25" t="s">
        <v>157</v>
      </c>
      <c r="BO450" s="25" t="s">
        <v>157</v>
      </c>
      <c r="BP450" s="25" t="s">
        <v>157</v>
      </c>
      <c r="BQ450" s="25" t="s">
        <v>157</v>
      </c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</row>
    <row r="451" spans="2:84" x14ac:dyDescent="0.25">
      <c r="B451" t="str">
        <f>IF(Q451="ja",XPlan_raw[[#This Row],[EKA_kode2]],"")</f>
        <v>T580017102</v>
      </c>
      <c r="C451" t="str">
        <f>XPlan_raw[[#This Row],[eka_langtnavn]]</f>
        <v xml:space="preserve">Praktiske observationer og færdigheder </v>
      </c>
      <c r="D451" t="str">
        <f>IF(XPlan_raw[[#This Row],[Interne-kode]]&lt;&gt;"(tom)",XPlan_raw[[#This Row],[Interne-kode]],"")</f>
        <v>VB-POF6</v>
      </c>
      <c r="E4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11-06-2025, 18-06-2025</v>
      </c>
      <c r="G451" t="str">
        <f>IF(XPlan_raw[[#This Row],[Campus]]&lt;&gt;"(tom)",XPlan_raw[[#This Row],[Campus]],"")</f>
        <v>Odense</v>
      </c>
      <c r="H451" t="str">
        <f>IF(OR(XPlan_raw[[#This Row],[Prøveform]]="(tom)",XPlan_raw[[#This Row],[Prøveform]]=""),"",XPlan_raw[[#This Row],[Prøveform]])</f>
        <v>Internship, written report</v>
      </c>
      <c r="I451" t="str">
        <f>IF(XPlan_raw[[#This Row],[Eksaminator_samlet]]&lt;&gt;"",XPlan_raw[[#This Row],[Eksaminator_samlet]],"")</f>
        <v>Cristiina Askløf Hjertevig, Morten Hansen , Rasmus Skov Møller Hansen</v>
      </c>
      <c r="J451" t="str">
        <f>IF(OR(XPlan_raw[[#This Row],[Censur]]="(tom)",XPlan_raw[[#This Row],[Censur]]=""),"",XPlan_raw[[#This Row],[Censur]])</f>
        <v>Second examiner: None</v>
      </c>
      <c r="K4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451" s="4" t="str">
        <f>IF(XPlan_raw[[#This Row],[Bemærk]]&lt;&gt;"",XPlan_raw[[#This Row],[Bemærk]],"")</f>
        <v/>
      </c>
      <c r="M451" s="4" t="str">
        <f>IF(XPlan_raw[[#This Row],[Prøveform]]="Skriftlig prøve",XPlan_raw[[#This Row],[DATO: Start eksamen]]+21,"")</f>
        <v/>
      </c>
      <c r="N4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451" s="27" t="s">
        <v>515</v>
      </c>
      <c r="R451" s="49" t="s">
        <v>1923</v>
      </c>
      <c r="S451" s="46" t="s">
        <v>1924</v>
      </c>
      <c r="T451" s="25" t="s">
        <v>1925</v>
      </c>
      <c r="U451" s="46" t="s">
        <v>208</v>
      </c>
      <c r="V451" s="25" t="s">
        <v>157</v>
      </c>
      <c r="W451" s="50" t="s">
        <v>2082</v>
      </c>
      <c r="X451" s="51"/>
      <c r="Y451" s="41" t="s">
        <v>631</v>
      </c>
      <c r="Z451" s="49" t="s">
        <v>2097</v>
      </c>
      <c r="AA451" s="25" t="s">
        <v>569</v>
      </c>
      <c r="AB451" s="46" t="s">
        <v>167</v>
      </c>
      <c r="AC451" s="42">
        <v>45898</v>
      </c>
      <c r="AD451" s="52"/>
      <c r="AE451" s="26" t="s">
        <v>161</v>
      </c>
      <c r="AF451" t="s">
        <v>18</v>
      </c>
      <c r="AH451" s="46" t="s">
        <v>157</v>
      </c>
      <c r="AI451" s="25" t="s">
        <v>157</v>
      </c>
      <c r="AJ451" s="46" t="s">
        <v>157</v>
      </c>
      <c r="AK451" s="25" t="s">
        <v>157</v>
      </c>
      <c r="AL451" s="46" t="s">
        <v>157</v>
      </c>
      <c r="AM451" s="25" t="s">
        <v>157</v>
      </c>
      <c r="AN451" s="46" t="s">
        <v>157</v>
      </c>
      <c r="AO451" s="25" t="s">
        <v>157</v>
      </c>
      <c r="AP451" s="25" t="s">
        <v>157</v>
      </c>
      <c r="AQ451" s="25" t="s">
        <v>157</v>
      </c>
      <c r="AR451" s="25" t="s">
        <v>157</v>
      </c>
      <c r="AS451" s="25" t="s">
        <v>157</v>
      </c>
      <c r="AT451" s="25" t="s">
        <v>157</v>
      </c>
      <c r="AU451" s="25" t="s">
        <v>157</v>
      </c>
      <c r="AV451" s="25"/>
      <c r="AW451" s="25" t="s">
        <v>157</v>
      </c>
      <c r="AX451" s="25" t="s">
        <v>157</v>
      </c>
      <c r="AY451" s="25" t="s">
        <v>157</v>
      </c>
      <c r="AZ451" s="25" t="s">
        <v>157</v>
      </c>
      <c r="BA451" s="25" t="s">
        <v>63</v>
      </c>
      <c r="BB451" s="25" t="s">
        <v>157</v>
      </c>
      <c r="BC451" s="25" t="s">
        <v>157</v>
      </c>
      <c r="BD451" s="25" t="s">
        <v>157</v>
      </c>
      <c r="BE451" s="25" t="s">
        <v>157</v>
      </c>
      <c r="BF451" s="25" t="s">
        <v>157</v>
      </c>
      <c r="BG451" s="25" t="s">
        <v>157</v>
      </c>
      <c r="BH451" s="25" t="s">
        <v>157</v>
      </c>
      <c r="BI451" s="25" t="s">
        <v>157</v>
      </c>
      <c r="BJ451" s="25" t="s">
        <v>157</v>
      </c>
      <c r="BK451" s="25" t="s">
        <v>157</v>
      </c>
      <c r="BL451" s="25" t="s">
        <v>157</v>
      </c>
      <c r="BM451" s="25" t="s">
        <v>157</v>
      </c>
      <c r="BN451" s="25" t="s">
        <v>157</v>
      </c>
      <c r="BO451" s="25" t="s">
        <v>157</v>
      </c>
      <c r="BP451" s="25" t="s">
        <v>157</v>
      </c>
      <c r="BQ451" s="25" t="s">
        <v>157</v>
      </c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</row>
    <row r="452" spans="2:84" x14ac:dyDescent="0.25">
      <c r="B452" t="str">
        <f>IF(Q452="ja",XPlan_raw[[#This Row],[EKA_kode2]],"")</f>
        <v>T590019102</v>
      </c>
      <c r="C452" t="str">
        <f>XPlan_raw[[#This Row],[eka_langtnavn]]</f>
        <v>Professional Self-study - independent study activity 5 ECTS</v>
      </c>
      <c r="D452" t="str">
        <f>IF(XPlan_raw[[#This Row],[Interne-kode]]&lt;&gt;"(tom)",XPlan_raw[[#This Row],[Interne-kode]],"")</f>
        <v>VK-FSS</v>
      </c>
      <c r="E4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13-06-2025, 20-06-2025, 27-06-2025</v>
      </c>
      <c r="G452" t="str">
        <f>IF(XPlan_raw[[#This Row],[Campus]]&lt;&gt;"(tom)",XPlan_raw[[#This Row],[Campus]],"")</f>
        <v>Odense</v>
      </c>
      <c r="H452" t="str">
        <f>IF(OR(XPlan_raw[[#This Row],[Prøveform]]="(tom)",XPlan_raw[[#This Row],[Prøveform]]=""),"",XPlan_raw[[#This Row],[Prøveform]])</f>
        <v>Oral examination</v>
      </c>
      <c r="I452" t="str">
        <f>IF(XPlan_raw[[#This Row],[Eksaminator_samlet]]&lt;&gt;"",XPlan_raw[[#This Row],[Eksaminator_samlet]],"")</f>
        <v>Anders Stengaard Sørensen, Christian Hammerich, Daniel Teichmann, Rasmus Skov Møller Hansen</v>
      </c>
      <c r="J452" t="str">
        <f>IF(OR(XPlan_raw[[#This Row],[Censur]]="(tom)",XPlan_raw[[#This Row],[Censur]]=""),"",XPlan_raw[[#This Row],[Censur]])</f>
        <v>Second examiner: Internal</v>
      </c>
      <c r="K4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452" s="4" t="str">
        <f>IF(XPlan_raw[[#This Row],[Bemærk]]&lt;&gt;"",XPlan_raw[[#This Row],[Bemærk]],"")</f>
        <v/>
      </c>
      <c r="M452" s="4" t="str">
        <f>IF(XPlan_raw[[#This Row],[Prøveform]]="Skriftlig prøve",XPlan_raw[[#This Row],[DATO: Start eksamen]]+21,"")</f>
        <v/>
      </c>
      <c r="N4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452" s="27" t="s">
        <v>515</v>
      </c>
      <c r="R452" s="49" t="s">
        <v>1959</v>
      </c>
      <c r="S452" s="46" t="s">
        <v>1960</v>
      </c>
      <c r="T452" s="25" t="s">
        <v>1961</v>
      </c>
      <c r="U452" s="46" t="s">
        <v>156</v>
      </c>
      <c r="V452" s="25" t="s">
        <v>157</v>
      </c>
      <c r="W452" s="50" t="s">
        <v>2083</v>
      </c>
      <c r="X452" s="51"/>
      <c r="Y452" s="41" t="s">
        <v>631</v>
      </c>
      <c r="Z452" s="49" t="s">
        <v>1962</v>
      </c>
      <c r="AA452" s="25" t="s">
        <v>186</v>
      </c>
      <c r="AB452" s="46" t="s">
        <v>160</v>
      </c>
      <c r="AC452" s="42">
        <v>45897</v>
      </c>
      <c r="AD452" s="52"/>
      <c r="AE452" s="26" t="s">
        <v>161</v>
      </c>
      <c r="AF452" t="s">
        <v>18</v>
      </c>
      <c r="AH452" s="46" t="s">
        <v>157</v>
      </c>
      <c r="AI452" s="25" t="s">
        <v>157</v>
      </c>
      <c r="AJ452" s="46" t="s">
        <v>157</v>
      </c>
      <c r="AK452" s="25" t="s">
        <v>157</v>
      </c>
      <c r="AL452" s="46" t="s">
        <v>157</v>
      </c>
      <c r="AM452" s="25" t="s">
        <v>157</v>
      </c>
      <c r="AN452" s="46" t="s">
        <v>157</v>
      </c>
      <c r="AO452" s="25" t="s">
        <v>157</v>
      </c>
      <c r="AP452" s="25" t="s">
        <v>157</v>
      </c>
      <c r="AQ452" s="25" t="s">
        <v>157</v>
      </c>
      <c r="AR452" s="25" t="s">
        <v>157</v>
      </c>
      <c r="AS452" s="25" t="s">
        <v>157</v>
      </c>
      <c r="AT452" s="25" t="s">
        <v>157</v>
      </c>
      <c r="AU452" s="25" t="s">
        <v>157</v>
      </c>
      <c r="AV452" s="25"/>
      <c r="AW452" s="25" t="s">
        <v>157</v>
      </c>
      <c r="AX452" s="25" t="s">
        <v>157</v>
      </c>
      <c r="AY452" s="25" t="s">
        <v>157</v>
      </c>
      <c r="AZ452" s="25" t="s">
        <v>157</v>
      </c>
      <c r="BA452" s="25" t="s">
        <v>157</v>
      </c>
      <c r="BB452" s="25" t="s">
        <v>157</v>
      </c>
      <c r="BC452" s="25" t="s">
        <v>157</v>
      </c>
      <c r="BD452" s="25" t="s">
        <v>157</v>
      </c>
      <c r="BE452" s="25" t="s">
        <v>157</v>
      </c>
      <c r="BF452" s="25" t="s">
        <v>157</v>
      </c>
      <c r="BG452" s="25" t="s">
        <v>157</v>
      </c>
      <c r="BH452" s="25" t="s">
        <v>157</v>
      </c>
      <c r="BI452" s="25" t="s">
        <v>157</v>
      </c>
      <c r="BJ452" s="25" t="s">
        <v>157</v>
      </c>
      <c r="BK452" s="25" t="s">
        <v>157</v>
      </c>
      <c r="BL452" s="25" t="s">
        <v>74</v>
      </c>
      <c r="BM452" s="25" t="s">
        <v>157</v>
      </c>
      <c r="BN452" s="25" t="s">
        <v>157</v>
      </c>
      <c r="BO452" s="25" t="s">
        <v>157</v>
      </c>
      <c r="BP452" s="25" t="s">
        <v>157</v>
      </c>
      <c r="BQ452" s="25" t="s">
        <v>157</v>
      </c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</row>
    <row r="453" spans="2:84" x14ac:dyDescent="0.25">
      <c r="B453" t="str">
        <f>IF(Q453="ja",XPlan_raw[[#This Row],[EKA_kode2]],"")</f>
        <v>T220021102</v>
      </c>
      <c r="C453" t="str">
        <f>XPlan_raw[[#This Row],[eka_langtnavn]]</f>
        <v>Professional Self-study - independant study activity 5 ECTS</v>
      </c>
      <c r="D453" t="str">
        <f>IF(XPlan_raw[[#This Row],[Interne-kode]]&lt;&gt;"(tom)",XPlan_raw[[#This Row],[Interne-kode]],"")</f>
        <v>EM-FSS</v>
      </c>
      <c r="E4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17-06-2025, 23-06-2025</v>
      </c>
      <c r="G453" t="str">
        <f>IF(XPlan_raw[[#This Row],[Campus]]&lt;&gt;"(tom)",XPlan_raw[[#This Row],[Campus]],"")</f>
        <v>Odense</v>
      </c>
      <c r="H453" t="str">
        <f>IF(OR(XPlan_raw[[#This Row],[Prøveform]]="(tom)",XPlan_raw[[#This Row],[Prøveform]]=""),"",XPlan_raw[[#This Row],[Prøveform]])</f>
        <v>Project report with oral defence</v>
      </c>
      <c r="I453" t="str">
        <f>IF(XPlan_raw[[#This Row],[Eksaminator_samlet]]&lt;&gt;"",XPlan_raw[[#This Row],[Eksaminator_samlet]],"")</f>
        <v>Peter Hasle, Ciprian Cimpan</v>
      </c>
      <c r="J453" t="str">
        <f>IF(OR(XPlan_raw[[#This Row],[Censur]]="(tom)",XPlan_raw[[#This Row],[Censur]]=""),"",XPlan_raw[[#This Row],[Censur]])</f>
        <v>Second examiner: Internal</v>
      </c>
      <c r="K4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453" s="4" t="str">
        <f>IF(XPlan_raw[[#This Row],[Bemærk]]&lt;&gt;"",XPlan_raw[[#This Row],[Bemærk]],"")</f>
        <v/>
      </c>
      <c r="M453" s="4" t="str">
        <f>IF(XPlan_raw[[#This Row],[Prøveform]]="Skriftlig prøve",XPlan_raw[[#This Row],[DATO: Start eksamen]]+21,"")</f>
        <v/>
      </c>
      <c r="N4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453" s="27" t="s">
        <v>515</v>
      </c>
      <c r="R453" s="26" t="s">
        <v>1430</v>
      </c>
      <c r="S453" s="25" t="s">
        <v>1431</v>
      </c>
      <c r="T453" s="25" t="s">
        <v>1432</v>
      </c>
      <c r="U453" s="25" t="s">
        <v>156</v>
      </c>
      <c r="V453" s="25" t="s">
        <v>157</v>
      </c>
      <c r="W453" s="42" t="s">
        <v>2090</v>
      </c>
      <c r="X453" s="51"/>
      <c r="Y453" s="41" t="s">
        <v>631</v>
      </c>
      <c r="Z453" s="26" t="s">
        <v>1433</v>
      </c>
      <c r="AA453" s="25" t="s">
        <v>441</v>
      </c>
      <c r="AB453" s="25" t="s">
        <v>160</v>
      </c>
      <c r="AC453" s="42">
        <v>45896</v>
      </c>
      <c r="AD453" s="51"/>
      <c r="AE453" s="26"/>
      <c r="AF453" t="s">
        <v>18</v>
      </c>
      <c r="AH453" s="25" t="s">
        <v>157</v>
      </c>
      <c r="AI453" s="25" t="s">
        <v>157</v>
      </c>
      <c r="AJ453" s="25" t="s">
        <v>157</v>
      </c>
      <c r="AK453" s="25" t="s">
        <v>157</v>
      </c>
      <c r="AL453" s="25" t="s">
        <v>157</v>
      </c>
      <c r="AM453" s="25" t="s">
        <v>157</v>
      </c>
      <c r="AN453" s="25" t="s">
        <v>157</v>
      </c>
      <c r="AO453" s="25" t="s">
        <v>157</v>
      </c>
      <c r="AP453" s="25" t="s">
        <v>157</v>
      </c>
      <c r="AQ453" s="25" t="s">
        <v>157</v>
      </c>
      <c r="AR453" s="25" t="s">
        <v>157</v>
      </c>
      <c r="AS453" s="25" t="s">
        <v>157</v>
      </c>
      <c r="AT453" s="25" t="s">
        <v>157</v>
      </c>
      <c r="AU453" s="25" t="s">
        <v>157</v>
      </c>
      <c r="AV453" s="25"/>
      <c r="AW453" s="25" t="s">
        <v>157</v>
      </c>
      <c r="AX453" s="25" t="s">
        <v>157</v>
      </c>
      <c r="AY453" s="25" t="s">
        <v>157</v>
      </c>
      <c r="AZ453" s="25" t="s">
        <v>157</v>
      </c>
      <c r="BA453" s="25" t="s">
        <v>157</v>
      </c>
      <c r="BB453" s="25" t="s">
        <v>157</v>
      </c>
      <c r="BC453" s="25" t="s">
        <v>157</v>
      </c>
      <c r="BD453" s="25" t="s">
        <v>157</v>
      </c>
      <c r="BE453" s="25" t="s">
        <v>157</v>
      </c>
      <c r="BF453" s="25" t="s">
        <v>157</v>
      </c>
      <c r="BG453" s="25" t="s">
        <v>157</v>
      </c>
      <c r="BH453" s="25" t="s">
        <v>157</v>
      </c>
      <c r="BI453" s="25" t="s">
        <v>71</v>
      </c>
      <c r="BJ453" s="25" t="s">
        <v>157</v>
      </c>
      <c r="BK453" s="25" t="s">
        <v>157</v>
      </c>
      <c r="BL453" s="25" t="s">
        <v>157</v>
      </c>
      <c r="BM453" s="25" t="s">
        <v>157</v>
      </c>
      <c r="BN453" s="25" t="s">
        <v>157</v>
      </c>
      <c r="BO453" s="25" t="s">
        <v>157</v>
      </c>
      <c r="BP453" s="25" t="s">
        <v>157</v>
      </c>
      <c r="BQ453" s="25" t="s">
        <v>157</v>
      </c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</row>
    <row r="505" spans="85:85" x14ac:dyDescent="0.25">
      <c r="CG505" s="35"/>
    </row>
    <row r="506" spans="85:85" x14ac:dyDescent="0.25">
      <c r="CG506" s="35"/>
    </row>
    <row r="507" spans="85:85" x14ac:dyDescent="0.25">
      <c r="CG507" s="35"/>
    </row>
    <row r="508" spans="85:85" x14ac:dyDescent="0.25">
      <c r="CG508" s="35"/>
    </row>
    <row r="509" spans="85:85" x14ac:dyDescent="0.25">
      <c r="CG509" s="35"/>
    </row>
    <row r="510" spans="85:85" x14ac:dyDescent="0.25">
      <c r="CG510" s="35"/>
    </row>
    <row r="511" spans="85:85" x14ac:dyDescent="0.25">
      <c r="CG511" s="35"/>
    </row>
    <row r="512" spans="85:85" x14ac:dyDescent="0.25">
      <c r="CG512" s="35"/>
    </row>
    <row r="513" spans="85:85" x14ac:dyDescent="0.25">
      <c r="CG513" s="35"/>
    </row>
    <row r="514" spans="85:85" x14ac:dyDescent="0.25">
      <c r="CG514" s="35"/>
    </row>
    <row r="515" spans="85:85" x14ac:dyDescent="0.25">
      <c r="CG515" s="35"/>
    </row>
    <row r="516" spans="85:85" x14ac:dyDescent="0.25">
      <c r="CG516" s="35"/>
    </row>
    <row r="517" spans="85:85" x14ac:dyDescent="0.25">
      <c r="CG517" s="35"/>
    </row>
    <row r="518" spans="85:85" x14ac:dyDescent="0.25">
      <c r="CG518" s="35"/>
    </row>
    <row r="519" spans="85:85" x14ac:dyDescent="0.25">
      <c r="CG519" s="35"/>
    </row>
    <row r="520" spans="85:85" x14ac:dyDescent="0.25">
      <c r="CG520" s="35"/>
    </row>
    <row r="521" spans="85:85" x14ac:dyDescent="0.25">
      <c r="CG521" s="35"/>
    </row>
    <row r="522" spans="85:85" x14ac:dyDescent="0.25">
      <c r="CG522" s="35"/>
    </row>
    <row r="523" spans="85:85" x14ac:dyDescent="0.25">
      <c r="CG523" s="35"/>
    </row>
    <row r="524" spans="85:85" x14ac:dyDescent="0.25">
      <c r="CG524" s="35"/>
    </row>
    <row r="525" spans="85:85" x14ac:dyDescent="0.25">
      <c r="CG525" s="35"/>
    </row>
    <row r="526" spans="85:85" x14ac:dyDescent="0.25">
      <c r="CG526" s="35"/>
    </row>
    <row r="527" spans="85:85" x14ac:dyDescent="0.25">
      <c r="CG527" s="35"/>
    </row>
    <row r="528" spans="85:85" x14ac:dyDescent="0.25">
      <c r="CG528" s="35"/>
    </row>
    <row r="529" spans="85:85" x14ac:dyDescent="0.25">
      <c r="CG529" s="35"/>
    </row>
    <row r="530" spans="85:85" x14ac:dyDescent="0.25">
      <c r="CG530" s="35"/>
    </row>
    <row r="531" spans="85:85" x14ac:dyDescent="0.25">
      <c r="CG531" s="35"/>
    </row>
    <row r="532" spans="85:85" x14ac:dyDescent="0.25">
      <c r="CG532" s="35"/>
    </row>
    <row r="533" spans="85:85" x14ac:dyDescent="0.25">
      <c r="CG533" s="35"/>
    </row>
    <row r="534" spans="85:85" x14ac:dyDescent="0.25">
      <c r="CG534" s="35"/>
    </row>
    <row r="535" spans="85:85" x14ac:dyDescent="0.25">
      <c r="CG535" s="35"/>
    </row>
    <row r="536" spans="85:85" x14ac:dyDescent="0.25">
      <c r="CG536" s="35"/>
    </row>
    <row r="537" spans="85:85" x14ac:dyDescent="0.25">
      <c r="CG537" s="35"/>
    </row>
    <row r="538" spans="85:85" x14ac:dyDescent="0.25">
      <c r="CG538" s="35"/>
    </row>
    <row r="539" spans="85:85" x14ac:dyDescent="0.25">
      <c r="CG539" s="35"/>
    </row>
    <row r="540" spans="85:85" x14ac:dyDescent="0.25">
      <c r="CG540" s="35"/>
    </row>
    <row r="541" spans="85:85" x14ac:dyDescent="0.25">
      <c r="CG541" s="35"/>
    </row>
    <row r="542" spans="85:85" x14ac:dyDescent="0.25">
      <c r="CG542" s="35"/>
    </row>
    <row r="543" spans="85:85" x14ac:dyDescent="0.25">
      <c r="CG543" s="35"/>
    </row>
    <row r="544" spans="85:85" x14ac:dyDescent="0.25">
      <c r="CG544" s="35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7D2D-9B5E-4B19-A49B-C4ECEB548CF8}">
  <sheetPr codeName="Ark6"/>
  <dimension ref="B2:BZ504"/>
  <sheetViews>
    <sheetView topLeftCell="AA1" workbookViewId="0">
      <selection activeCell="W15" sqref="W15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0.7109375" style="4" customWidth="1"/>
    <col min="26" max="26" width="9.85546875" customWidth="1"/>
    <col min="27" max="27" width="37.85546875" customWidth="1"/>
    <col min="28" max="28" width="15.28515625" customWidth="1"/>
    <col min="29" max="29" width="13" style="4" customWidth="1"/>
    <col min="30" max="30" width="14.85546875" style="4" customWidth="1"/>
    <col min="31" max="32" width="20.42578125" customWidth="1"/>
    <col min="33" max="47" width="8.42578125" customWidth="1"/>
    <col min="50" max="50" width="34.5703125" customWidth="1"/>
    <col min="54" max="54" width="14.140625" customWidth="1"/>
  </cols>
  <sheetData>
    <row r="2" spans="2:78" x14ac:dyDescent="0.25">
      <c r="B2" s="5" t="s">
        <v>35</v>
      </c>
    </row>
    <row r="3" spans="2:78" x14ac:dyDescent="0.25">
      <c r="B3" t="s">
        <v>36</v>
      </c>
    </row>
    <row r="4" spans="2:78" x14ac:dyDescent="0.25">
      <c r="B4" t="s">
        <v>37</v>
      </c>
    </row>
    <row r="5" spans="2:78" x14ac:dyDescent="0.25">
      <c r="B5" t="s">
        <v>38</v>
      </c>
    </row>
    <row r="6" spans="2:78" x14ac:dyDescent="0.25">
      <c r="B6" t="s">
        <v>39</v>
      </c>
    </row>
    <row r="7" spans="2:78" x14ac:dyDescent="0.25">
      <c r="B7" t="s">
        <v>40</v>
      </c>
    </row>
    <row r="8" spans="2:78" x14ac:dyDescent="0.25">
      <c r="B8" t="s">
        <v>41</v>
      </c>
    </row>
    <row r="11" spans="2:78" x14ac:dyDescent="0.25">
      <c r="R11" s="5" t="s">
        <v>43</v>
      </c>
      <c r="AG11" t="s">
        <v>19</v>
      </c>
      <c r="AH11" t="s">
        <v>21</v>
      </c>
      <c r="AI11" t="s">
        <v>22</v>
      </c>
      <c r="AJ11" t="s">
        <v>23</v>
      </c>
      <c r="AK11" t="s">
        <v>24</v>
      </c>
      <c r="AL11" t="s">
        <v>25</v>
      </c>
      <c r="AM11" t="s">
        <v>26</v>
      </c>
      <c r="AN11" t="s">
        <v>27</v>
      </c>
      <c r="AO11" t="s">
        <v>28</v>
      </c>
      <c r="AP11" t="s">
        <v>643</v>
      </c>
      <c r="AQ11" t="s">
        <v>30</v>
      </c>
      <c r="AR11" t="s">
        <v>31</v>
      </c>
      <c r="AS11" t="s">
        <v>32</v>
      </c>
      <c r="AT11" t="s">
        <v>33</v>
      </c>
      <c r="AU11" t="s">
        <v>80</v>
      </c>
      <c r="AW11" s="5" t="s">
        <v>79</v>
      </c>
      <c r="BC11" s="4"/>
      <c r="BD11" s="4"/>
      <c r="BH11" s="4"/>
      <c r="BI11" s="4"/>
      <c r="BL11" t="s">
        <v>138</v>
      </c>
      <c r="BM11" t="s">
        <v>139</v>
      </c>
      <c r="BN11" t="s">
        <v>140</v>
      </c>
      <c r="BO11" t="s">
        <v>577</v>
      </c>
      <c r="BP11" t="s">
        <v>578</v>
      </c>
      <c r="BQ11" t="s">
        <v>579</v>
      </c>
      <c r="BR11" t="s">
        <v>144</v>
      </c>
      <c r="BS11" t="s">
        <v>145</v>
      </c>
      <c r="BT11" t="s">
        <v>580</v>
      </c>
      <c r="BU11" t="s">
        <v>581</v>
      </c>
      <c r="BV11" t="s">
        <v>582</v>
      </c>
      <c r="BW11" t="s">
        <v>583</v>
      </c>
      <c r="BX11" t="s">
        <v>150</v>
      </c>
      <c r="BY11" t="s">
        <v>151</v>
      </c>
      <c r="BZ11" t="s">
        <v>34</v>
      </c>
    </row>
    <row r="12" spans="2:78" x14ac:dyDescent="0.25">
      <c r="F12" s="7"/>
      <c r="G12" s="7"/>
      <c r="BC12" s="4"/>
      <c r="BD12" s="4"/>
      <c r="BH12" s="4"/>
      <c r="BI12" s="4"/>
    </row>
    <row r="13" spans="2:78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R13" t="s">
        <v>89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629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138</v>
      </c>
      <c r="AH13" t="s">
        <v>139</v>
      </c>
      <c r="AI13" t="s">
        <v>140</v>
      </c>
      <c r="AJ13" t="s">
        <v>141</v>
      </c>
      <c r="AK13" t="s">
        <v>142</v>
      </c>
      <c r="AL13" t="s">
        <v>143</v>
      </c>
      <c r="AM13" t="s">
        <v>144</v>
      </c>
      <c r="AN13" t="s">
        <v>145</v>
      </c>
      <c r="AO13" t="s">
        <v>146</v>
      </c>
      <c r="AP13" t="s">
        <v>147</v>
      </c>
      <c r="AQ13" t="s">
        <v>148</v>
      </c>
      <c r="AR13" t="s">
        <v>149</v>
      </c>
      <c r="AS13" t="s">
        <v>32</v>
      </c>
      <c r="AT13" t="s">
        <v>151</v>
      </c>
      <c r="AU13" t="s">
        <v>584</v>
      </c>
      <c r="AW13" t="s">
        <v>89</v>
      </c>
      <c r="AX13" t="s">
        <v>90</v>
      </c>
      <c r="AY13" t="s">
        <v>91</v>
      </c>
      <c r="AZ13" t="s">
        <v>92</v>
      </c>
      <c r="BA13" t="s">
        <v>93</v>
      </c>
      <c r="BB13" t="s">
        <v>94</v>
      </c>
      <c r="BC13" t="s">
        <v>95</v>
      </c>
      <c r="BD13" t="s">
        <v>629</v>
      </c>
      <c r="BE13" t="s">
        <v>96</v>
      </c>
      <c r="BF13" t="s">
        <v>97</v>
      </c>
      <c r="BG13" t="s">
        <v>98</v>
      </c>
      <c r="BH13" t="s">
        <v>99</v>
      </c>
      <c r="BI13" t="s">
        <v>100</v>
      </c>
      <c r="BJ13" t="s">
        <v>101</v>
      </c>
      <c r="BK13" t="s">
        <v>4</v>
      </c>
      <c r="BL13" t="s">
        <v>138</v>
      </c>
      <c r="BM13" t="s">
        <v>139</v>
      </c>
      <c r="BN13" t="s">
        <v>140</v>
      </c>
      <c r="BO13" t="s">
        <v>141</v>
      </c>
      <c r="BP13" t="s">
        <v>142</v>
      </c>
      <c r="BQ13" t="s">
        <v>143</v>
      </c>
      <c r="BR13" t="s">
        <v>144</v>
      </c>
      <c r="BS13" t="s">
        <v>145</v>
      </c>
      <c r="BT13" t="s">
        <v>146</v>
      </c>
      <c r="BU13" t="s">
        <v>147</v>
      </c>
      <c r="BV13" t="s">
        <v>148</v>
      </c>
      <c r="BW13" t="s">
        <v>149</v>
      </c>
      <c r="BX13" t="s">
        <v>150</v>
      </c>
      <c r="BY13" t="s">
        <v>151</v>
      </c>
      <c r="BZ13" t="s">
        <v>584</v>
      </c>
    </row>
    <row r="14" spans="2:78" x14ac:dyDescent="0.25">
      <c r="B14" t="str">
        <f>XPlan_raw7[[#This Row],[EKA_kode]]</f>
        <v>H750021402</v>
      </c>
      <c r="C14" t="str">
        <f>XPlan_raw7[[#This Row],[eka_langtnavn]]</f>
        <v>International marketing</v>
      </c>
      <c r="D14" t="str">
        <f>IF(XPlan_raw7[[#This Row],[Interne-kode]]&lt;&gt;"(tom)",XPlan_raw7[[#This Row],[Interne-kode]],"")</f>
        <v/>
      </c>
      <c r="E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08-07-2025 - 10-07-2025</v>
      </c>
      <c r="G14" t="str">
        <f>IF(XPlan_raw7[[#This Row],[Campus]]&lt;&gt;"(tom)",XPlan_raw7[[#This Row],[Campus]],"")</f>
        <v>Sønderborg</v>
      </c>
      <c r="H14" t="str">
        <f>IF(XPlan_raw7[[#This Row],[Prøveform]]&lt;&gt;"(tom)",XPlan_raw7[[#This Row],[Prøveform]],"")</f>
        <v>Take-home assignment</v>
      </c>
      <c r="I14" t="str">
        <f>IF(XPlan_raw7[[#This Row],[Eksaminator_samlet]]&lt;&gt;"",XPlan_raw7[[#This Row],[Eksaminator_samlet]],"")</f>
        <v>Svend Hollensen</v>
      </c>
      <c r="J14">
        <f>IF(XPlan_raw7[[#This Row],[Censur]]&lt;&gt;"(tom)",XPlan_raw7[[#This Row],[Censur]],"")</f>
        <v>0</v>
      </c>
      <c r="K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4" t="s">
        <v>520</v>
      </c>
      <c r="S14" t="s">
        <v>521</v>
      </c>
      <c r="T14" t="s">
        <v>157</v>
      </c>
      <c r="U14" t="s">
        <v>156</v>
      </c>
      <c r="V14" t="s">
        <v>157</v>
      </c>
      <c r="W14" s="4">
        <v>45846</v>
      </c>
      <c r="X14" s="4">
        <v>45848</v>
      </c>
      <c r="Y14" t="s">
        <v>631</v>
      </c>
      <c r="Z14" t="s">
        <v>522</v>
      </c>
      <c r="AA14" t="s">
        <v>255</v>
      </c>
      <c r="AC14" s="4" t="s">
        <v>157</v>
      </c>
      <c r="AE14" t="s">
        <v>161</v>
      </c>
      <c r="AF14" t="s">
        <v>20</v>
      </c>
      <c r="AG14" t="s">
        <v>157</v>
      </c>
      <c r="AH14" t="s">
        <v>157</v>
      </c>
      <c r="AI14" t="s">
        <v>157</v>
      </c>
      <c r="AJ14" t="s">
        <v>157</v>
      </c>
      <c r="AK14" t="s">
        <v>157</v>
      </c>
      <c r="AL14" t="s">
        <v>157</v>
      </c>
      <c r="AM14" t="s">
        <v>157</v>
      </c>
      <c r="AN14" t="s">
        <v>157</v>
      </c>
      <c r="AO14" t="s">
        <v>157</v>
      </c>
      <c r="AP14" t="s">
        <v>643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W14" t="s">
        <v>168</v>
      </c>
      <c r="AX14" t="s">
        <v>169</v>
      </c>
      <c r="AY14" t="s">
        <v>170</v>
      </c>
      <c r="AZ14" t="s">
        <v>156</v>
      </c>
      <c r="BA14" t="s">
        <v>157</v>
      </c>
      <c r="BB14">
        <v>45786</v>
      </c>
      <c r="BF14" t="s">
        <v>585</v>
      </c>
      <c r="BG14" t="s">
        <v>586</v>
      </c>
      <c r="BH14" t="s">
        <v>157</v>
      </c>
      <c r="BK14" t="s">
        <v>20</v>
      </c>
      <c r="BL14" t="s">
        <v>19</v>
      </c>
      <c r="BM14" t="s">
        <v>21</v>
      </c>
      <c r="BN14" t="s">
        <v>22</v>
      </c>
      <c r="BO14" t="s">
        <v>157</v>
      </c>
      <c r="BP14" t="s">
        <v>157</v>
      </c>
      <c r="BQ14" t="s">
        <v>25</v>
      </c>
      <c r="BR14" t="s">
        <v>157</v>
      </c>
      <c r="BS14" t="s">
        <v>157</v>
      </c>
      <c r="BT14" t="s">
        <v>157</v>
      </c>
      <c r="BU14" t="s">
        <v>157</v>
      </c>
      <c r="BV14" t="s">
        <v>157</v>
      </c>
      <c r="BW14" t="s">
        <v>157</v>
      </c>
      <c r="BX14" t="s">
        <v>157</v>
      </c>
      <c r="BY14" t="s">
        <v>157</v>
      </c>
      <c r="BZ14" t="s">
        <v>157</v>
      </c>
    </row>
    <row r="15" spans="2:78" x14ac:dyDescent="0.25">
      <c r="B15" t="str">
        <f>XPlan_raw7[[#This Row],[EKA_kode]]</f>
        <v>T310005402</v>
      </c>
      <c r="C15" t="str">
        <f>XPlan_raw7[[#This Row],[eka_langtnavn]]</f>
        <v>High-Tech Business Venturing</v>
      </c>
      <c r="D15" t="str">
        <f>IF(XPlan_raw7[[#This Row],[Interne-kode]]&lt;&gt;"(tom)",XPlan_raw7[[#This Row],[Interne-kode]],"")</f>
        <v>EIBHTBV</v>
      </c>
      <c r="E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18-06-2025</v>
      </c>
      <c r="G15" t="str">
        <f>IF(XPlan_raw7[[#This Row],[Campus]]&lt;&gt;"(tom)",XPlan_raw7[[#This Row],[Campus]],"")</f>
        <v>Sønderborg</v>
      </c>
      <c r="H15" t="str">
        <f>IF(XPlan_raw7[[#This Row],[Prøveform]]&lt;&gt;"(tom)",XPlan_raw7[[#This Row],[Prøveform]],"")</f>
        <v>Oral examination</v>
      </c>
      <c r="I15" t="str">
        <f>IF(XPlan_raw7[[#This Row],[Eksaminator_samlet]]&lt;&gt;"",XPlan_raw7[[#This Row],[Eksaminator_samlet]],"")</f>
        <v>Silke Tegtmeier, Ken Holm Thomsen</v>
      </c>
      <c r="J15" t="str">
        <f>IF(XPlan_raw7[[#This Row],[Censur]]&lt;&gt;"(tom)",XPlan_raw7[[#This Row],[Censur]],"")</f>
        <v>Second examiner: Internal</v>
      </c>
      <c r="K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5" t="s">
        <v>267</v>
      </c>
      <c r="S15" t="s">
        <v>268</v>
      </c>
      <c r="T15" t="s">
        <v>269</v>
      </c>
      <c r="U15" t="s">
        <v>156</v>
      </c>
      <c r="V15" t="s">
        <v>157</v>
      </c>
      <c r="W15" s="4">
        <v>45826</v>
      </c>
      <c r="Y15" t="s">
        <v>630</v>
      </c>
      <c r="Z15" t="s">
        <v>270</v>
      </c>
      <c r="AA15" t="s">
        <v>186</v>
      </c>
      <c r="AB15" t="s">
        <v>160</v>
      </c>
      <c r="AC15" s="4">
        <v>45897</v>
      </c>
      <c r="AF15" t="s">
        <v>20</v>
      </c>
      <c r="AG15" t="s">
        <v>157</v>
      </c>
      <c r="AH15" t="s">
        <v>157</v>
      </c>
      <c r="AI15" t="s">
        <v>157</v>
      </c>
      <c r="AJ15" t="s">
        <v>157</v>
      </c>
      <c r="AK15" t="s">
        <v>157</v>
      </c>
      <c r="AL15" t="s">
        <v>157</v>
      </c>
      <c r="AM15" t="s">
        <v>157</v>
      </c>
      <c r="AN15" t="s">
        <v>157</v>
      </c>
      <c r="AO15" t="s">
        <v>157</v>
      </c>
      <c r="AP15" t="s">
        <v>643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W15" t="s">
        <v>172</v>
      </c>
      <c r="AX15" t="s">
        <v>173</v>
      </c>
      <c r="AY15" t="s">
        <v>174</v>
      </c>
      <c r="AZ15" t="s">
        <v>156</v>
      </c>
      <c r="BA15" t="s">
        <v>157</v>
      </c>
      <c r="BB15">
        <v>45786</v>
      </c>
      <c r="BF15" t="s">
        <v>585</v>
      </c>
      <c r="BG15" t="s">
        <v>586</v>
      </c>
      <c r="BH15" t="s">
        <v>157</v>
      </c>
      <c r="BK15" t="s">
        <v>20</v>
      </c>
      <c r="BL15" t="s">
        <v>157</v>
      </c>
      <c r="BM15" t="s">
        <v>157</v>
      </c>
      <c r="BN15" t="s">
        <v>157</v>
      </c>
      <c r="BO15" t="s">
        <v>23</v>
      </c>
      <c r="BP15" t="s">
        <v>24</v>
      </c>
      <c r="BQ15" t="s">
        <v>25</v>
      </c>
      <c r="BR15" t="s">
        <v>26</v>
      </c>
      <c r="BS15" t="s">
        <v>27</v>
      </c>
      <c r="BT15" t="s">
        <v>157</v>
      </c>
      <c r="BU15" t="s">
        <v>157</v>
      </c>
      <c r="BV15" t="s">
        <v>157</v>
      </c>
      <c r="BW15" t="s">
        <v>157</v>
      </c>
      <c r="BX15" t="s">
        <v>157</v>
      </c>
      <c r="BY15" t="s">
        <v>157</v>
      </c>
      <c r="BZ15" t="s">
        <v>157</v>
      </c>
    </row>
    <row r="16" spans="2:78" x14ac:dyDescent="0.25">
      <c r="B16" t="str">
        <f>XPlan_raw7[[#This Row],[EKA_kode]]</f>
        <v>T310005402</v>
      </c>
      <c r="C16" t="str">
        <f>XPlan_raw7[[#This Row],[eka_langtnavn]]</f>
        <v>High-Tech Business Venturing</v>
      </c>
      <c r="D16" t="str">
        <f>IF(XPlan_raw7[[#This Row],[Interne-kode]]&lt;&gt;"(tom)",XPlan_raw7[[#This Row],[Interne-kode]],"")</f>
        <v>EIBHTBV</v>
      </c>
      <c r="E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" t="str">
        <f>IF(XPlan_raw7[[#This Row],[Campus]]&lt;&gt;"(tom)",XPlan_raw7[[#This Row],[Campus]],"")</f>
        <v>Sønderborg</v>
      </c>
      <c r="H16" t="str">
        <f>IF(XPlan_raw7[[#This Row],[Prøveform]]&lt;&gt;"(tom)",XPlan_raw7[[#This Row],[Prøveform]],"")</f>
        <v>Hand-In</v>
      </c>
      <c r="I16" t="str">
        <f>IF(XPlan_raw7[[#This Row],[Eksaminator_samlet]]&lt;&gt;"",XPlan_raw7[[#This Row],[Eksaminator_samlet]],"")</f>
        <v>Silke Tegtmeier, Ken Holm Thomsen</v>
      </c>
      <c r="J16" t="str">
        <f>IF(XPlan_raw7[[#This Row],[Censur]]&lt;&gt;"(tom)",XPlan_raw7[[#This Row],[Censur]],"")</f>
        <v>Second examiner: Internal</v>
      </c>
      <c r="K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6" t="s">
        <v>267</v>
      </c>
      <c r="S16" t="s">
        <v>268</v>
      </c>
      <c r="T16" t="s">
        <v>269</v>
      </c>
      <c r="U16" t="s">
        <v>156</v>
      </c>
      <c r="V16" t="s">
        <v>157</v>
      </c>
      <c r="W16" s="4">
        <v>45810</v>
      </c>
      <c r="Y16" t="s">
        <v>630</v>
      </c>
      <c r="Z16" t="s">
        <v>270</v>
      </c>
      <c r="AA16" t="s">
        <v>636</v>
      </c>
      <c r="AB16" t="s">
        <v>160</v>
      </c>
      <c r="AC16" s="4">
        <v>45880</v>
      </c>
      <c r="AF16" t="s">
        <v>20</v>
      </c>
      <c r="AG16" t="s">
        <v>157</v>
      </c>
      <c r="AH16" t="s">
        <v>157</v>
      </c>
      <c r="AI16" t="s">
        <v>157</v>
      </c>
      <c r="AJ16" t="s">
        <v>157</v>
      </c>
      <c r="AK16" t="s">
        <v>157</v>
      </c>
      <c r="AL16" t="s">
        <v>157</v>
      </c>
      <c r="AM16" t="s">
        <v>157</v>
      </c>
      <c r="AN16" t="s">
        <v>157</v>
      </c>
      <c r="AO16" t="s">
        <v>157</v>
      </c>
      <c r="AP16" t="s">
        <v>643</v>
      </c>
      <c r="AQ16" t="s">
        <v>157</v>
      </c>
      <c r="AR16" t="s">
        <v>157</v>
      </c>
      <c r="AS16" t="s">
        <v>157</v>
      </c>
      <c r="AT16" t="s">
        <v>157</v>
      </c>
      <c r="AU16" t="s">
        <v>157</v>
      </c>
      <c r="AW16" t="s">
        <v>175</v>
      </c>
      <c r="AX16" t="s">
        <v>176</v>
      </c>
      <c r="AY16" t="s">
        <v>177</v>
      </c>
      <c r="AZ16" t="s">
        <v>156</v>
      </c>
      <c r="BA16" t="s">
        <v>157</v>
      </c>
      <c r="BB16">
        <v>45786</v>
      </c>
      <c r="BF16" t="s">
        <v>585</v>
      </c>
      <c r="BG16" t="s">
        <v>586</v>
      </c>
      <c r="BH16" t="s">
        <v>157</v>
      </c>
      <c r="BK16" t="s">
        <v>20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25</v>
      </c>
      <c r="BR16" t="s">
        <v>157</v>
      </c>
      <c r="BS16" t="s">
        <v>157</v>
      </c>
      <c r="BT16" t="s">
        <v>157</v>
      </c>
      <c r="BU16" t="s">
        <v>157</v>
      </c>
      <c r="BV16" t="s">
        <v>157</v>
      </c>
      <c r="BW16" t="s">
        <v>157</v>
      </c>
      <c r="BX16" t="s">
        <v>157</v>
      </c>
      <c r="BY16" t="s">
        <v>157</v>
      </c>
      <c r="BZ16" t="s">
        <v>157</v>
      </c>
    </row>
    <row r="17" spans="2:78" x14ac:dyDescent="0.25">
      <c r="B17" t="str">
        <f>XPlan_raw7[[#This Row],[EKA_kode]]</f>
        <v>T310018402</v>
      </c>
      <c r="C17" t="str">
        <f>XPlan_raw7[[#This Row],[eka_langtnavn]]</f>
        <v>Persuasive Communication and Negotiation</v>
      </c>
      <c r="D17" t="str">
        <f>IF(XPlan_raw7[[#This Row],[Interne-kode]]&lt;&gt;"(tom)",XPlan_raw7[[#This Row],[Interne-kode]],"")</f>
        <v>EIBPCN</v>
      </c>
      <c r="E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7" t="str">
        <f>IF(XPlan_raw7[[#This Row],[Campus]]&lt;&gt;"(tom)",XPlan_raw7[[#This Row],[Campus]],"")</f>
        <v>Sønderborg</v>
      </c>
      <c r="H17" t="str">
        <f>IF(XPlan_raw7[[#This Row],[Prøveform]]&lt;&gt;"(tom)",XPlan_raw7[[#This Row],[Prøveform]],"")</f>
        <v>Combined test</v>
      </c>
      <c r="I17" t="str">
        <f>IF(XPlan_raw7[[#This Row],[Eksaminator_samlet]]&lt;&gt;"",XPlan_raw7[[#This Row],[Eksaminator_samlet]],"")</f>
        <v>Oliver Niebuhr, Io Valls-Rates</v>
      </c>
      <c r="J17" t="str">
        <f>IF(XPlan_raw7[[#This Row],[Censur]]&lt;&gt;"(tom)",XPlan_raw7[[#This Row],[Censur]],"")</f>
        <v>Second examiner: Internal</v>
      </c>
      <c r="K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7" t="s">
        <v>442</v>
      </c>
      <c r="S17" t="s">
        <v>443</v>
      </c>
      <c r="T17" t="s">
        <v>444</v>
      </c>
      <c r="U17" t="s">
        <v>156</v>
      </c>
      <c r="V17" t="s">
        <v>157</v>
      </c>
      <c r="W17" s="4">
        <v>45824</v>
      </c>
      <c r="Y17" t="s">
        <v>630</v>
      </c>
      <c r="Z17" t="s">
        <v>445</v>
      </c>
      <c r="AA17" s="35" t="s">
        <v>446</v>
      </c>
      <c r="AB17" t="s">
        <v>160</v>
      </c>
      <c r="AC17" s="4">
        <v>45890</v>
      </c>
      <c r="AF17" t="s">
        <v>20</v>
      </c>
      <c r="AG17" t="s">
        <v>157</v>
      </c>
      <c r="AH17" t="s">
        <v>157</v>
      </c>
      <c r="AI17" t="s">
        <v>157</v>
      </c>
      <c r="AJ17" t="s">
        <v>157</v>
      </c>
      <c r="AK17" t="s">
        <v>157</v>
      </c>
      <c r="AL17" t="s">
        <v>157</v>
      </c>
      <c r="AM17" t="s">
        <v>157</v>
      </c>
      <c r="AN17" t="s">
        <v>157</v>
      </c>
      <c r="AO17" t="s">
        <v>157</v>
      </c>
      <c r="AP17" t="s">
        <v>643</v>
      </c>
      <c r="AQ17" t="s">
        <v>157</v>
      </c>
      <c r="AR17" t="s">
        <v>157</v>
      </c>
      <c r="AS17" t="s">
        <v>157</v>
      </c>
      <c r="AT17" t="s">
        <v>157</v>
      </c>
      <c r="AU17" t="s">
        <v>157</v>
      </c>
      <c r="AW17" t="s">
        <v>205</v>
      </c>
      <c r="AX17" t="s">
        <v>206</v>
      </c>
      <c r="AY17" t="s">
        <v>207</v>
      </c>
      <c r="AZ17" t="s">
        <v>208</v>
      </c>
      <c r="BA17" t="s">
        <v>157</v>
      </c>
      <c r="BB17">
        <v>45810</v>
      </c>
      <c r="BF17" t="s">
        <v>587</v>
      </c>
      <c r="BG17" t="s">
        <v>588</v>
      </c>
      <c r="BH17" t="s">
        <v>157</v>
      </c>
      <c r="BK17" t="s">
        <v>20</v>
      </c>
      <c r="BL17" t="s">
        <v>157</v>
      </c>
      <c r="BM17" t="s">
        <v>157</v>
      </c>
      <c r="BN17" t="s">
        <v>157</v>
      </c>
      <c r="BO17" t="s">
        <v>23</v>
      </c>
      <c r="BP17" t="s">
        <v>157</v>
      </c>
      <c r="BQ17" t="s">
        <v>157</v>
      </c>
      <c r="BR17" t="s">
        <v>26</v>
      </c>
      <c r="BS17" t="s">
        <v>27</v>
      </c>
      <c r="BT17" t="s">
        <v>157</v>
      </c>
      <c r="BU17" t="s">
        <v>157</v>
      </c>
      <c r="BV17" t="s">
        <v>157</v>
      </c>
      <c r="BW17" t="s">
        <v>157</v>
      </c>
      <c r="BX17" t="s">
        <v>157</v>
      </c>
      <c r="BY17" t="s">
        <v>157</v>
      </c>
      <c r="BZ17" t="s">
        <v>157</v>
      </c>
    </row>
    <row r="18" spans="2:78" x14ac:dyDescent="0.25">
      <c r="B18" t="str">
        <f>XPlan_raw7[[#This Row],[EKA_kode]]</f>
        <v>T310019402</v>
      </c>
      <c r="C18" t="str">
        <f>XPlan_raw7[[#This Row],[eka_langtnavn]]</f>
        <v>Advanced Supply Chain Simulation</v>
      </c>
      <c r="D18" t="str">
        <f>IF(XPlan_raw7[[#This Row],[Interne-kode]]&lt;&gt;"(tom)",XPlan_raw7[[#This Row],[Interne-kode]],"")</f>
        <v>EIBSCS</v>
      </c>
      <c r="E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2,3</v>
      </c>
      <c r="F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8" t="str">
        <f>IF(XPlan_raw7[[#This Row],[Campus]]&lt;&gt;"(tom)",XPlan_raw7[[#This Row],[Campus]],"")</f>
        <v>Sønderborg</v>
      </c>
      <c r="H18" t="str">
        <f>IF(XPlan_raw7[[#This Row],[Prøveform]]&lt;&gt;"(tom)",XPlan_raw7[[#This Row],[Prøveform]],"")</f>
        <v>Oral examination</v>
      </c>
      <c r="I18" t="str">
        <f>IF(XPlan_raw7[[#This Row],[Eksaminator_samlet]]&lt;&gt;"",XPlan_raw7[[#This Row],[Eksaminator_samlet]],"")</f>
        <v>Elias  Ribeiro da Silva, Anis Assad Neto</v>
      </c>
      <c r="J18" t="str">
        <f>IF(XPlan_raw7[[#This Row],[Censur]]&lt;&gt;"(tom)",XPlan_raw7[[#This Row],[Censur]],"")</f>
        <v>Second examiner: Internal</v>
      </c>
      <c r="K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8" t="s">
        <v>407</v>
      </c>
      <c r="S18" t="s">
        <v>408</v>
      </c>
      <c r="T18" t="s">
        <v>409</v>
      </c>
      <c r="U18" t="s">
        <v>156</v>
      </c>
      <c r="V18" t="s">
        <v>410</v>
      </c>
      <c r="W18" s="4">
        <v>45821</v>
      </c>
      <c r="Y18" t="s">
        <v>630</v>
      </c>
      <c r="Z18" t="s">
        <v>411</v>
      </c>
      <c r="AA18" t="s">
        <v>186</v>
      </c>
      <c r="AB18" t="s">
        <v>160</v>
      </c>
      <c r="AC18" s="4">
        <v>45887</v>
      </c>
      <c r="AF18" t="s">
        <v>20</v>
      </c>
      <c r="AG18" t="s">
        <v>157</v>
      </c>
      <c r="AH18" t="s">
        <v>157</v>
      </c>
      <c r="AI18" t="s">
        <v>157</v>
      </c>
      <c r="AJ18" t="s">
        <v>157</v>
      </c>
      <c r="AK18" t="s">
        <v>157</v>
      </c>
      <c r="AL18" t="s">
        <v>157</v>
      </c>
      <c r="AM18" t="s">
        <v>157</v>
      </c>
      <c r="AN18" t="s">
        <v>157</v>
      </c>
      <c r="AO18" t="s">
        <v>157</v>
      </c>
      <c r="AP18" t="s">
        <v>643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W18" t="s">
        <v>238</v>
      </c>
      <c r="AX18" t="s">
        <v>239</v>
      </c>
      <c r="AY18" t="s">
        <v>240</v>
      </c>
      <c r="AZ18" t="s">
        <v>156</v>
      </c>
      <c r="BA18" t="s">
        <v>157</v>
      </c>
      <c r="BB18">
        <v>45810</v>
      </c>
      <c r="BC18">
        <v>45826</v>
      </c>
      <c r="BF18" t="s">
        <v>589</v>
      </c>
      <c r="BG18" t="s">
        <v>586</v>
      </c>
      <c r="BH18" t="s">
        <v>157</v>
      </c>
      <c r="BJ18" t="s">
        <v>161</v>
      </c>
      <c r="BK18" t="s">
        <v>20</v>
      </c>
      <c r="BL18" t="s">
        <v>157</v>
      </c>
      <c r="BM18" t="s">
        <v>157</v>
      </c>
      <c r="BN18" t="s">
        <v>157</v>
      </c>
      <c r="BO18" t="s">
        <v>23</v>
      </c>
      <c r="BP18" t="s">
        <v>157</v>
      </c>
      <c r="BQ18" t="s">
        <v>157</v>
      </c>
      <c r="BR18" t="s">
        <v>157</v>
      </c>
      <c r="BS18" t="s">
        <v>157</v>
      </c>
      <c r="BT18" t="s">
        <v>157</v>
      </c>
      <c r="BU18" t="s">
        <v>157</v>
      </c>
      <c r="BV18" t="s">
        <v>157</v>
      </c>
      <c r="BW18" t="s">
        <v>157</v>
      </c>
      <c r="BX18" t="s">
        <v>157</v>
      </c>
      <c r="BY18" t="s">
        <v>157</v>
      </c>
      <c r="BZ18" t="s">
        <v>157</v>
      </c>
    </row>
    <row r="19" spans="2:78" x14ac:dyDescent="0.25">
      <c r="B19" t="str">
        <f>XPlan_raw7[[#This Row],[EKA_kode]]</f>
        <v>T350014402</v>
      </c>
      <c r="C19" t="str">
        <f>XPlan_raw7[[#This Row],[eka_langtnavn]]</f>
        <v xml:space="preserve">Hardware/Software Co-Design of Embedded Systems </v>
      </c>
      <c r="D19" t="str">
        <f>IF(XPlan_raw7[[#This Row],[Interne-kode]]&lt;&gt;"(tom)",XPlan_raw7[[#This Row],[Interne-kode]],"")</f>
        <v>MC-HSCOD</v>
      </c>
      <c r="E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9" t="str">
        <f>IF(XPlan_raw7[[#This Row],[Campus]]&lt;&gt;"(tom)",XPlan_raw7[[#This Row],[Campus]],"")</f>
        <v>Sønderborg</v>
      </c>
      <c r="H19" t="str">
        <f>IF(XPlan_raw7[[#This Row],[Prøveform]]&lt;&gt;"(tom)",XPlan_raw7[[#This Row],[Prøveform]],"")</f>
        <v>Oral examination</v>
      </c>
      <c r="I19" t="str">
        <f>IF(XPlan_raw7[[#This Row],[Eksaminator_samlet]]&lt;&gt;"",XPlan_raw7[[#This Row],[Eksaminator_samlet]],"")</f>
        <v>Benaoumeur Senouci</v>
      </c>
      <c r="J19" t="str">
        <f>IF(XPlan_raw7[[#This Row],[Censur]]&lt;&gt;"(tom)",XPlan_raw7[[#This Row],[Censur]],"")</f>
        <v>Second examiner: Internal</v>
      </c>
      <c r="K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19" t="s">
        <v>383</v>
      </c>
      <c r="S19" t="s">
        <v>384</v>
      </c>
      <c r="T19" t="s">
        <v>385</v>
      </c>
      <c r="U19" t="s">
        <v>156</v>
      </c>
      <c r="V19" t="s">
        <v>157</v>
      </c>
      <c r="W19" s="4">
        <v>45818</v>
      </c>
      <c r="X19" s="4">
        <v>45819</v>
      </c>
      <c r="Y19" t="s">
        <v>634</v>
      </c>
      <c r="Z19" t="s">
        <v>353</v>
      </c>
      <c r="AA19" t="s">
        <v>186</v>
      </c>
      <c r="AB19" t="s">
        <v>160</v>
      </c>
      <c r="AC19" s="4">
        <v>45888</v>
      </c>
      <c r="AF19" t="s">
        <v>20</v>
      </c>
      <c r="AG19" t="s">
        <v>157</v>
      </c>
      <c r="AH19" t="s">
        <v>157</v>
      </c>
      <c r="AI19" t="s">
        <v>157</v>
      </c>
      <c r="AJ19" t="s">
        <v>157</v>
      </c>
      <c r="AK19" t="s">
        <v>157</v>
      </c>
      <c r="AL19" t="s">
        <v>157</v>
      </c>
      <c r="AM19" t="s">
        <v>157</v>
      </c>
      <c r="AN19" t="s">
        <v>157</v>
      </c>
      <c r="AO19" t="s">
        <v>28</v>
      </c>
      <c r="AP19" t="s">
        <v>643</v>
      </c>
      <c r="AQ19" t="s">
        <v>157</v>
      </c>
      <c r="AR19" t="s">
        <v>157</v>
      </c>
      <c r="AS19" t="s">
        <v>157</v>
      </c>
      <c r="AT19" t="s">
        <v>33</v>
      </c>
      <c r="AU19" t="s">
        <v>157</v>
      </c>
      <c r="AW19" t="s">
        <v>246</v>
      </c>
      <c r="AX19" t="s">
        <v>247</v>
      </c>
      <c r="AY19" t="s">
        <v>248</v>
      </c>
      <c r="AZ19" t="s">
        <v>156</v>
      </c>
      <c r="BA19" t="s">
        <v>157</v>
      </c>
      <c r="BB19">
        <v>45810</v>
      </c>
      <c r="BC19">
        <v>45826</v>
      </c>
      <c r="BF19" t="s">
        <v>589</v>
      </c>
      <c r="BG19" t="s">
        <v>586</v>
      </c>
      <c r="BH19" t="s">
        <v>157</v>
      </c>
      <c r="BJ19" t="s">
        <v>161</v>
      </c>
      <c r="BK19" t="s">
        <v>20</v>
      </c>
      <c r="BL19" t="s">
        <v>19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BR19" t="s">
        <v>157</v>
      </c>
      <c r="BS19" t="s">
        <v>157</v>
      </c>
      <c r="BT19" t="s">
        <v>157</v>
      </c>
      <c r="BU19" t="s">
        <v>157</v>
      </c>
      <c r="BV19" t="s">
        <v>157</v>
      </c>
      <c r="BW19" t="s">
        <v>157</v>
      </c>
      <c r="BX19" t="s">
        <v>157</v>
      </c>
      <c r="BY19" t="s">
        <v>157</v>
      </c>
      <c r="BZ19" t="s">
        <v>157</v>
      </c>
    </row>
    <row r="20" spans="2:78" x14ac:dyDescent="0.25">
      <c r="B20" t="str">
        <f>XPlan_raw7[[#This Row],[EKA_kode]]</f>
        <v>T350027402</v>
      </c>
      <c r="C20" t="str">
        <f>XPlan_raw7[[#This Row],[eka_langtnavn]]</f>
        <v>Master's Thesis - 30 ECTS</v>
      </c>
      <c r="D20" t="str">
        <f>IF(XPlan_raw7[[#This Row],[Interne-kode]]&lt;&gt;"(tom)",XPlan_raw7[[#This Row],[Interne-kode]],"")</f>
        <v>THS</v>
      </c>
      <c r="E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0" t="str">
        <f>IF(XPlan_raw7[[#This Row],[Campus]]&lt;&gt;"(tom)",XPlan_raw7[[#This Row],[Campus]],"")</f>
        <v>Sønderborg</v>
      </c>
      <c r="H20" t="str">
        <f>IF(XPlan_raw7[[#This Row],[Prøveform]]&lt;&gt;"(tom)",XPlan_raw7[[#This Row],[Prøveform]],"")</f>
        <v>Master's thesis with oral defence</v>
      </c>
      <c r="I20" t="str">
        <f>IF(XPlan_raw7[[#This Row],[Eksaminator_samlet]]&lt;&gt;"",XPlan_raw7[[#This Row],[Eksaminator_samlet]],"")</f>
        <v>Supervisor</v>
      </c>
      <c r="J20" t="str">
        <f>IF(XPlan_raw7[[#This Row],[Censur]]&lt;&gt;"(tom)",XPlan_raw7[[#This Row],[Censur]],"")</f>
        <v>Second examiner: External</v>
      </c>
      <c r="K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0" t="s">
        <v>235</v>
      </c>
      <c r="S20" t="s">
        <v>236</v>
      </c>
      <c r="T20" t="s">
        <v>237</v>
      </c>
      <c r="U20" t="s">
        <v>203</v>
      </c>
      <c r="V20" t="s">
        <v>157</v>
      </c>
      <c r="W20" s="4">
        <v>45811</v>
      </c>
      <c r="X20" s="4">
        <v>45832</v>
      </c>
      <c r="Y20" t="s">
        <v>630</v>
      </c>
      <c r="Z20" t="s">
        <v>209</v>
      </c>
      <c r="AA20" t="s">
        <v>322</v>
      </c>
      <c r="AB20" t="s">
        <v>187</v>
      </c>
      <c r="AC20" s="4" t="s">
        <v>157</v>
      </c>
      <c r="AE20" t="s">
        <v>161</v>
      </c>
      <c r="AF20" t="s">
        <v>20</v>
      </c>
      <c r="AG20" t="s">
        <v>157</v>
      </c>
      <c r="AH20" t="s">
        <v>157</v>
      </c>
      <c r="AI20" t="s">
        <v>157</v>
      </c>
      <c r="AJ20" t="s">
        <v>157</v>
      </c>
      <c r="AK20" t="s">
        <v>157</v>
      </c>
      <c r="AL20" t="s">
        <v>157</v>
      </c>
      <c r="AM20" t="s">
        <v>157</v>
      </c>
      <c r="AN20" t="s">
        <v>157</v>
      </c>
      <c r="AO20" t="s">
        <v>28</v>
      </c>
      <c r="AP20" t="s">
        <v>643</v>
      </c>
      <c r="AQ20" t="s">
        <v>157</v>
      </c>
      <c r="AR20" t="s">
        <v>157</v>
      </c>
      <c r="AS20" t="s">
        <v>157</v>
      </c>
      <c r="AT20" t="s">
        <v>33</v>
      </c>
      <c r="AU20" t="s">
        <v>157</v>
      </c>
      <c r="AW20" t="s">
        <v>221</v>
      </c>
      <c r="AX20" t="s">
        <v>222</v>
      </c>
      <c r="AY20" t="s">
        <v>223</v>
      </c>
      <c r="AZ20" t="s">
        <v>203</v>
      </c>
      <c r="BA20" t="s">
        <v>157</v>
      </c>
      <c r="BB20">
        <v>45810</v>
      </c>
      <c r="BC20">
        <v>45824</v>
      </c>
      <c r="BF20" t="s">
        <v>589</v>
      </c>
      <c r="BG20" t="s">
        <v>588</v>
      </c>
      <c r="BH20" t="s">
        <v>157</v>
      </c>
      <c r="BJ20" t="s">
        <v>161</v>
      </c>
      <c r="BK20" t="s">
        <v>20</v>
      </c>
      <c r="BL20" t="s">
        <v>157</v>
      </c>
      <c r="BM20" t="s">
        <v>157</v>
      </c>
      <c r="BN20" t="s">
        <v>157</v>
      </c>
      <c r="BO20" t="s">
        <v>23</v>
      </c>
      <c r="BP20" t="s">
        <v>157</v>
      </c>
      <c r="BQ20" t="s">
        <v>157</v>
      </c>
      <c r="BR20" t="s">
        <v>157</v>
      </c>
      <c r="BS20" t="s">
        <v>157</v>
      </c>
      <c r="BT20" t="s">
        <v>157</v>
      </c>
      <c r="BU20" t="s">
        <v>157</v>
      </c>
      <c r="BV20" t="s">
        <v>157</v>
      </c>
      <c r="BW20" t="s">
        <v>157</v>
      </c>
      <c r="BX20" t="s">
        <v>157</v>
      </c>
      <c r="BY20" t="s">
        <v>157</v>
      </c>
      <c r="BZ20" t="s">
        <v>34</v>
      </c>
    </row>
    <row r="21" spans="2:78" x14ac:dyDescent="0.25">
      <c r="B21" t="str">
        <f>XPlan_raw7[[#This Row],[EKA_kode]]</f>
        <v>T350027402</v>
      </c>
      <c r="C21" t="str">
        <f>XPlan_raw7[[#This Row],[eka_langtnavn]]</f>
        <v>Master's Thesis - 30 ECTS</v>
      </c>
      <c r="D21" t="str">
        <f>IF(XPlan_raw7[[#This Row],[Interne-kode]]&lt;&gt;"(tom)",XPlan_raw7[[#This Row],[Interne-kode]],"")</f>
        <v>THS</v>
      </c>
      <c r="E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1" t="str">
        <f>IF(XPlan_raw7[[#This Row],[Campus]]&lt;&gt;"(tom)",XPlan_raw7[[#This Row],[Campus]],"")</f>
        <v>Sønderborg</v>
      </c>
      <c r="H21" t="str">
        <f>IF(XPlan_raw7[[#This Row],[Prøveform]]&lt;&gt;"(tom)",XPlan_raw7[[#This Row],[Prøveform]],"")</f>
        <v>Hand-In</v>
      </c>
      <c r="I21" t="str">
        <f>IF(XPlan_raw7[[#This Row],[Eksaminator_samlet]]&lt;&gt;"",XPlan_raw7[[#This Row],[Eksaminator_samlet]],"")</f>
        <v>Supervisor</v>
      </c>
      <c r="J21" t="str">
        <f>IF(XPlan_raw7[[#This Row],[Censur]]&lt;&gt;"(tom)",XPlan_raw7[[#This Row],[Censur]],"")</f>
        <v>Second examiner: External</v>
      </c>
      <c r="K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1" t="s">
        <v>235</v>
      </c>
      <c r="S21" t="s">
        <v>236</v>
      </c>
      <c r="T21" t="s">
        <v>237</v>
      </c>
      <c r="U21" t="s">
        <v>203</v>
      </c>
      <c r="V21" t="s">
        <v>157</v>
      </c>
      <c r="W21" s="4">
        <v>45810</v>
      </c>
      <c r="Y21" t="s">
        <v>630</v>
      </c>
      <c r="Z21" t="s">
        <v>209</v>
      </c>
      <c r="AA21" t="s">
        <v>636</v>
      </c>
      <c r="AB21" t="s">
        <v>187</v>
      </c>
      <c r="AC21" s="4" t="s">
        <v>157</v>
      </c>
      <c r="AE21" t="s">
        <v>161</v>
      </c>
      <c r="AF21" t="s">
        <v>20</v>
      </c>
      <c r="AG21" t="s">
        <v>157</v>
      </c>
      <c r="AH21" t="s">
        <v>157</v>
      </c>
      <c r="AI21" t="s">
        <v>157</v>
      </c>
      <c r="AJ21" t="s">
        <v>157</v>
      </c>
      <c r="AK21" t="s">
        <v>157</v>
      </c>
      <c r="AL21" t="s">
        <v>157</v>
      </c>
      <c r="AM21" t="s">
        <v>157</v>
      </c>
      <c r="AN21" t="s">
        <v>157</v>
      </c>
      <c r="AO21" t="s">
        <v>28</v>
      </c>
      <c r="AP21" t="s">
        <v>643</v>
      </c>
      <c r="AQ21" t="s">
        <v>157</v>
      </c>
      <c r="AR21" t="s">
        <v>157</v>
      </c>
      <c r="AS21" t="s">
        <v>157</v>
      </c>
      <c r="AT21" t="s">
        <v>33</v>
      </c>
      <c r="AU21" t="s">
        <v>157</v>
      </c>
      <c r="AW21" t="s">
        <v>256</v>
      </c>
      <c r="AX21" t="s">
        <v>257</v>
      </c>
      <c r="AY21" t="s">
        <v>258</v>
      </c>
      <c r="AZ21" t="s">
        <v>203</v>
      </c>
      <c r="BA21" t="s">
        <v>157</v>
      </c>
      <c r="BB21">
        <v>45810</v>
      </c>
      <c r="BC21">
        <v>45824</v>
      </c>
      <c r="BF21" t="s">
        <v>589</v>
      </c>
      <c r="BG21" t="s">
        <v>588</v>
      </c>
      <c r="BH21" t="s">
        <v>157</v>
      </c>
      <c r="BJ21" t="s">
        <v>161</v>
      </c>
      <c r="BK21" t="s">
        <v>20</v>
      </c>
      <c r="BL21" t="s">
        <v>19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BR21" t="s">
        <v>157</v>
      </c>
      <c r="BS21" t="s">
        <v>157</v>
      </c>
      <c r="BT21" t="s">
        <v>157</v>
      </c>
      <c r="BU21" t="s">
        <v>157</v>
      </c>
      <c r="BV21" t="s">
        <v>157</v>
      </c>
      <c r="BW21" t="s">
        <v>157</v>
      </c>
      <c r="BX21" t="s">
        <v>157</v>
      </c>
      <c r="BY21" t="s">
        <v>157</v>
      </c>
      <c r="BZ21" t="s">
        <v>157</v>
      </c>
    </row>
    <row r="22" spans="2:78" x14ac:dyDescent="0.25">
      <c r="B22" t="str">
        <f>XPlan_raw7[[#This Row],[EKA_kode]]</f>
        <v>T350029402</v>
      </c>
      <c r="C22" t="str">
        <f>XPlan_raw7[[#This Row],[eka_langtnavn]]</f>
        <v>Master Thesis 40 ects</v>
      </c>
      <c r="D22" t="str">
        <f>IF(XPlan_raw7[[#This Row],[Interne-kode]]&lt;&gt;"(tom)",XPlan_raw7[[#This Row],[Interne-kode]],"")</f>
        <v/>
      </c>
      <c r="E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2" t="str">
        <f>IF(XPlan_raw7[[#This Row],[Campus]]&lt;&gt;"(tom)",XPlan_raw7[[#This Row],[Campus]],"")</f>
        <v>Sønderborg</v>
      </c>
      <c r="H22" t="str">
        <f>IF(XPlan_raw7[[#This Row],[Prøveform]]&lt;&gt;"(tom)",XPlan_raw7[[#This Row],[Prøveform]],"")</f>
        <v>Master's thesis with oral defence</v>
      </c>
      <c r="I22" t="str">
        <f>IF(XPlan_raw7[[#This Row],[Eksaminator_samlet]]&lt;&gt;"",XPlan_raw7[[#This Row],[Eksaminator_samlet]],"")</f>
        <v>Supervisor</v>
      </c>
      <c r="J22" t="str">
        <f>IF(XPlan_raw7[[#This Row],[Censur]]&lt;&gt;"(tom)",XPlan_raw7[[#This Row],[Censur]],"")</f>
        <v>Second examiner: External</v>
      </c>
      <c r="K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2" t="s">
        <v>229</v>
      </c>
      <c r="S22" t="s">
        <v>230</v>
      </c>
      <c r="T22" t="s">
        <v>157</v>
      </c>
      <c r="U22" t="s">
        <v>203</v>
      </c>
      <c r="V22" t="s">
        <v>157</v>
      </c>
      <c r="W22" s="4">
        <v>45811</v>
      </c>
      <c r="X22" s="4">
        <v>45832</v>
      </c>
      <c r="Y22" t="s">
        <v>630</v>
      </c>
      <c r="Z22" t="s">
        <v>209</v>
      </c>
      <c r="AA22" t="s">
        <v>322</v>
      </c>
      <c r="AB22" t="s">
        <v>187</v>
      </c>
      <c r="AC22" s="4" t="s">
        <v>157</v>
      </c>
      <c r="AE22" t="s">
        <v>161</v>
      </c>
      <c r="AF22" t="s">
        <v>20</v>
      </c>
      <c r="AG22" t="s">
        <v>157</v>
      </c>
      <c r="AH22" t="s">
        <v>157</v>
      </c>
      <c r="AI22" t="s">
        <v>157</v>
      </c>
      <c r="AJ22" t="s">
        <v>157</v>
      </c>
      <c r="AK22" t="s">
        <v>157</v>
      </c>
      <c r="AL22" t="s">
        <v>157</v>
      </c>
      <c r="AM22" t="s">
        <v>157</v>
      </c>
      <c r="AN22" t="s">
        <v>157</v>
      </c>
      <c r="AO22" t="s">
        <v>28</v>
      </c>
      <c r="AP22" t="s">
        <v>643</v>
      </c>
      <c r="AQ22" t="s">
        <v>157</v>
      </c>
      <c r="AR22" t="s">
        <v>157</v>
      </c>
      <c r="AS22" t="s">
        <v>157</v>
      </c>
      <c r="AT22" t="s">
        <v>33</v>
      </c>
      <c r="AU22" t="s">
        <v>157</v>
      </c>
      <c r="AW22" t="s">
        <v>259</v>
      </c>
      <c r="AX22" t="s">
        <v>260</v>
      </c>
      <c r="AY22" t="s">
        <v>261</v>
      </c>
      <c r="AZ22" t="s">
        <v>262</v>
      </c>
      <c r="BA22" t="s">
        <v>157</v>
      </c>
      <c r="BB22">
        <v>45810</v>
      </c>
      <c r="BF22" t="s">
        <v>590</v>
      </c>
      <c r="BG22" t="s">
        <v>588</v>
      </c>
      <c r="BH22" t="s">
        <v>157</v>
      </c>
      <c r="BK22" t="s">
        <v>20</v>
      </c>
      <c r="BL22" t="s">
        <v>19</v>
      </c>
      <c r="BM22" t="s">
        <v>21</v>
      </c>
      <c r="BN22" t="s">
        <v>22</v>
      </c>
      <c r="BO22" t="s">
        <v>157</v>
      </c>
      <c r="BP22" t="s">
        <v>157</v>
      </c>
      <c r="BQ22" t="s">
        <v>157</v>
      </c>
      <c r="BR22" t="s">
        <v>157</v>
      </c>
      <c r="BS22" t="s">
        <v>157</v>
      </c>
      <c r="BT22" t="s">
        <v>157</v>
      </c>
      <c r="BU22" t="s">
        <v>157</v>
      </c>
      <c r="BV22" t="s">
        <v>157</v>
      </c>
      <c r="BW22" t="s">
        <v>157</v>
      </c>
      <c r="BX22" t="s">
        <v>157</v>
      </c>
      <c r="BY22" t="s">
        <v>157</v>
      </c>
      <c r="BZ22" t="s">
        <v>157</v>
      </c>
    </row>
    <row r="23" spans="2:78" x14ac:dyDescent="0.25">
      <c r="B23" t="str">
        <f>XPlan_raw7[[#This Row],[EKA_kode]]</f>
        <v>T350029402</v>
      </c>
      <c r="C23" t="str">
        <f>XPlan_raw7[[#This Row],[eka_langtnavn]]</f>
        <v>Master Thesis 40 ects</v>
      </c>
      <c r="D23" t="str">
        <f>IF(XPlan_raw7[[#This Row],[Interne-kode]]&lt;&gt;"(tom)",XPlan_raw7[[#This Row],[Interne-kode]],"")</f>
        <v/>
      </c>
      <c r="E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3" t="str">
        <f>IF(XPlan_raw7[[#This Row],[Campus]]&lt;&gt;"(tom)",XPlan_raw7[[#This Row],[Campus]],"")</f>
        <v>Sønderborg</v>
      </c>
      <c r="H23" t="str">
        <f>IF(XPlan_raw7[[#This Row],[Prøveform]]&lt;&gt;"(tom)",XPlan_raw7[[#This Row],[Prøveform]],"")</f>
        <v>Hand-In</v>
      </c>
      <c r="I23" t="str">
        <f>IF(XPlan_raw7[[#This Row],[Eksaminator_samlet]]&lt;&gt;"",XPlan_raw7[[#This Row],[Eksaminator_samlet]],"")</f>
        <v>Supervisor</v>
      </c>
      <c r="J23" t="str">
        <f>IF(XPlan_raw7[[#This Row],[Censur]]&lt;&gt;"(tom)",XPlan_raw7[[#This Row],[Censur]],"")</f>
        <v>Second examiner: External</v>
      </c>
      <c r="K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3" t="s">
        <v>229</v>
      </c>
      <c r="S23" t="s">
        <v>230</v>
      </c>
      <c r="T23" t="s">
        <v>157</v>
      </c>
      <c r="U23" t="s">
        <v>203</v>
      </c>
      <c r="V23" t="s">
        <v>157</v>
      </c>
      <c r="W23" s="4">
        <v>45810</v>
      </c>
      <c r="Y23" t="s">
        <v>630</v>
      </c>
      <c r="Z23" t="s">
        <v>209</v>
      </c>
      <c r="AA23" t="s">
        <v>636</v>
      </c>
      <c r="AB23" t="s">
        <v>187</v>
      </c>
      <c r="AC23" s="4" t="s">
        <v>157</v>
      </c>
      <c r="AE23" t="s">
        <v>161</v>
      </c>
      <c r="AF23" t="s">
        <v>20</v>
      </c>
      <c r="AG23" t="s">
        <v>157</v>
      </c>
      <c r="AH23" t="s">
        <v>157</v>
      </c>
      <c r="AI23" t="s">
        <v>157</v>
      </c>
      <c r="AJ23" t="s">
        <v>157</v>
      </c>
      <c r="AK23" t="s">
        <v>157</v>
      </c>
      <c r="AL23" t="s">
        <v>157</v>
      </c>
      <c r="AM23" t="s">
        <v>157</v>
      </c>
      <c r="AN23" t="s">
        <v>157</v>
      </c>
      <c r="AO23" t="s">
        <v>28</v>
      </c>
      <c r="AP23" t="s">
        <v>643</v>
      </c>
      <c r="AQ23" t="s">
        <v>157</v>
      </c>
      <c r="AR23" t="s">
        <v>157</v>
      </c>
      <c r="AS23" t="s">
        <v>157</v>
      </c>
      <c r="AT23" t="s">
        <v>33</v>
      </c>
      <c r="AU23" t="s">
        <v>157</v>
      </c>
      <c r="AW23" t="s">
        <v>284</v>
      </c>
      <c r="AX23" t="s">
        <v>285</v>
      </c>
      <c r="AY23" t="s">
        <v>286</v>
      </c>
      <c r="AZ23" t="s">
        <v>156</v>
      </c>
      <c r="BA23" t="s">
        <v>157</v>
      </c>
      <c r="BB23">
        <v>45810</v>
      </c>
      <c r="BC23">
        <v>45834</v>
      </c>
      <c r="BF23" t="s">
        <v>589</v>
      </c>
      <c r="BG23" t="s">
        <v>586</v>
      </c>
      <c r="BH23" t="s">
        <v>157</v>
      </c>
      <c r="BJ23" t="s">
        <v>161</v>
      </c>
      <c r="BK23" t="s">
        <v>20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BR23" t="s">
        <v>26</v>
      </c>
      <c r="BS23" t="s">
        <v>157</v>
      </c>
      <c r="BT23" t="s">
        <v>157</v>
      </c>
      <c r="BU23" t="s">
        <v>157</v>
      </c>
      <c r="BV23" t="s">
        <v>157</v>
      </c>
      <c r="BW23" t="s">
        <v>157</v>
      </c>
      <c r="BX23" t="s">
        <v>157</v>
      </c>
      <c r="BY23" t="s">
        <v>157</v>
      </c>
      <c r="BZ23" t="s">
        <v>157</v>
      </c>
    </row>
    <row r="24" spans="2:78" x14ac:dyDescent="0.25">
      <c r="B24" t="str">
        <f>XPlan_raw7[[#This Row],[EKA_kode]]</f>
        <v>T350044402</v>
      </c>
      <c r="C24" t="str">
        <f>XPlan_raw7[[#This Row],[eka_langtnavn]]</f>
        <v>Advanced Machine Learning</v>
      </c>
      <c r="D24" t="str">
        <f>IF(XPlan_raw7[[#This Row],[Interne-kode]]&lt;&gt;"(tom)",XPlan_raw7[[#This Row],[Interne-kode]],"")</f>
        <v>MC-AML</v>
      </c>
      <c r="E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24" t="str">
        <f>IF(XPlan_raw7[[#This Row],[Campus]]&lt;&gt;"(tom)",XPlan_raw7[[#This Row],[Campus]],"")</f>
        <v>Sønderborg</v>
      </c>
      <c r="H24" t="str">
        <f>IF(XPlan_raw7[[#This Row],[Prøveform]]&lt;&gt;"(tom)",XPlan_raw7[[#This Row],[Prøveform]],"")</f>
        <v>Project report with oral defence</v>
      </c>
      <c r="I24" t="str">
        <f>IF(XPlan_raw7[[#This Row],[Eksaminator_samlet]]&lt;&gt;"",XPlan_raw7[[#This Row],[Eksaminator_samlet]],"")</f>
        <v>Alin Marian Drimus</v>
      </c>
      <c r="J24" t="str">
        <f>IF(XPlan_raw7[[#This Row],[Censur]]&lt;&gt;"(tom)",XPlan_raw7[[#This Row],[Censur]],"")</f>
        <v>Second examiner: Internal</v>
      </c>
      <c r="K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4" t="s">
        <v>301</v>
      </c>
      <c r="S24" t="s">
        <v>302</v>
      </c>
      <c r="T24" t="s">
        <v>303</v>
      </c>
      <c r="U24" t="s">
        <v>156</v>
      </c>
      <c r="V24" t="s">
        <v>157</v>
      </c>
      <c r="W24" s="4">
        <v>45831</v>
      </c>
      <c r="X24" s="4">
        <v>45833</v>
      </c>
      <c r="Y24" t="s">
        <v>634</v>
      </c>
      <c r="Z24" t="s">
        <v>304</v>
      </c>
      <c r="AA24" t="s">
        <v>441</v>
      </c>
      <c r="AB24" t="s">
        <v>160</v>
      </c>
      <c r="AC24" s="4">
        <v>45895</v>
      </c>
      <c r="AF24" t="s">
        <v>20</v>
      </c>
      <c r="AG24" t="s">
        <v>157</v>
      </c>
      <c r="AH24" t="s">
        <v>157</v>
      </c>
      <c r="AI24" t="s">
        <v>157</v>
      </c>
      <c r="AJ24" t="s">
        <v>157</v>
      </c>
      <c r="AK24" t="s">
        <v>157</v>
      </c>
      <c r="AL24" t="s">
        <v>157</v>
      </c>
      <c r="AM24" t="s">
        <v>157</v>
      </c>
      <c r="AN24" t="s">
        <v>157</v>
      </c>
      <c r="AO24" t="s">
        <v>157</v>
      </c>
      <c r="AP24" t="s">
        <v>643</v>
      </c>
      <c r="AQ24" t="s">
        <v>157</v>
      </c>
      <c r="AR24" t="s">
        <v>157</v>
      </c>
      <c r="AS24" t="s">
        <v>32</v>
      </c>
      <c r="AT24" t="s">
        <v>33</v>
      </c>
      <c r="AU24" t="s">
        <v>80</v>
      </c>
      <c r="AW24" t="s">
        <v>288</v>
      </c>
      <c r="AX24" t="s">
        <v>289</v>
      </c>
      <c r="AY24" t="s">
        <v>290</v>
      </c>
      <c r="AZ24" t="s">
        <v>156</v>
      </c>
      <c r="BA24" t="s">
        <v>157</v>
      </c>
      <c r="BB24">
        <v>45810</v>
      </c>
      <c r="BF24" t="s">
        <v>589</v>
      </c>
      <c r="BG24" t="s">
        <v>586</v>
      </c>
      <c r="BH24" t="s">
        <v>157</v>
      </c>
      <c r="BK24" t="s">
        <v>20</v>
      </c>
      <c r="BL24" t="s">
        <v>157</v>
      </c>
      <c r="BM24" t="s">
        <v>21</v>
      </c>
      <c r="BN24" t="s">
        <v>157</v>
      </c>
      <c r="BO24" t="s">
        <v>157</v>
      </c>
      <c r="BP24" t="s">
        <v>157</v>
      </c>
      <c r="BQ24" t="s">
        <v>157</v>
      </c>
      <c r="BR24" t="s">
        <v>157</v>
      </c>
      <c r="BS24" t="s">
        <v>157</v>
      </c>
      <c r="BT24" t="s">
        <v>157</v>
      </c>
      <c r="BU24" t="s">
        <v>157</v>
      </c>
      <c r="BV24" t="s">
        <v>157</v>
      </c>
      <c r="BW24" t="s">
        <v>157</v>
      </c>
      <c r="BX24" t="s">
        <v>157</v>
      </c>
      <c r="BY24" t="s">
        <v>157</v>
      </c>
      <c r="BZ24" t="s">
        <v>157</v>
      </c>
    </row>
    <row r="25" spans="2:78" x14ac:dyDescent="0.25">
      <c r="B25" t="str">
        <f>XPlan_raw7[[#This Row],[EKA_kode]]</f>
        <v>T350044402</v>
      </c>
      <c r="C25" t="str">
        <f>XPlan_raw7[[#This Row],[eka_langtnavn]]</f>
        <v>Advanced Machine Learning</v>
      </c>
      <c r="D25" t="str">
        <f>IF(XPlan_raw7[[#This Row],[Interne-kode]]&lt;&gt;"(tom)",XPlan_raw7[[#This Row],[Interne-kode]],"")</f>
        <v>MC-AML</v>
      </c>
      <c r="E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5" t="str">
        <f>IF(XPlan_raw7[[#This Row],[Campus]]&lt;&gt;"(tom)",XPlan_raw7[[#This Row],[Campus]],"")</f>
        <v>Sønderborg</v>
      </c>
      <c r="H25" t="str">
        <f>IF(XPlan_raw7[[#This Row],[Prøveform]]&lt;&gt;"(tom)",XPlan_raw7[[#This Row],[Prøveform]],"")</f>
        <v>Hand-In</v>
      </c>
      <c r="I25" t="str">
        <f>IF(XPlan_raw7[[#This Row],[Eksaminator_samlet]]&lt;&gt;"",XPlan_raw7[[#This Row],[Eksaminator_samlet]],"")</f>
        <v>Alin Marian Drimus</v>
      </c>
      <c r="J25" t="str">
        <f>IF(XPlan_raw7[[#This Row],[Censur]]&lt;&gt;"(tom)",XPlan_raw7[[#This Row],[Censur]],"")</f>
        <v>Second examiner: Internal</v>
      </c>
      <c r="K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5" s="5" t="s">
        <v>301</v>
      </c>
      <c r="S25" s="5" t="s">
        <v>302</v>
      </c>
      <c r="T25" t="s">
        <v>303</v>
      </c>
      <c r="U25" s="5" t="s">
        <v>156</v>
      </c>
      <c r="V25" t="s">
        <v>157</v>
      </c>
      <c r="W25" s="45">
        <v>45811</v>
      </c>
      <c r="Y25" s="4" t="s">
        <v>634</v>
      </c>
      <c r="Z25" s="5" t="s">
        <v>304</v>
      </c>
      <c r="AA25" t="s">
        <v>636</v>
      </c>
      <c r="AB25" s="5" t="s">
        <v>160</v>
      </c>
      <c r="AC25" s="4">
        <v>45880</v>
      </c>
      <c r="AD25" s="45"/>
      <c r="AF25" t="s">
        <v>20</v>
      </c>
      <c r="AG25" s="5" t="s">
        <v>157</v>
      </c>
      <c r="AH25" t="s">
        <v>157</v>
      </c>
      <c r="AI25" s="5" t="s">
        <v>157</v>
      </c>
      <c r="AJ25" t="s">
        <v>157</v>
      </c>
      <c r="AK25" s="5" t="s">
        <v>157</v>
      </c>
      <c r="AL25" t="s">
        <v>157</v>
      </c>
      <c r="AM25" s="5" t="s">
        <v>157</v>
      </c>
      <c r="AN25" t="s">
        <v>157</v>
      </c>
      <c r="AO25" t="s">
        <v>157</v>
      </c>
      <c r="AP25" t="s">
        <v>643</v>
      </c>
      <c r="AQ25" t="s">
        <v>157</v>
      </c>
      <c r="AR25" t="s">
        <v>157</v>
      </c>
      <c r="AS25" t="s">
        <v>32</v>
      </c>
      <c r="AT25" t="s">
        <v>33</v>
      </c>
      <c r="AU25" t="s">
        <v>80</v>
      </c>
      <c r="AW25" t="s">
        <v>281</v>
      </c>
      <c r="AX25" t="s">
        <v>282</v>
      </c>
      <c r="AY25" t="s">
        <v>283</v>
      </c>
      <c r="AZ25" t="s">
        <v>203</v>
      </c>
      <c r="BA25" t="s">
        <v>157</v>
      </c>
      <c r="BB25">
        <v>45810</v>
      </c>
      <c r="BF25" t="s">
        <v>591</v>
      </c>
      <c r="BG25" t="s">
        <v>588</v>
      </c>
      <c r="BH25" t="s">
        <v>157</v>
      </c>
      <c r="BK25" t="s">
        <v>20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BR25" t="s">
        <v>26</v>
      </c>
      <c r="BS25" t="s">
        <v>157</v>
      </c>
      <c r="BT25" t="s">
        <v>157</v>
      </c>
      <c r="BU25" t="s">
        <v>157</v>
      </c>
      <c r="BV25" t="s">
        <v>157</v>
      </c>
      <c r="BW25" t="s">
        <v>157</v>
      </c>
      <c r="BX25" t="s">
        <v>157</v>
      </c>
      <c r="BY25" t="s">
        <v>157</v>
      </c>
      <c r="BZ25" t="s">
        <v>157</v>
      </c>
    </row>
    <row r="26" spans="2:78" x14ac:dyDescent="0.25">
      <c r="B26" t="str">
        <f>XPlan_raw7[[#This Row],[EKA_kode]]</f>
        <v>T993100402</v>
      </c>
      <c r="C26" t="str">
        <f>XPlan_raw7[[#This Row],[eka_langtnavn]]</f>
        <v>Individual Study Activity</v>
      </c>
      <c r="D26" t="str">
        <f>IF(XPlan_raw7[[#This Row],[Interne-kode]]&lt;&gt;"(tom)",XPlan_raw7[[#This Row],[Interne-kode]],"")</f>
        <v/>
      </c>
      <c r="E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6" t="str">
        <f>IF(XPlan_raw7[[#This Row],[Campus]]&lt;&gt;"(tom)",XPlan_raw7[[#This Row],[Campus]],"")</f>
        <v>Sønderborg</v>
      </c>
      <c r="H26" t="str">
        <f>IF(XPlan_raw7[[#This Row],[Prøveform]]&lt;&gt;"(tom)",XPlan_raw7[[#This Row],[Prøveform]],"")</f>
        <v>Take-home assignment</v>
      </c>
      <c r="I26" t="str">
        <f>IF(XPlan_raw7[[#This Row],[Eksaminator_samlet]]&lt;&gt;"",XPlan_raw7[[#This Row],[Eksaminator_samlet]],"")</f>
        <v>Supervisor</v>
      </c>
      <c r="J26" t="str">
        <f>IF(XPlan_raw7[[#This Row],[Censur]]&lt;&gt;"(tom)",XPlan_raw7[[#This Row],[Censur]],"")</f>
        <v>Second examiner: None</v>
      </c>
      <c r="K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26" s="28" t="s">
        <v>271</v>
      </c>
      <c r="S26" s="28" t="s">
        <v>254</v>
      </c>
      <c r="T26" s="35" t="s">
        <v>157</v>
      </c>
      <c r="U26" s="28" t="s">
        <v>203</v>
      </c>
      <c r="V26" s="35" t="s">
        <v>157</v>
      </c>
      <c r="W26" s="39">
        <v>45810</v>
      </c>
      <c r="X26" s="40"/>
      <c r="Y26" s="40" t="s">
        <v>157</v>
      </c>
      <c r="Z26" s="28" t="s">
        <v>209</v>
      </c>
      <c r="AA26" s="35" t="s">
        <v>255</v>
      </c>
      <c r="AB26" s="28" t="s">
        <v>167</v>
      </c>
      <c r="AC26" s="40">
        <v>45880</v>
      </c>
      <c r="AD26" s="39"/>
      <c r="AE26" s="35"/>
      <c r="AF26" t="s">
        <v>20</v>
      </c>
      <c r="AG26" s="28" t="s">
        <v>157</v>
      </c>
      <c r="AH26" s="35" t="s">
        <v>157</v>
      </c>
      <c r="AI26" s="28" t="s">
        <v>157</v>
      </c>
      <c r="AJ26" s="35" t="s">
        <v>157</v>
      </c>
      <c r="AK26" s="28" t="s">
        <v>157</v>
      </c>
      <c r="AL26" s="35" t="s">
        <v>157</v>
      </c>
      <c r="AM26" s="28" t="s">
        <v>157</v>
      </c>
      <c r="AN26" s="35" t="s">
        <v>157</v>
      </c>
      <c r="AO26" s="35" t="s">
        <v>157</v>
      </c>
      <c r="AP26" s="35" t="s">
        <v>643</v>
      </c>
      <c r="AQ26" s="35" t="s">
        <v>157</v>
      </c>
      <c r="AR26" s="35" t="s">
        <v>157</v>
      </c>
      <c r="AS26" s="35" t="s">
        <v>157</v>
      </c>
      <c r="AT26" s="35" t="s">
        <v>157</v>
      </c>
      <c r="AU26" s="35" t="s">
        <v>157</v>
      </c>
      <c r="AW26" t="s">
        <v>200</v>
      </c>
      <c r="AX26" t="s">
        <v>201</v>
      </c>
      <c r="AY26" t="s">
        <v>202</v>
      </c>
      <c r="AZ26" t="s">
        <v>203</v>
      </c>
      <c r="BA26" t="s">
        <v>157</v>
      </c>
      <c r="BB26">
        <v>45810</v>
      </c>
      <c r="BF26" t="s">
        <v>591</v>
      </c>
      <c r="BG26" t="s">
        <v>588</v>
      </c>
      <c r="BH26" t="s">
        <v>157</v>
      </c>
      <c r="BK26" t="s">
        <v>20</v>
      </c>
      <c r="BL26" t="s">
        <v>157</v>
      </c>
      <c r="BM26" t="s">
        <v>21</v>
      </c>
      <c r="BN26" t="s">
        <v>157</v>
      </c>
      <c r="BO26" t="s">
        <v>157</v>
      </c>
      <c r="BP26" t="s">
        <v>157</v>
      </c>
      <c r="BQ26" t="s">
        <v>157</v>
      </c>
      <c r="BR26" t="s">
        <v>157</v>
      </c>
      <c r="BS26" t="s">
        <v>157</v>
      </c>
      <c r="BT26" t="s">
        <v>157</v>
      </c>
      <c r="BU26" t="s">
        <v>157</v>
      </c>
      <c r="BV26" t="s">
        <v>157</v>
      </c>
      <c r="BW26" t="s">
        <v>157</v>
      </c>
      <c r="BX26" t="s">
        <v>157</v>
      </c>
      <c r="BY26" t="s">
        <v>157</v>
      </c>
      <c r="BZ26" t="s">
        <v>34</v>
      </c>
    </row>
    <row r="27" spans="2:78" x14ac:dyDescent="0.25">
      <c r="B27" t="str">
        <f>XPlan_raw7[[#This Row],[EKA_kode]]</f>
        <v>B100191402</v>
      </c>
      <c r="C27" t="str">
        <f>XPlan_raw7[[#This Row],[eka_langtnavn]]</f>
        <v>Business Law</v>
      </c>
      <c r="D27" t="str">
        <f>IF(XPlan_raw7[[#This Row],[Interne-kode]]&lt;&gt;"(tom)",XPlan_raw7[[#This Row],[Interne-kode]],"")</f>
        <v/>
      </c>
      <c r="E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27" t="str">
        <f>IF(XPlan_raw7[[#This Row],[Campus]]&lt;&gt;"(tom)",XPlan_raw7[[#This Row],[Campus]],"")</f>
        <v>Sønderborg</v>
      </c>
      <c r="H27" t="str">
        <f>IF(XPlan_raw7[[#This Row],[Prøveform]]&lt;&gt;"(tom)",XPlan_raw7[[#This Row],[Prøveform]],"")</f>
        <v>Written examination</v>
      </c>
      <c r="I27" t="str">
        <f>IF(XPlan_raw7[[#This Row],[Eksaminator_samlet]]&lt;&gt;"",XPlan_raw7[[#This Row],[Eksaminator_samlet]],"")</f>
        <v>Rasmus Duggen</v>
      </c>
      <c r="J27" t="str">
        <f>IF(XPlan_raw7[[#This Row],[Censur]]&lt;&gt;"(tom)",XPlan_raw7[[#This Row],[Censur]],"")</f>
        <v>Second examiner: None</v>
      </c>
      <c r="K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7" t="s">
        <v>354</v>
      </c>
      <c r="S27" t="s">
        <v>355</v>
      </c>
      <c r="T27" t="s">
        <v>157</v>
      </c>
      <c r="U27" t="s">
        <v>203</v>
      </c>
      <c r="V27" t="s">
        <v>157</v>
      </c>
      <c r="W27" s="4">
        <v>45814</v>
      </c>
      <c r="Y27" t="s">
        <v>631</v>
      </c>
      <c r="Z27" t="s">
        <v>356</v>
      </c>
      <c r="AA27" t="s">
        <v>159</v>
      </c>
      <c r="AB27" t="s">
        <v>167</v>
      </c>
      <c r="AC27" s="4">
        <v>45882</v>
      </c>
      <c r="AF27" t="s">
        <v>20</v>
      </c>
      <c r="AG27" t="s">
        <v>157</v>
      </c>
      <c r="AH27" t="s">
        <v>157</v>
      </c>
      <c r="AI27" t="s">
        <v>157</v>
      </c>
      <c r="AJ27" t="s">
        <v>157</v>
      </c>
      <c r="AK27" t="s">
        <v>642</v>
      </c>
      <c r="AL27" t="s">
        <v>157</v>
      </c>
      <c r="AM27" t="s">
        <v>157</v>
      </c>
      <c r="AN27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W27" t="s">
        <v>277</v>
      </c>
      <c r="AX27" t="s">
        <v>278</v>
      </c>
      <c r="AY27" t="s">
        <v>279</v>
      </c>
      <c r="AZ27" t="s">
        <v>156</v>
      </c>
      <c r="BA27" t="s">
        <v>157</v>
      </c>
      <c r="BB27">
        <v>45810</v>
      </c>
      <c r="BC27">
        <v>45834</v>
      </c>
      <c r="BF27" t="s">
        <v>589</v>
      </c>
      <c r="BG27" t="s">
        <v>586</v>
      </c>
      <c r="BH27" t="s">
        <v>157</v>
      </c>
      <c r="BJ27" t="s">
        <v>161</v>
      </c>
      <c r="BK27" t="s">
        <v>20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BR27" t="s">
        <v>157</v>
      </c>
      <c r="BS27" t="s">
        <v>27</v>
      </c>
      <c r="BT27" t="s">
        <v>157</v>
      </c>
      <c r="BU27" t="s">
        <v>157</v>
      </c>
      <c r="BV27" t="s">
        <v>157</v>
      </c>
      <c r="BW27" t="s">
        <v>157</v>
      </c>
      <c r="BX27" t="s">
        <v>157</v>
      </c>
      <c r="BY27" t="s">
        <v>157</v>
      </c>
      <c r="BZ27" t="s">
        <v>157</v>
      </c>
    </row>
    <row r="28" spans="2:78" x14ac:dyDescent="0.25">
      <c r="B28" t="str">
        <f>XPlan_raw7[[#This Row],[EKA_kode]]</f>
        <v>B105035402</v>
      </c>
      <c r="C28" t="str">
        <f>XPlan_raw7[[#This Row],[eka_langtnavn]]</f>
        <v>Digitalisation and Business</v>
      </c>
      <c r="D28" t="str">
        <f>IF(XPlan_raw7[[#This Row],[Interne-kode]]&lt;&gt;"(tom)",XPlan_raw7[[#This Row],[Interne-kode]],"")</f>
        <v/>
      </c>
      <c r="E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28" t="str">
        <f>IF(XPlan_raw7[[#This Row],[Campus]]&lt;&gt;"(tom)",XPlan_raw7[[#This Row],[Campus]],"")</f>
        <v>Sønderborg</v>
      </c>
      <c r="H28" t="str">
        <f>IF(XPlan_raw7[[#This Row],[Prøveform]]&lt;&gt;"(tom)",XPlan_raw7[[#This Row],[Prøveform]],"")</f>
        <v>Project report with oral defence</v>
      </c>
      <c r="I28" t="str">
        <f>IF(XPlan_raw7[[#This Row],[Eksaminator_samlet]]&lt;&gt;"",XPlan_raw7[[#This Row],[Eksaminator_samlet]],"")</f>
        <v>Peter Enger</v>
      </c>
      <c r="J28" t="str">
        <f>IF(XPlan_raw7[[#This Row],[Censur]]&lt;&gt;"(tom)",XPlan_raw7[[#This Row],[Censur]],"")</f>
        <v>Second examiner: None</v>
      </c>
      <c r="K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8" t="s">
        <v>316</v>
      </c>
      <c r="S28" t="s">
        <v>317</v>
      </c>
      <c r="T28" t="s">
        <v>157</v>
      </c>
      <c r="U28" t="s">
        <v>203</v>
      </c>
      <c r="V28" t="s">
        <v>157</v>
      </c>
      <c r="W28" s="4">
        <v>45824</v>
      </c>
      <c r="X28" s="4">
        <v>45825</v>
      </c>
      <c r="Y28" t="s">
        <v>631</v>
      </c>
      <c r="Z28" t="s">
        <v>318</v>
      </c>
      <c r="AA28" s="35" t="s">
        <v>441</v>
      </c>
      <c r="AB28" t="s">
        <v>167</v>
      </c>
      <c r="AC28" s="4">
        <v>45889</v>
      </c>
      <c r="AF28" t="s">
        <v>20</v>
      </c>
      <c r="AG28" t="s">
        <v>157</v>
      </c>
      <c r="AH28" t="s">
        <v>157</v>
      </c>
      <c r="AI28" t="s">
        <v>157</v>
      </c>
      <c r="AJ28" t="s">
        <v>157</v>
      </c>
      <c r="AK28" t="s">
        <v>642</v>
      </c>
      <c r="AL28" t="s">
        <v>157</v>
      </c>
      <c r="AM28" t="s">
        <v>157</v>
      </c>
      <c r="AN28" t="s">
        <v>157</v>
      </c>
      <c r="AO28" t="s">
        <v>157</v>
      </c>
      <c r="AP28" t="s">
        <v>157</v>
      </c>
      <c r="AQ28" t="s">
        <v>157</v>
      </c>
      <c r="AR28" t="s">
        <v>157</v>
      </c>
      <c r="AS28" t="s">
        <v>157</v>
      </c>
      <c r="AT28" t="s">
        <v>157</v>
      </c>
      <c r="AU28" t="s">
        <v>157</v>
      </c>
      <c r="AW28" t="s">
        <v>295</v>
      </c>
      <c r="AX28" t="s">
        <v>296</v>
      </c>
      <c r="AY28" t="s">
        <v>297</v>
      </c>
      <c r="AZ28" t="s">
        <v>156</v>
      </c>
      <c r="BA28" t="s">
        <v>157</v>
      </c>
      <c r="BB28">
        <v>45810</v>
      </c>
      <c r="BC28">
        <v>45834</v>
      </c>
      <c r="BF28" t="s">
        <v>589</v>
      </c>
      <c r="BG28" t="s">
        <v>586</v>
      </c>
      <c r="BH28" t="s">
        <v>157</v>
      </c>
      <c r="BJ28" t="s">
        <v>161</v>
      </c>
      <c r="BK28" t="s">
        <v>20</v>
      </c>
      <c r="BL28" t="s">
        <v>157</v>
      </c>
      <c r="BM28" t="s">
        <v>157</v>
      </c>
      <c r="BN28" t="s">
        <v>22</v>
      </c>
      <c r="BO28" t="s">
        <v>157</v>
      </c>
      <c r="BP28" t="s">
        <v>157</v>
      </c>
      <c r="BQ28" t="s">
        <v>157</v>
      </c>
      <c r="BR28" t="s">
        <v>157</v>
      </c>
      <c r="BS28" t="s">
        <v>157</v>
      </c>
      <c r="BT28" t="s">
        <v>157</v>
      </c>
      <c r="BU28" t="s">
        <v>157</v>
      </c>
      <c r="BV28" t="s">
        <v>157</v>
      </c>
      <c r="BW28" t="s">
        <v>157</v>
      </c>
      <c r="BX28" t="s">
        <v>157</v>
      </c>
      <c r="BY28" t="s">
        <v>157</v>
      </c>
      <c r="BZ28" t="s">
        <v>157</v>
      </c>
    </row>
    <row r="29" spans="2:78" x14ac:dyDescent="0.25">
      <c r="B29" t="str">
        <f>XPlan_raw7[[#This Row],[EKA_kode]]</f>
        <v>B105035402</v>
      </c>
      <c r="C29" t="str">
        <f>XPlan_raw7[[#This Row],[eka_langtnavn]]</f>
        <v>Digitalisation and Business</v>
      </c>
      <c r="D29" t="str">
        <f>IF(XPlan_raw7[[#This Row],[Interne-kode]]&lt;&gt;"(tom)",XPlan_raw7[[#This Row],[Interne-kode]],"")</f>
        <v/>
      </c>
      <c r="E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9" t="str">
        <f>IF(XPlan_raw7[[#This Row],[Campus]]&lt;&gt;"(tom)",XPlan_raw7[[#This Row],[Campus]],"")</f>
        <v>Sønderborg</v>
      </c>
      <c r="H29" t="str">
        <f>IF(XPlan_raw7[[#This Row],[Prøveform]]&lt;&gt;"(tom)",XPlan_raw7[[#This Row],[Prøveform]],"")</f>
        <v>Hand-In</v>
      </c>
      <c r="I29" t="str">
        <f>IF(XPlan_raw7[[#This Row],[Eksaminator_samlet]]&lt;&gt;"",XPlan_raw7[[#This Row],[Eksaminator_samlet]],"")</f>
        <v>Peter Enger</v>
      </c>
      <c r="J29" t="str">
        <f>IF(XPlan_raw7[[#This Row],[Censur]]&lt;&gt;"(tom)",XPlan_raw7[[#This Row],[Censur]],"")</f>
        <v>Second examiner: None</v>
      </c>
      <c r="K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9" t="s">
        <v>316</v>
      </c>
      <c r="S29" t="s">
        <v>317</v>
      </c>
      <c r="T29" t="s">
        <v>157</v>
      </c>
      <c r="U29" t="s">
        <v>203</v>
      </c>
      <c r="V29" t="s">
        <v>157</v>
      </c>
      <c r="W29" s="4">
        <v>45811</v>
      </c>
      <c r="Y29" t="s">
        <v>631</v>
      </c>
      <c r="Z29" t="s">
        <v>318</v>
      </c>
      <c r="AA29" t="s">
        <v>636</v>
      </c>
      <c r="AB29" t="s">
        <v>167</v>
      </c>
      <c r="AC29" s="4" t="s">
        <v>157</v>
      </c>
      <c r="AF29" t="s">
        <v>20</v>
      </c>
      <c r="AG29" t="s">
        <v>157</v>
      </c>
      <c r="AH29" t="s">
        <v>157</v>
      </c>
      <c r="AI29" t="s">
        <v>157</v>
      </c>
      <c r="AJ29" t="s">
        <v>157</v>
      </c>
      <c r="AK29" t="s">
        <v>642</v>
      </c>
      <c r="AL29" t="s">
        <v>157</v>
      </c>
      <c r="AM29" t="s">
        <v>157</v>
      </c>
      <c r="AN29" t="s">
        <v>157</v>
      </c>
      <c r="AO29" t="s">
        <v>157</v>
      </c>
      <c r="AP29" t="s">
        <v>157</v>
      </c>
      <c r="AQ29" t="s">
        <v>157</v>
      </c>
      <c r="AR29" t="s">
        <v>157</v>
      </c>
      <c r="AS29" t="s">
        <v>157</v>
      </c>
      <c r="AT29" t="s">
        <v>157</v>
      </c>
      <c r="AU29" t="s">
        <v>157</v>
      </c>
      <c r="AW29" t="s">
        <v>273</v>
      </c>
      <c r="AX29" t="s">
        <v>274</v>
      </c>
      <c r="AY29" t="s">
        <v>275</v>
      </c>
      <c r="AZ29" t="s">
        <v>203</v>
      </c>
      <c r="BA29" t="s">
        <v>157</v>
      </c>
      <c r="BB29">
        <v>45810</v>
      </c>
      <c r="BC29">
        <v>45827</v>
      </c>
      <c r="BF29" t="s">
        <v>589</v>
      </c>
      <c r="BG29" t="s">
        <v>588</v>
      </c>
      <c r="BH29" t="s">
        <v>157</v>
      </c>
      <c r="BJ29" t="s">
        <v>161</v>
      </c>
      <c r="BK29" t="s">
        <v>20</v>
      </c>
      <c r="BL29" t="s">
        <v>157</v>
      </c>
      <c r="BM29" t="s">
        <v>157</v>
      </c>
      <c r="BN29" t="s">
        <v>157</v>
      </c>
      <c r="BO29" t="s">
        <v>157</v>
      </c>
      <c r="BP29" t="s">
        <v>157</v>
      </c>
      <c r="BQ29" t="s">
        <v>157</v>
      </c>
      <c r="BR29" t="s">
        <v>157</v>
      </c>
      <c r="BS29" t="s">
        <v>27</v>
      </c>
      <c r="BT29" t="s">
        <v>157</v>
      </c>
      <c r="BU29" t="s">
        <v>157</v>
      </c>
      <c r="BV29" t="s">
        <v>157</v>
      </c>
      <c r="BW29" t="s">
        <v>157</v>
      </c>
      <c r="BX29" t="s">
        <v>157</v>
      </c>
      <c r="BY29" t="s">
        <v>157</v>
      </c>
      <c r="BZ29" t="s">
        <v>157</v>
      </c>
    </row>
    <row r="30" spans="2:78" x14ac:dyDescent="0.25">
      <c r="B30" t="str">
        <f>XPlan_raw7[[#This Row],[EKA_kode]]</f>
        <v>B220028402</v>
      </c>
      <c r="C30" t="str">
        <f>XPlan_raw7[[#This Row],[eka_langtnavn]]</f>
        <v>Introduction to Marketing</v>
      </c>
      <c r="D30" t="str">
        <f>IF(XPlan_raw7[[#This Row],[Interne-kode]]&lt;&gt;"(tom)",XPlan_raw7[[#This Row],[Interne-kode]],"")</f>
        <v/>
      </c>
      <c r="E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30" t="str">
        <f>IF(XPlan_raw7[[#This Row],[Campus]]&lt;&gt;"(tom)",XPlan_raw7[[#This Row],[Campus]],"")</f>
        <v>Sønderborg</v>
      </c>
      <c r="H30" t="str">
        <f>IF(XPlan_raw7[[#This Row],[Prøveform]]&lt;&gt;"(tom)",XPlan_raw7[[#This Row],[Prøveform]],"")</f>
        <v>Take-home assignment</v>
      </c>
      <c r="I30" t="str">
        <f>IF(XPlan_raw7[[#This Row],[Eksaminator_samlet]]&lt;&gt;"",XPlan_raw7[[#This Row],[Eksaminator_samlet]],"")</f>
        <v>Sadia Soltan, Maja Brink</v>
      </c>
      <c r="J30" t="str">
        <f>IF(XPlan_raw7[[#This Row],[Censur]]&lt;&gt;"(tom)",XPlan_raw7[[#This Row],[Censur]],"")</f>
        <v>Second examiner: None</v>
      </c>
      <c r="K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0" t="s">
        <v>323</v>
      </c>
      <c r="S30" t="s">
        <v>324</v>
      </c>
      <c r="T30" t="s">
        <v>157</v>
      </c>
      <c r="U30" t="s">
        <v>203</v>
      </c>
      <c r="V30" t="s">
        <v>157</v>
      </c>
      <c r="W30" s="4">
        <v>45811</v>
      </c>
      <c r="Y30" t="s">
        <v>631</v>
      </c>
      <c r="Z30" t="s">
        <v>325</v>
      </c>
      <c r="AA30" t="s">
        <v>255</v>
      </c>
      <c r="AB30" t="s">
        <v>167</v>
      </c>
      <c r="AC30" s="4">
        <v>45898</v>
      </c>
      <c r="AF30" t="s">
        <v>20</v>
      </c>
      <c r="AG30" t="s">
        <v>157</v>
      </c>
      <c r="AH30" t="s">
        <v>157</v>
      </c>
      <c r="AI30" t="s">
        <v>157</v>
      </c>
      <c r="AJ30" t="s">
        <v>157</v>
      </c>
      <c r="AK30" t="s">
        <v>642</v>
      </c>
      <c r="AL30" t="s">
        <v>157</v>
      </c>
      <c r="AM30" t="s">
        <v>157</v>
      </c>
      <c r="AN30" t="s">
        <v>157</v>
      </c>
      <c r="AO30" t="s">
        <v>157</v>
      </c>
      <c r="AP30" t="s">
        <v>157</v>
      </c>
      <c r="AQ30" t="s">
        <v>157</v>
      </c>
      <c r="AR30" t="s">
        <v>157</v>
      </c>
      <c r="AS30" t="s">
        <v>157</v>
      </c>
      <c r="AT30" t="s">
        <v>157</v>
      </c>
      <c r="AU30" t="s">
        <v>157</v>
      </c>
      <c r="AW30" t="s">
        <v>298</v>
      </c>
      <c r="AX30" t="s">
        <v>299</v>
      </c>
      <c r="AY30" t="s">
        <v>300</v>
      </c>
      <c r="AZ30" t="s">
        <v>203</v>
      </c>
      <c r="BA30" t="s">
        <v>157</v>
      </c>
      <c r="BB30">
        <v>45810</v>
      </c>
      <c r="BC30">
        <v>45827</v>
      </c>
      <c r="BF30" t="s">
        <v>589</v>
      </c>
      <c r="BG30" t="s">
        <v>588</v>
      </c>
      <c r="BH30" t="s">
        <v>157</v>
      </c>
      <c r="BJ30" t="s">
        <v>161</v>
      </c>
      <c r="BK30" t="s">
        <v>20</v>
      </c>
      <c r="BL30" t="s">
        <v>157</v>
      </c>
      <c r="BM30" t="s">
        <v>157</v>
      </c>
      <c r="BN30" t="s">
        <v>22</v>
      </c>
      <c r="BO30" t="s">
        <v>157</v>
      </c>
      <c r="BP30" t="s">
        <v>157</v>
      </c>
      <c r="BQ30" t="s">
        <v>157</v>
      </c>
      <c r="BR30" t="s">
        <v>157</v>
      </c>
      <c r="BS30" t="s">
        <v>157</v>
      </c>
      <c r="BT30" t="s">
        <v>157</v>
      </c>
      <c r="BU30" t="s">
        <v>157</v>
      </c>
      <c r="BV30" t="s">
        <v>157</v>
      </c>
      <c r="BW30" t="s">
        <v>157</v>
      </c>
      <c r="BX30" t="s">
        <v>157</v>
      </c>
      <c r="BY30" t="s">
        <v>157</v>
      </c>
      <c r="BZ30" t="s">
        <v>157</v>
      </c>
    </row>
    <row r="31" spans="2:78" x14ac:dyDescent="0.25">
      <c r="B31" t="str">
        <f>XPlan_raw7[[#This Row],[EKA_kode]]</f>
        <v>T300002412</v>
      </c>
      <c r="C31" t="str">
        <f>XPlan_raw7[[#This Row],[eka_langtnavn]]</f>
        <v>Semesterproject 1</v>
      </c>
      <c r="D31" t="str">
        <f>IF(XPlan_raw7[[#This Row],[Interne-kode]]&lt;&gt;"(tom)",XPlan_raw7[[#This Row],[Interne-kode]],"")</f>
        <v>EIB-SPRO</v>
      </c>
      <c r="E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26-05-2025 - 26-05-2025</v>
      </c>
      <c r="G31" t="str">
        <f>IF(XPlan_raw7[[#This Row],[Campus]]&lt;&gt;"(tom)",XPlan_raw7[[#This Row],[Campus]],"")</f>
        <v>Sønderborg</v>
      </c>
      <c r="H31">
        <f>IF(XPlan_raw7[[#This Row],[Prøveform]]&lt;&gt;"(tom)",XPlan_raw7[[#This Row],[Prøveform]],"")</f>
        <v>0</v>
      </c>
      <c r="I31" t="str">
        <f>IF(XPlan_raw7[[#This Row],[Eksaminator_samlet]]&lt;&gt;"",XPlan_raw7[[#This Row],[Eksaminator_samlet]],"")</f>
        <v>Ken Holm Thomsen</v>
      </c>
      <c r="J31" t="str">
        <f>IF(XPlan_raw7[[#This Row],[Censur]]&lt;&gt;"(tom)",XPlan_raw7[[#This Row],[Censur]],"")</f>
        <v>Second examiner: None</v>
      </c>
      <c r="K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1" s="28" t="s">
        <v>188</v>
      </c>
      <c r="S31" s="28" t="s">
        <v>189</v>
      </c>
      <c r="T31" s="35" t="s">
        <v>190</v>
      </c>
      <c r="U31" s="28" t="s">
        <v>165</v>
      </c>
      <c r="V31" s="35" t="s">
        <v>157</v>
      </c>
      <c r="W31" s="39">
        <v>45803</v>
      </c>
      <c r="X31" s="40">
        <v>45803</v>
      </c>
      <c r="Y31" s="40" t="s">
        <v>632</v>
      </c>
      <c r="Z31" s="28" t="s">
        <v>191</v>
      </c>
      <c r="AA31" s="35"/>
      <c r="AB31" s="28" t="s">
        <v>167</v>
      </c>
      <c r="AC31" s="40" t="s">
        <v>157</v>
      </c>
      <c r="AD31" s="39"/>
      <c r="AE31" s="35" t="s">
        <v>161</v>
      </c>
      <c r="AF31" t="s">
        <v>20</v>
      </c>
      <c r="AG31" s="28" t="s">
        <v>157</v>
      </c>
      <c r="AH31" s="35" t="s">
        <v>157</v>
      </c>
      <c r="AI31" s="28" t="s">
        <v>157</v>
      </c>
      <c r="AJ31" s="35" t="s">
        <v>157</v>
      </c>
      <c r="AK31" s="28" t="s">
        <v>642</v>
      </c>
      <c r="AL31" s="35" t="s">
        <v>157</v>
      </c>
      <c r="AM31" s="28" t="s">
        <v>157</v>
      </c>
      <c r="AN31" s="35" t="s">
        <v>157</v>
      </c>
      <c r="AO31" s="35" t="s">
        <v>157</v>
      </c>
      <c r="AP31" s="35" t="s">
        <v>157</v>
      </c>
      <c r="AQ31" s="35" t="s">
        <v>157</v>
      </c>
      <c r="AR31" s="35" t="s">
        <v>157</v>
      </c>
      <c r="AS31" s="35" t="s">
        <v>157</v>
      </c>
      <c r="AT31" s="35" t="s">
        <v>157</v>
      </c>
      <c r="AU31" s="35" t="s">
        <v>157</v>
      </c>
      <c r="AW31" t="s">
        <v>305</v>
      </c>
      <c r="AX31" t="s">
        <v>306</v>
      </c>
      <c r="AY31" t="s">
        <v>307</v>
      </c>
      <c r="AZ31" t="s">
        <v>203</v>
      </c>
      <c r="BA31" t="s">
        <v>157</v>
      </c>
      <c r="BB31">
        <v>45811</v>
      </c>
      <c r="BF31" t="s">
        <v>585</v>
      </c>
      <c r="BG31" t="s">
        <v>588</v>
      </c>
      <c r="BH31" t="s">
        <v>157</v>
      </c>
      <c r="BK31" t="s">
        <v>20</v>
      </c>
      <c r="BL31" t="s">
        <v>157</v>
      </c>
      <c r="BM31" t="s">
        <v>21</v>
      </c>
      <c r="BN31" t="s">
        <v>22</v>
      </c>
      <c r="BO31" t="s">
        <v>157</v>
      </c>
      <c r="BP31" t="s">
        <v>157</v>
      </c>
      <c r="BQ31" t="s">
        <v>157</v>
      </c>
      <c r="BR31" t="s">
        <v>26</v>
      </c>
      <c r="BS31" t="s">
        <v>27</v>
      </c>
      <c r="BT31" t="s">
        <v>157</v>
      </c>
      <c r="BU31" t="s">
        <v>157</v>
      </c>
      <c r="BV31" t="s">
        <v>157</v>
      </c>
      <c r="BW31" t="s">
        <v>157</v>
      </c>
      <c r="BX31" t="s">
        <v>157</v>
      </c>
      <c r="BY31" t="s">
        <v>157</v>
      </c>
      <c r="BZ31" t="s">
        <v>34</v>
      </c>
    </row>
    <row r="32" spans="2:78" x14ac:dyDescent="0.25">
      <c r="B32" t="str">
        <f>XPlan_raw7[[#This Row],[EKA_kode]]</f>
        <v>T300002412</v>
      </c>
      <c r="C32" t="str">
        <f>XPlan_raw7[[#This Row],[eka_langtnavn]]</f>
        <v>Semesterproject 1</v>
      </c>
      <c r="D32" t="str">
        <f>IF(XPlan_raw7[[#This Row],[Interne-kode]]&lt;&gt;"(tom)",XPlan_raw7[[#This Row],[Interne-kode]],"")</f>
        <v>EIB-SPRO</v>
      </c>
      <c r="E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32" t="str">
        <f>IF(XPlan_raw7[[#This Row],[Campus]]&lt;&gt;"(tom)",XPlan_raw7[[#This Row],[Campus]],"")</f>
        <v>Sønderborg</v>
      </c>
      <c r="H32" t="str">
        <f>IF(XPlan_raw7[[#This Row],[Prøveform]]&lt;&gt;"(tom)",XPlan_raw7[[#This Row],[Prøveform]],"")</f>
        <v>Hand-In</v>
      </c>
      <c r="I32" t="str">
        <f>IF(XPlan_raw7[[#This Row],[Eksaminator_samlet]]&lt;&gt;"",XPlan_raw7[[#This Row],[Eksaminator_samlet]],"")</f>
        <v>Ken Holm Thomsen</v>
      </c>
      <c r="J32" t="str">
        <f>IF(XPlan_raw7[[#This Row],[Censur]]&lt;&gt;"(tom)",XPlan_raw7[[#This Row],[Censur]],"")</f>
        <v>Second examiner: None</v>
      </c>
      <c r="K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2" t="s">
        <v>188</v>
      </c>
      <c r="S32" t="s">
        <v>189</v>
      </c>
      <c r="T32" t="s">
        <v>190</v>
      </c>
      <c r="U32" t="s">
        <v>165</v>
      </c>
      <c r="V32" t="s">
        <v>157</v>
      </c>
      <c r="W32" s="4">
        <v>45783</v>
      </c>
      <c r="Y32" t="s">
        <v>632</v>
      </c>
      <c r="Z32" t="s">
        <v>191</v>
      </c>
      <c r="AA32" t="s">
        <v>636</v>
      </c>
      <c r="AB32" t="s">
        <v>167</v>
      </c>
      <c r="AC32" s="4" t="s">
        <v>157</v>
      </c>
      <c r="AE32" t="s">
        <v>161</v>
      </c>
      <c r="AF32" t="s">
        <v>20</v>
      </c>
      <c r="AG32" t="s">
        <v>157</v>
      </c>
      <c r="AH32" t="s">
        <v>157</v>
      </c>
      <c r="AI32" t="s">
        <v>157</v>
      </c>
      <c r="AJ32" t="s">
        <v>157</v>
      </c>
      <c r="AK32" t="s">
        <v>642</v>
      </c>
      <c r="AL32" t="s">
        <v>157</v>
      </c>
      <c r="AM32" t="s">
        <v>157</v>
      </c>
      <c r="AN32" t="s">
        <v>157</v>
      </c>
      <c r="AO32" t="s">
        <v>157</v>
      </c>
      <c r="AP32" t="s">
        <v>157</v>
      </c>
      <c r="AQ32" t="s">
        <v>157</v>
      </c>
      <c r="AR32" t="s">
        <v>157</v>
      </c>
      <c r="AS32" t="s">
        <v>157</v>
      </c>
      <c r="AT32" t="s">
        <v>157</v>
      </c>
      <c r="AU32" t="s">
        <v>157</v>
      </c>
      <c r="AW32" t="s">
        <v>312</v>
      </c>
      <c r="AX32" t="s">
        <v>313</v>
      </c>
      <c r="AY32" t="s">
        <v>314</v>
      </c>
      <c r="AZ32" t="s">
        <v>203</v>
      </c>
      <c r="BA32" t="s">
        <v>208</v>
      </c>
      <c r="BB32">
        <v>45811</v>
      </c>
      <c r="BF32" t="s">
        <v>585</v>
      </c>
      <c r="BG32" t="s">
        <v>588</v>
      </c>
      <c r="BH32" t="s">
        <v>157</v>
      </c>
      <c r="BK32" t="s">
        <v>20</v>
      </c>
      <c r="BL32" t="s">
        <v>19</v>
      </c>
      <c r="BM32" t="s">
        <v>157</v>
      </c>
      <c r="BN32" t="s">
        <v>157</v>
      </c>
      <c r="BO32" t="s">
        <v>23</v>
      </c>
      <c r="BP32" t="s">
        <v>157</v>
      </c>
      <c r="BQ32" t="s">
        <v>157</v>
      </c>
      <c r="BR32" t="s">
        <v>26</v>
      </c>
      <c r="BS32" t="s">
        <v>27</v>
      </c>
      <c r="BT32" t="s">
        <v>157</v>
      </c>
      <c r="BU32" t="s">
        <v>157</v>
      </c>
      <c r="BV32" t="s">
        <v>157</v>
      </c>
      <c r="BW32" t="s">
        <v>157</v>
      </c>
      <c r="BX32" t="s">
        <v>157</v>
      </c>
      <c r="BY32" t="s">
        <v>157</v>
      </c>
      <c r="BZ32" t="s">
        <v>34</v>
      </c>
    </row>
    <row r="33" spans="2:78" x14ac:dyDescent="0.25">
      <c r="B33" t="str">
        <f>XPlan_raw7[[#This Row],[EKA_kode]]</f>
        <v>T300007402</v>
      </c>
      <c r="C33" t="str">
        <f>XPlan_raw7[[#This Row],[eka_langtnavn]]</f>
        <v>Smart Manufacturing</v>
      </c>
      <c r="D33" t="str">
        <f>IF(XPlan_raw7[[#This Row],[Interne-kode]]&lt;&gt;"(tom)",XPlan_raw7[[#This Row],[Interne-kode]],"")</f>
        <v>EIB-SMM</v>
      </c>
      <c r="E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33" t="str">
        <f>IF(XPlan_raw7[[#This Row],[Campus]]&lt;&gt;"(tom)",XPlan_raw7[[#This Row],[Campus]],"")</f>
        <v>Sønderborg</v>
      </c>
      <c r="H33" t="str">
        <f>IF(XPlan_raw7[[#This Row],[Prøveform]]&lt;&gt;"(tom)",XPlan_raw7[[#This Row],[Prøveform]],"")</f>
        <v>Oral examination</v>
      </c>
      <c r="I33" t="str">
        <f>IF(XPlan_raw7[[#This Row],[Eksaminator_samlet]]&lt;&gt;"",XPlan_raw7[[#This Row],[Eksaminator_samlet]],"")</f>
        <v>Anis Assad Neto</v>
      </c>
      <c r="J33" t="str">
        <f>IF(XPlan_raw7[[#This Row],[Censur]]&lt;&gt;"(tom)",XPlan_raw7[[#This Row],[Censur]],"")</f>
        <v>Second examiner: Internal</v>
      </c>
      <c r="K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Sdb.,BSc in Mechatronic Engineering - Sdb.,(tom),(tom),(tom),(tom),(tom),(tom),Exchange students - Sønderborg</v>
      </c>
      <c r="R33" t="s">
        <v>477</v>
      </c>
      <c r="S33" t="s">
        <v>478</v>
      </c>
      <c r="T33" t="s">
        <v>479</v>
      </c>
      <c r="U33" t="s">
        <v>203</v>
      </c>
      <c r="V33" t="s">
        <v>157</v>
      </c>
      <c r="W33" s="4">
        <v>45827</v>
      </c>
      <c r="X33" s="4">
        <v>45828</v>
      </c>
      <c r="Y33" t="s">
        <v>630</v>
      </c>
      <c r="Z33" t="s">
        <v>480</v>
      </c>
      <c r="AA33" t="s">
        <v>186</v>
      </c>
      <c r="AB33" t="s">
        <v>160</v>
      </c>
      <c r="AC33" s="4">
        <v>45894</v>
      </c>
      <c r="AF33" t="s">
        <v>20</v>
      </c>
      <c r="AG33" t="s">
        <v>157</v>
      </c>
      <c r="AH33" t="s">
        <v>21</v>
      </c>
      <c r="AI33" t="s">
        <v>157</v>
      </c>
      <c r="AJ33" t="s">
        <v>157</v>
      </c>
      <c r="AK33" t="s">
        <v>642</v>
      </c>
      <c r="AL33" t="s">
        <v>157</v>
      </c>
      <c r="AM33" t="s">
        <v>26</v>
      </c>
      <c r="AN33" t="s">
        <v>27</v>
      </c>
      <c r="AO33" t="s">
        <v>157</v>
      </c>
      <c r="AP33" t="s">
        <v>157</v>
      </c>
      <c r="AQ33" t="s">
        <v>157</v>
      </c>
      <c r="AR33" t="s">
        <v>157</v>
      </c>
      <c r="AS33" t="s">
        <v>157</v>
      </c>
      <c r="AT33" t="s">
        <v>157</v>
      </c>
      <c r="AU33" t="s">
        <v>80</v>
      </c>
      <c r="AW33" t="s">
        <v>319</v>
      </c>
      <c r="AX33" t="s">
        <v>320</v>
      </c>
      <c r="AY33" t="s">
        <v>321</v>
      </c>
      <c r="AZ33" t="s">
        <v>156</v>
      </c>
      <c r="BA33" t="s">
        <v>157</v>
      </c>
      <c r="BB33">
        <v>45811</v>
      </c>
      <c r="BF33" t="s">
        <v>585</v>
      </c>
      <c r="BG33" t="s">
        <v>586</v>
      </c>
      <c r="BH33" t="s">
        <v>157</v>
      </c>
      <c r="BK33" t="s">
        <v>20</v>
      </c>
      <c r="BL33" t="s">
        <v>19</v>
      </c>
      <c r="BM33" t="s">
        <v>157</v>
      </c>
      <c r="BN33" t="s">
        <v>22</v>
      </c>
      <c r="BO33" t="s">
        <v>23</v>
      </c>
      <c r="BP33" t="s">
        <v>24</v>
      </c>
      <c r="BQ33" t="s">
        <v>157</v>
      </c>
      <c r="BR33" t="s">
        <v>157</v>
      </c>
      <c r="BS33" t="s">
        <v>27</v>
      </c>
      <c r="BT33" t="s">
        <v>157</v>
      </c>
      <c r="BU33" t="s">
        <v>157</v>
      </c>
      <c r="BV33" t="s">
        <v>157</v>
      </c>
      <c r="BW33" t="s">
        <v>157</v>
      </c>
      <c r="BX33" t="s">
        <v>157</v>
      </c>
      <c r="BY33" t="s">
        <v>157</v>
      </c>
      <c r="BZ33" t="s">
        <v>34</v>
      </c>
    </row>
    <row r="34" spans="2:78" x14ac:dyDescent="0.25">
      <c r="B34" t="str">
        <f>XPlan_raw7[[#This Row],[EKA_kode]]</f>
        <v>T300011402</v>
      </c>
      <c r="C34" t="str">
        <f>XPlan_raw7[[#This Row],[eka_langtnavn]]</f>
        <v>Bachelor Project</v>
      </c>
      <c r="D34" t="str">
        <f>IF(XPlan_raw7[[#This Row],[Interne-kode]]&lt;&gt;"(tom)",XPlan_raw7[[#This Row],[Interne-kode]],"")</f>
        <v>BPRO6IB</v>
      </c>
      <c r="E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16-06-2025 - 26-06-2025</v>
      </c>
      <c r="G34" t="str">
        <f>IF(XPlan_raw7[[#This Row],[Campus]]&lt;&gt;"(tom)",XPlan_raw7[[#This Row],[Campus]],"")</f>
        <v>Sønderborg</v>
      </c>
      <c r="H34" t="str">
        <f>IF(XPlan_raw7[[#This Row],[Prøveform]]&lt;&gt;"(tom)",XPlan_raw7[[#This Row],[Prøveform]],"")</f>
        <v>Bachelor project with oral defence</v>
      </c>
      <c r="I34" t="str">
        <f>IF(XPlan_raw7[[#This Row],[Eksaminator_samlet]]&lt;&gt;"",XPlan_raw7[[#This Row],[Eksaminator_samlet]],"")</f>
        <v>Supervisor</v>
      </c>
      <c r="J34" t="str">
        <f>IF(XPlan_raw7[[#This Row],[Censur]]&lt;&gt;"(tom)",XPlan_raw7[[#This Row],[Censur]],"")</f>
        <v>Second examiner: External</v>
      </c>
      <c r="K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4" t="s">
        <v>215</v>
      </c>
      <c r="S34" t="s">
        <v>206</v>
      </c>
      <c r="T34" t="s">
        <v>216</v>
      </c>
      <c r="U34" t="s">
        <v>208</v>
      </c>
      <c r="V34" t="s">
        <v>157</v>
      </c>
      <c r="W34" s="4">
        <v>45824</v>
      </c>
      <c r="X34" s="4">
        <v>45834</v>
      </c>
      <c r="Y34" t="s">
        <v>630</v>
      </c>
      <c r="Z34" t="s">
        <v>209</v>
      </c>
      <c r="AA34" t="s">
        <v>333</v>
      </c>
      <c r="AB34" t="s">
        <v>187</v>
      </c>
      <c r="AC34" s="4" t="s">
        <v>157</v>
      </c>
      <c r="AE34" t="s">
        <v>161</v>
      </c>
      <c r="AF34" t="s">
        <v>20</v>
      </c>
      <c r="AG34" t="s">
        <v>157</v>
      </c>
      <c r="AH34" t="s">
        <v>157</v>
      </c>
      <c r="AI34" t="s">
        <v>157</v>
      </c>
      <c r="AJ34" t="s">
        <v>157</v>
      </c>
      <c r="AK34" t="s">
        <v>642</v>
      </c>
      <c r="AL34" t="s">
        <v>157</v>
      </c>
      <c r="AM34" t="s">
        <v>157</v>
      </c>
      <c r="AN34" t="s">
        <v>157</v>
      </c>
      <c r="AO34" t="s">
        <v>157</v>
      </c>
      <c r="AP34" t="s">
        <v>157</v>
      </c>
      <c r="AQ34" t="s">
        <v>157</v>
      </c>
      <c r="AR34" t="s">
        <v>157</v>
      </c>
      <c r="AS34" t="s">
        <v>157</v>
      </c>
      <c r="AT34" t="s">
        <v>157</v>
      </c>
      <c r="AU34" t="s">
        <v>157</v>
      </c>
      <c r="AW34" t="s">
        <v>309</v>
      </c>
      <c r="AX34" t="s">
        <v>310</v>
      </c>
      <c r="AY34" t="s">
        <v>311</v>
      </c>
      <c r="AZ34" t="s">
        <v>156</v>
      </c>
      <c r="BA34" t="s">
        <v>157</v>
      </c>
      <c r="BB34">
        <v>45811</v>
      </c>
      <c r="BC34">
        <v>45820</v>
      </c>
      <c r="BF34" t="s">
        <v>589</v>
      </c>
      <c r="BG34" t="s">
        <v>588</v>
      </c>
      <c r="BH34" t="s">
        <v>157</v>
      </c>
      <c r="BJ34" t="s">
        <v>161</v>
      </c>
      <c r="BK34" t="s">
        <v>20</v>
      </c>
      <c r="BL34" t="s">
        <v>157</v>
      </c>
      <c r="BM34" t="s">
        <v>21</v>
      </c>
      <c r="BN34" t="s">
        <v>22</v>
      </c>
      <c r="BO34" t="s">
        <v>157</v>
      </c>
      <c r="BP34" t="s">
        <v>24</v>
      </c>
      <c r="BQ34" t="s">
        <v>157</v>
      </c>
      <c r="BR34" t="s">
        <v>26</v>
      </c>
      <c r="BS34" t="s">
        <v>27</v>
      </c>
      <c r="BT34" t="s">
        <v>157</v>
      </c>
      <c r="BU34" t="s">
        <v>157</v>
      </c>
      <c r="BV34" t="s">
        <v>157</v>
      </c>
      <c r="BW34" t="s">
        <v>157</v>
      </c>
      <c r="BX34" t="s">
        <v>157</v>
      </c>
      <c r="BY34" t="s">
        <v>157</v>
      </c>
      <c r="BZ34" t="s">
        <v>34</v>
      </c>
    </row>
    <row r="35" spans="2:78" x14ac:dyDescent="0.25">
      <c r="B35" t="str">
        <f>XPlan_raw7[[#This Row],[EKA_kode]]</f>
        <v>T300011402</v>
      </c>
      <c r="C35" t="str">
        <f>XPlan_raw7[[#This Row],[eka_langtnavn]]</f>
        <v>Bachelor Project</v>
      </c>
      <c r="D35" t="str">
        <f>IF(XPlan_raw7[[#This Row],[Interne-kode]]&lt;&gt;"(tom)",XPlan_raw7[[#This Row],[Interne-kode]],"")</f>
        <v>BPRO6IB</v>
      </c>
      <c r="E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5" t="str">
        <f>IF(XPlan_raw7[[#This Row],[Campus]]&lt;&gt;"(tom)",XPlan_raw7[[#This Row],[Campus]],"")</f>
        <v>Sønderborg</v>
      </c>
      <c r="H35" t="str">
        <f>IF(XPlan_raw7[[#This Row],[Prøveform]]&lt;&gt;"(tom)",XPlan_raw7[[#This Row],[Prøveform]],"")</f>
        <v>Hand-In</v>
      </c>
      <c r="I35" t="str">
        <f>IF(XPlan_raw7[[#This Row],[Eksaminator_samlet]]&lt;&gt;"",XPlan_raw7[[#This Row],[Eksaminator_samlet]],"")</f>
        <v>Supervisor</v>
      </c>
      <c r="J35" t="str">
        <f>IF(XPlan_raw7[[#This Row],[Censur]]&lt;&gt;"(tom)",XPlan_raw7[[#This Row],[Censur]],"")</f>
        <v>Second examiner: External</v>
      </c>
      <c r="K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5" t="s">
        <v>215</v>
      </c>
      <c r="S35" t="s">
        <v>206</v>
      </c>
      <c r="T35" t="s">
        <v>216</v>
      </c>
      <c r="U35" t="s">
        <v>208</v>
      </c>
      <c r="V35" t="s">
        <v>157</v>
      </c>
      <c r="W35" s="4">
        <v>45810</v>
      </c>
      <c r="Y35" t="s">
        <v>630</v>
      </c>
      <c r="Z35" t="s">
        <v>209</v>
      </c>
      <c r="AA35" t="s">
        <v>636</v>
      </c>
      <c r="AB35" t="s">
        <v>187</v>
      </c>
      <c r="AC35" s="4" t="s">
        <v>157</v>
      </c>
      <c r="AE35" t="s">
        <v>161</v>
      </c>
      <c r="AF35" t="s">
        <v>20</v>
      </c>
      <c r="AG35" t="s">
        <v>157</v>
      </c>
      <c r="AH35" t="s">
        <v>157</v>
      </c>
      <c r="AI35" t="s">
        <v>157</v>
      </c>
      <c r="AJ35" t="s">
        <v>157</v>
      </c>
      <c r="AK35" t="s">
        <v>642</v>
      </c>
      <c r="AL35" t="s">
        <v>157</v>
      </c>
      <c r="AM35" t="s">
        <v>157</v>
      </c>
      <c r="AN35" t="s">
        <v>157</v>
      </c>
      <c r="AO35" t="s">
        <v>157</v>
      </c>
      <c r="AP35" t="s">
        <v>157</v>
      </c>
      <c r="AQ35" t="s">
        <v>157</v>
      </c>
      <c r="AR35" t="s">
        <v>157</v>
      </c>
      <c r="AS35" t="s">
        <v>157</v>
      </c>
      <c r="AT35" t="s">
        <v>157</v>
      </c>
      <c r="AU35" t="s">
        <v>157</v>
      </c>
      <c r="AW35" t="s">
        <v>363</v>
      </c>
      <c r="AX35" t="s">
        <v>364</v>
      </c>
      <c r="AY35" t="s">
        <v>365</v>
      </c>
      <c r="AZ35" t="s">
        <v>156</v>
      </c>
      <c r="BA35" t="s">
        <v>157</v>
      </c>
      <c r="BB35">
        <v>45814</v>
      </c>
      <c r="BC35">
        <v>45825</v>
      </c>
      <c r="BF35" t="s">
        <v>589</v>
      </c>
      <c r="BG35" t="s">
        <v>586</v>
      </c>
      <c r="BH35" t="s">
        <v>157</v>
      </c>
      <c r="BJ35" t="s">
        <v>161</v>
      </c>
      <c r="BK35" t="s">
        <v>20</v>
      </c>
      <c r="BL35" t="s">
        <v>157</v>
      </c>
      <c r="BM35" t="s">
        <v>21</v>
      </c>
      <c r="BN35" t="s">
        <v>22</v>
      </c>
      <c r="BO35" t="s">
        <v>157</v>
      </c>
      <c r="BP35" t="s">
        <v>24</v>
      </c>
      <c r="BQ35" t="s">
        <v>157</v>
      </c>
      <c r="BR35" t="s">
        <v>26</v>
      </c>
      <c r="BS35" t="s">
        <v>27</v>
      </c>
      <c r="BT35" t="s">
        <v>157</v>
      </c>
      <c r="BU35" t="s">
        <v>157</v>
      </c>
      <c r="BV35" t="s">
        <v>157</v>
      </c>
      <c r="BW35" t="s">
        <v>157</v>
      </c>
      <c r="BX35" t="s">
        <v>157</v>
      </c>
      <c r="BY35" t="s">
        <v>157</v>
      </c>
      <c r="BZ35" t="s">
        <v>157</v>
      </c>
    </row>
    <row r="36" spans="2:78" x14ac:dyDescent="0.25">
      <c r="B36" t="str">
        <f>XPlan_raw7[[#This Row],[EKA_kode]]</f>
        <v>T300014402</v>
      </c>
      <c r="C36" t="str">
        <f>XPlan_raw7[[#This Row],[eka_langtnavn]]</f>
        <v>Research Methods in Engineering</v>
      </c>
      <c r="D36" t="str">
        <f>IF(XPlan_raw7[[#This Row],[Interne-kode]]&lt;&gt;"(tom)",XPlan_raw7[[#This Row],[Interne-kode]],"")</f>
        <v>EIB-RME</v>
      </c>
      <c r="E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17-06-2025 - 18-06-2025</v>
      </c>
      <c r="G36" t="str">
        <f>IF(XPlan_raw7[[#This Row],[Campus]]&lt;&gt;"(tom)",XPlan_raw7[[#This Row],[Campus]],"")</f>
        <v>Sønderborg</v>
      </c>
      <c r="H36" t="str">
        <f>IF(XPlan_raw7[[#This Row],[Prøveform]]&lt;&gt;"(tom)",XPlan_raw7[[#This Row],[Prøveform]],"")</f>
        <v>Oral examination</v>
      </c>
      <c r="I36" t="str">
        <f>IF(XPlan_raw7[[#This Row],[Eksaminator_samlet]]&lt;&gt;"",XPlan_raw7[[#This Row],[Eksaminator_samlet]],"")</f>
        <v>Oliver Niebuhr</v>
      </c>
      <c r="J36" t="str">
        <f>IF(XPlan_raw7[[#This Row],[Censur]]&lt;&gt;"(tom)",XPlan_raw7[[#This Row],[Censur]],"")</f>
        <v>Second examiner: Internal</v>
      </c>
      <c r="K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Sdb.,(tom),(tom),(tom),(tom),(tom),(tom),(tom),Exchange students - Sønderborg</v>
      </c>
      <c r="R36" t="s">
        <v>459</v>
      </c>
      <c r="S36" t="s">
        <v>460</v>
      </c>
      <c r="T36" t="s">
        <v>461</v>
      </c>
      <c r="U36" t="s">
        <v>208</v>
      </c>
      <c r="V36" t="s">
        <v>157</v>
      </c>
      <c r="W36" s="4">
        <v>45825</v>
      </c>
      <c r="X36" s="4">
        <v>45826</v>
      </c>
      <c r="Y36" t="s">
        <v>630</v>
      </c>
      <c r="Z36" t="s">
        <v>462</v>
      </c>
      <c r="AA36" t="s">
        <v>186</v>
      </c>
      <c r="AB36" t="s">
        <v>160</v>
      </c>
      <c r="AC36" s="4">
        <v>45894</v>
      </c>
      <c r="AF36" t="s">
        <v>20</v>
      </c>
      <c r="AG36" t="s">
        <v>157</v>
      </c>
      <c r="AH36" t="s">
        <v>21</v>
      </c>
      <c r="AI36" t="s">
        <v>157</v>
      </c>
      <c r="AJ36" t="s">
        <v>157</v>
      </c>
      <c r="AK36" t="s">
        <v>642</v>
      </c>
      <c r="AL36" t="s">
        <v>157</v>
      </c>
      <c r="AM36" t="s">
        <v>26</v>
      </c>
      <c r="AN36" t="s">
        <v>157</v>
      </c>
      <c r="AO36" t="s">
        <v>157</v>
      </c>
      <c r="AP36" t="s">
        <v>157</v>
      </c>
      <c r="AQ36" t="s">
        <v>157</v>
      </c>
      <c r="AR36" t="s">
        <v>157</v>
      </c>
      <c r="AS36" t="s">
        <v>157</v>
      </c>
      <c r="AT36" t="s">
        <v>157</v>
      </c>
      <c r="AU36" t="s">
        <v>80</v>
      </c>
      <c r="AW36" t="s">
        <v>367</v>
      </c>
      <c r="AX36" t="s">
        <v>368</v>
      </c>
      <c r="AY36" t="s">
        <v>369</v>
      </c>
      <c r="AZ36" t="s">
        <v>156</v>
      </c>
      <c r="BA36" t="s">
        <v>157</v>
      </c>
      <c r="BB36">
        <v>45814</v>
      </c>
      <c r="BF36" t="s">
        <v>585</v>
      </c>
      <c r="BG36" t="s">
        <v>586</v>
      </c>
      <c r="BH36" t="s">
        <v>157</v>
      </c>
      <c r="BK36" t="s">
        <v>20</v>
      </c>
      <c r="BL36" t="s">
        <v>19</v>
      </c>
      <c r="BM36" t="s">
        <v>157</v>
      </c>
      <c r="BN36" t="s">
        <v>157</v>
      </c>
      <c r="BO36" t="s">
        <v>23</v>
      </c>
      <c r="BP36" t="s">
        <v>157</v>
      </c>
      <c r="BQ36" t="s">
        <v>157</v>
      </c>
      <c r="BR36" t="s">
        <v>157</v>
      </c>
      <c r="BS36" t="s">
        <v>157</v>
      </c>
      <c r="BT36" t="s">
        <v>157</v>
      </c>
      <c r="BU36" t="s">
        <v>157</v>
      </c>
      <c r="BV36" t="s">
        <v>157</v>
      </c>
      <c r="BW36" t="s">
        <v>157</v>
      </c>
      <c r="BX36" t="s">
        <v>157</v>
      </c>
      <c r="BY36" t="s">
        <v>157</v>
      </c>
      <c r="BZ36" t="s">
        <v>157</v>
      </c>
    </row>
    <row r="37" spans="2:78" x14ac:dyDescent="0.25">
      <c r="B37" t="str">
        <f>XPlan_raw7[[#This Row],[EKA_kode]]</f>
        <v>T300028402</v>
      </c>
      <c r="C37" t="str">
        <f>XPlan_raw7[[#This Row],[eka_langtnavn]]</f>
        <v>EIB Semester Project 2</v>
      </c>
      <c r="D37" t="str">
        <f>IF(XPlan_raw7[[#This Row],[Interne-kode]]&lt;&gt;"(tom)",XPlan_raw7[[#This Row],[Interne-kode]],"")</f>
        <v>EIB-SPRO2</v>
      </c>
      <c r="E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37" t="str">
        <f>IF(XPlan_raw7[[#This Row],[Campus]]&lt;&gt;"(tom)",XPlan_raw7[[#This Row],[Campus]],"")</f>
        <v>Sønderborg</v>
      </c>
      <c r="H37" t="str">
        <f>IF(XPlan_raw7[[#This Row],[Prøveform]]&lt;&gt;"(tom)",XPlan_raw7[[#This Row],[Prøveform]],"")</f>
        <v>Oral examination</v>
      </c>
      <c r="I37" t="str">
        <f>IF(XPlan_raw7[[#This Row],[Eksaminator_samlet]]&lt;&gt;"",XPlan_raw7[[#This Row],[Eksaminator_samlet]],"")</f>
        <v>Matthias König, Rocco Nadolski</v>
      </c>
      <c r="J37" t="str">
        <f>IF(XPlan_raw7[[#This Row],[Censur]]&lt;&gt;"(tom)",XPlan_raw7[[#This Row],[Censur]],"")</f>
        <v>Second examiner: External</v>
      </c>
      <c r="K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7" t="s">
        <v>217</v>
      </c>
      <c r="S37" t="s">
        <v>218</v>
      </c>
      <c r="T37" t="s">
        <v>219</v>
      </c>
      <c r="U37" t="s">
        <v>156</v>
      </c>
      <c r="V37" t="s">
        <v>157</v>
      </c>
      <c r="W37" s="4">
        <v>45831</v>
      </c>
      <c r="X37" s="4">
        <v>45833</v>
      </c>
      <c r="Y37" t="s">
        <v>630</v>
      </c>
      <c r="Z37" t="s">
        <v>220</v>
      </c>
      <c r="AA37" t="s">
        <v>186</v>
      </c>
      <c r="AB37" t="s">
        <v>187</v>
      </c>
      <c r="AC37" s="4">
        <v>45891</v>
      </c>
      <c r="AF37" t="s">
        <v>20</v>
      </c>
      <c r="AG37" t="s">
        <v>157</v>
      </c>
      <c r="AH37" t="s">
        <v>157</v>
      </c>
      <c r="AI37" t="s">
        <v>157</v>
      </c>
      <c r="AJ37" t="s">
        <v>157</v>
      </c>
      <c r="AK37" t="s">
        <v>642</v>
      </c>
      <c r="AL37" t="s">
        <v>157</v>
      </c>
      <c r="AM37" t="s">
        <v>157</v>
      </c>
      <c r="AN37" t="s">
        <v>157</v>
      </c>
      <c r="AO37" t="s">
        <v>157</v>
      </c>
      <c r="AP37" t="s">
        <v>157</v>
      </c>
      <c r="AQ37" t="s">
        <v>157</v>
      </c>
      <c r="AR37" t="s">
        <v>157</v>
      </c>
      <c r="AS37" t="s">
        <v>157</v>
      </c>
      <c r="AT37" t="s">
        <v>157</v>
      </c>
      <c r="AU37" t="s">
        <v>157</v>
      </c>
      <c r="AW37" t="s">
        <v>360</v>
      </c>
      <c r="AX37" t="s">
        <v>361</v>
      </c>
      <c r="AY37" t="s">
        <v>362</v>
      </c>
      <c r="AZ37" t="s">
        <v>208</v>
      </c>
      <c r="BA37" t="s">
        <v>157</v>
      </c>
      <c r="BB37">
        <v>45814</v>
      </c>
      <c r="BF37" t="s">
        <v>585</v>
      </c>
      <c r="BG37" t="s">
        <v>586</v>
      </c>
      <c r="BH37" t="s">
        <v>157</v>
      </c>
      <c r="BK37" t="s">
        <v>20</v>
      </c>
      <c r="BL37" t="s">
        <v>157</v>
      </c>
      <c r="BM37" t="s">
        <v>21</v>
      </c>
      <c r="BN37" t="s">
        <v>157</v>
      </c>
      <c r="BO37" t="s">
        <v>157</v>
      </c>
      <c r="BP37" t="s">
        <v>157</v>
      </c>
      <c r="BQ37" t="s">
        <v>157</v>
      </c>
      <c r="BR37" t="s">
        <v>26</v>
      </c>
      <c r="BS37" t="s">
        <v>27</v>
      </c>
      <c r="BT37" t="s">
        <v>157</v>
      </c>
      <c r="BU37" t="s">
        <v>157</v>
      </c>
      <c r="BV37" t="s">
        <v>157</v>
      </c>
      <c r="BW37" t="s">
        <v>157</v>
      </c>
      <c r="BX37" t="s">
        <v>157</v>
      </c>
      <c r="BY37" t="s">
        <v>157</v>
      </c>
      <c r="BZ37" t="s">
        <v>157</v>
      </c>
    </row>
    <row r="38" spans="2:78" x14ac:dyDescent="0.25">
      <c r="B38" t="str">
        <f>XPlan_raw7[[#This Row],[EKA_kode]]</f>
        <v>T300028402</v>
      </c>
      <c r="C38" t="str">
        <f>XPlan_raw7[[#This Row],[eka_langtnavn]]</f>
        <v>EIB Semester Project 2</v>
      </c>
      <c r="D38" t="str">
        <f>IF(XPlan_raw7[[#This Row],[Interne-kode]]&lt;&gt;"(tom)",XPlan_raw7[[#This Row],[Interne-kode]],"")</f>
        <v>EIB-SPRO2</v>
      </c>
      <c r="E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8" t="str">
        <f>IF(XPlan_raw7[[#This Row],[Campus]]&lt;&gt;"(tom)",XPlan_raw7[[#This Row],[Campus]],"")</f>
        <v>Sønderborg</v>
      </c>
      <c r="H38" t="str">
        <f>IF(XPlan_raw7[[#This Row],[Prøveform]]&lt;&gt;"(tom)",XPlan_raw7[[#This Row],[Prøveform]],"")</f>
        <v>Hand-In</v>
      </c>
      <c r="I38" t="str">
        <f>IF(XPlan_raw7[[#This Row],[Eksaminator_samlet]]&lt;&gt;"",XPlan_raw7[[#This Row],[Eksaminator_samlet]],"")</f>
        <v>Matthias König, Rocco Nadolski</v>
      </c>
      <c r="J38" t="str">
        <f>IF(XPlan_raw7[[#This Row],[Censur]]&lt;&gt;"(tom)",XPlan_raw7[[#This Row],[Censur]],"")</f>
        <v>Second examiner: External</v>
      </c>
      <c r="K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8" s="5" t="s">
        <v>217</v>
      </c>
      <c r="S38" s="5" t="s">
        <v>218</v>
      </c>
      <c r="T38" t="s">
        <v>219</v>
      </c>
      <c r="U38" s="5" t="s">
        <v>156</v>
      </c>
      <c r="V38" t="s">
        <v>157</v>
      </c>
      <c r="W38" s="45">
        <v>45810</v>
      </c>
      <c r="Y38" s="4" t="s">
        <v>630</v>
      </c>
      <c r="Z38" s="5" t="s">
        <v>220</v>
      </c>
      <c r="AA38" t="s">
        <v>636</v>
      </c>
      <c r="AB38" s="5" t="s">
        <v>187</v>
      </c>
      <c r="AC38" s="4">
        <v>45880</v>
      </c>
      <c r="AD38" s="45"/>
      <c r="AF38" t="s">
        <v>20</v>
      </c>
      <c r="AG38" s="5" t="s">
        <v>157</v>
      </c>
      <c r="AH38" t="s">
        <v>157</v>
      </c>
      <c r="AI38" s="5" t="s">
        <v>157</v>
      </c>
      <c r="AJ38" t="s">
        <v>157</v>
      </c>
      <c r="AK38" s="5" t="s">
        <v>642</v>
      </c>
      <c r="AL38" t="s">
        <v>157</v>
      </c>
      <c r="AM38" s="5" t="s">
        <v>157</v>
      </c>
      <c r="AN38" t="s">
        <v>157</v>
      </c>
      <c r="AO38" t="s">
        <v>157</v>
      </c>
      <c r="AP38" t="s">
        <v>157</v>
      </c>
      <c r="AQ38" t="s">
        <v>157</v>
      </c>
      <c r="AR38" t="s">
        <v>157</v>
      </c>
      <c r="AS38" t="s">
        <v>157</v>
      </c>
      <c r="AT38" t="s">
        <v>157</v>
      </c>
      <c r="AU38" t="s">
        <v>157</v>
      </c>
      <c r="AW38" t="s">
        <v>350</v>
      </c>
      <c r="AX38" t="s">
        <v>351</v>
      </c>
      <c r="AY38" t="s">
        <v>352</v>
      </c>
      <c r="AZ38" t="s">
        <v>203</v>
      </c>
      <c r="BA38" t="s">
        <v>208</v>
      </c>
      <c r="BB38" s="4">
        <v>45814</v>
      </c>
      <c r="BF38" t="s">
        <v>585</v>
      </c>
      <c r="BG38" t="s">
        <v>586</v>
      </c>
      <c r="BH38" s="4" t="s">
        <v>157</v>
      </c>
      <c r="BK38" t="s">
        <v>20</v>
      </c>
      <c r="BL38" t="s">
        <v>157</v>
      </c>
      <c r="BM38" t="s">
        <v>157</v>
      </c>
      <c r="BN38" t="s">
        <v>22</v>
      </c>
      <c r="BO38" t="s">
        <v>23</v>
      </c>
      <c r="BP38" t="s">
        <v>24</v>
      </c>
      <c r="BQ38" t="s">
        <v>157</v>
      </c>
      <c r="BR38" t="s">
        <v>26</v>
      </c>
      <c r="BS38" t="s">
        <v>27</v>
      </c>
      <c r="BT38" t="s">
        <v>157</v>
      </c>
      <c r="BU38" t="s">
        <v>157</v>
      </c>
      <c r="BV38" t="s">
        <v>157</v>
      </c>
      <c r="BW38" t="s">
        <v>157</v>
      </c>
      <c r="BX38" t="s">
        <v>157</v>
      </c>
      <c r="BY38" t="s">
        <v>157</v>
      </c>
      <c r="BZ38" t="s">
        <v>34</v>
      </c>
    </row>
    <row r="39" spans="2:78" x14ac:dyDescent="0.25">
      <c r="B39" t="str">
        <f>XPlan_raw7[[#This Row],[EKA_kode]]</f>
        <v>T300030402</v>
      </c>
      <c r="C39" t="str">
        <f>XPlan_raw7[[#This Row],[eka_langtnavn]]</f>
        <v>Innovation and Creativity</v>
      </c>
      <c r="D39" t="str">
        <f>IF(XPlan_raw7[[#This Row],[Interne-kode]]&lt;&gt;"(tom)",XPlan_raw7[[#This Row],[Interne-kode]],"")</f>
        <v>EIB-INC</v>
      </c>
      <c r="E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39" t="str">
        <f>IF(XPlan_raw7[[#This Row],[Campus]]&lt;&gt;"(tom)",XPlan_raw7[[#This Row],[Campus]],"")</f>
        <v>Sønderborg</v>
      </c>
      <c r="H39" t="str">
        <f>IF(XPlan_raw7[[#This Row],[Prøveform]]&lt;&gt;"(tom)",XPlan_raw7[[#This Row],[Prøveform]],"")</f>
        <v>Oral examination</v>
      </c>
      <c r="I39" t="str">
        <f>IF(XPlan_raw7[[#This Row],[Eksaminator_samlet]]&lt;&gt;"",XPlan_raw7[[#This Row],[Eksaminator_samlet]],"")</f>
        <v>Su-Hyun Berg</v>
      </c>
      <c r="J39" t="str">
        <f>IF(XPlan_raw7[[#This Row],[Censur]]&lt;&gt;"(tom)",XPlan_raw7[[#This Row],[Censur]],"")</f>
        <v>Second examiner: Internal</v>
      </c>
      <c r="K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9" t="s">
        <v>451</v>
      </c>
      <c r="S39" t="s">
        <v>452</v>
      </c>
      <c r="T39" t="s">
        <v>453</v>
      </c>
      <c r="U39" t="s">
        <v>156</v>
      </c>
      <c r="V39" t="s">
        <v>157</v>
      </c>
      <c r="W39" s="4">
        <v>45824</v>
      </c>
      <c r="X39" s="4">
        <v>45826</v>
      </c>
      <c r="Y39" t="s">
        <v>630</v>
      </c>
      <c r="Z39" t="s">
        <v>454</v>
      </c>
      <c r="AA39" s="35" t="s">
        <v>186</v>
      </c>
      <c r="AB39" t="s">
        <v>160</v>
      </c>
      <c r="AC39" s="4">
        <v>45896</v>
      </c>
      <c r="AF39" t="s">
        <v>20</v>
      </c>
      <c r="AG39" t="s">
        <v>157</v>
      </c>
      <c r="AH39" t="s">
        <v>157</v>
      </c>
      <c r="AI39" t="s">
        <v>157</v>
      </c>
      <c r="AJ39" t="s">
        <v>157</v>
      </c>
      <c r="AK39" t="s">
        <v>642</v>
      </c>
      <c r="AL39" t="s">
        <v>157</v>
      </c>
      <c r="AM39" t="s">
        <v>157</v>
      </c>
      <c r="AN39" t="s">
        <v>157</v>
      </c>
      <c r="AO39" t="s">
        <v>157</v>
      </c>
      <c r="AP39" t="s">
        <v>157</v>
      </c>
      <c r="AQ39" t="s">
        <v>157</v>
      </c>
      <c r="AR39" t="s">
        <v>157</v>
      </c>
      <c r="AS39" t="s">
        <v>157</v>
      </c>
      <c r="AT39" t="s">
        <v>157</v>
      </c>
      <c r="AU39" t="s">
        <v>157</v>
      </c>
      <c r="AW39" t="s">
        <v>387</v>
      </c>
      <c r="AX39" t="s">
        <v>388</v>
      </c>
      <c r="AY39" t="s">
        <v>389</v>
      </c>
      <c r="AZ39" t="s">
        <v>156</v>
      </c>
      <c r="BA39" t="s">
        <v>157</v>
      </c>
      <c r="BB39">
        <v>45818</v>
      </c>
      <c r="BF39" t="s">
        <v>585</v>
      </c>
      <c r="BG39" t="s">
        <v>586</v>
      </c>
      <c r="BH39" t="s">
        <v>157</v>
      </c>
      <c r="BK39" t="s">
        <v>20</v>
      </c>
      <c r="BL39" t="s">
        <v>157</v>
      </c>
      <c r="BM39" t="s">
        <v>21</v>
      </c>
      <c r="BN39" t="s">
        <v>22</v>
      </c>
      <c r="BO39" t="s">
        <v>157</v>
      </c>
      <c r="BP39" t="s">
        <v>157</v>
      </c>
      <c r="BQ39" t="s">
        <v>157</v>
      </c>
      <c r="BR39" t="s">
        <v>26</v>
      </c>
      <c r="BS39" t="s">
        <v>27</v>
      </c>
      <c r="BT39" t="s">
        <v>157</v>
      </c>
      <c r="BU39" t="s">
        <v>157</v>
      </c>
      <c r="BV39" t="s">
        <v>157</v>
      </c>
      <c r="BW39" t="s">
        <v>157</v>
      </c>
      <c r="BX39" t="s">
        <v>157</v>
      </c>
      <c r="BY39" t="s">
        <v>157</v>
      </c>
      <c r="BZ39" t="s">
        <v>157</v>
      </c>
    </row>
    <row r="40" spans="2:78" x14ac:dyDescent="0.25">
      <c r="B40" t="str">
        <f>XPlan_raw7[[#This Row],[EKA_kode]]</f>
        <v>T300031402</v>
      </c>
      <c r="C40" t="str">
        <f>XPlan_raw7[[#This Row],[eka_langtnavn]]</f>
        <v>EIB Semester Project 4 - Digital Manufacturing</v>
      </c>
      <c r="D40" t="str">
        <f>IF(XPlan_raw7[[#This Row],[Interne-kode]]&lt;&gt;"(tom)",XPlan_raw7[[#This Row],[Interne-kode]],"")</f>
        <v>EIB-SPRO4</v>
      </c>
      <c r="E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40" t="str">
        <f>IF(XPlan_raw7[[#This Row],[Campus]]&lt;&gt;"(tom)",XPlan_raw7[[#This Row],[Campus]],"")</f>
        <v>Sønderborg</v>
      </c>
      <c r="H40" t="str">
        <f>IF(XPlan_raw7[[#This Row],[Prøveform]]&lt;&gt;"(tom)",XPlan_raw7[[#This Row],[Prøveform]],"")</f>
        <v>Oral examination</v>
      </c>
      <c r="I40" t="str">
        <f>IF(XPlan_raw7[[#This Row],[Eksaminator_samlet]]&lt;&gt;"",XPlan_raw7[[#This Row],[Eksaminator_samlet]],"")</f>
        <v>Elias  Ribeiro da Silva</v>
      </c>
      <c r="J40" t="str">
        <f>IF(XPlan_raw7[[#This Row],[Censur]]&lt;&gt;"(tom)",XPlan_raw7[[#This Row],[Censur]],"")</f>
        <v>Second examiner: External</v>
      </c>
      <c r="K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0" t="s">
        <v>225</v>
      </c>
      <c r="S40" t="s">
        <v>226</v>
      </c>
      <c r="T40" t="s">
        <v>227</v>
      </c>
      <c r="U40" t="s">
        <v>203</v>
      </c>
      <c r="V40" t="s">
        <v>157</v>
      </c>
      <c r="W40" s="4">
        <v>45833</v>
      </c>
      <c r="X40" s="4">
        <v>45834</v>
      </c>
      <c r="Y40" t="s">
        <v>630</v>
      </c>
      <c r="Z40" t="s">
        <v>228</v>
      </c>
      <c r="AA40" t="s">
        <v>186</v>
      </c>
      <c r="AB40" t="s">
        <v>187</v>
      </c>
      <c r="AC40" s="4">
        <v>45896</v>
      </c>
      <c r="AF40" t="s">
        <v>20</v>
      </c>
      <c r="AG40" t="s">
        <v>157</v>
      </c>
      <c r="AH40" t="s">
        <v>157</v>
      </c>
      <c r="AI40" t="s">
        <v>157</v>
      </c>
      <c r="AJ40" t="s">
        <v>157</v>
      </c>
      <c r="AK40" t="s">
        <v>642</v>
      </c>
      <c r="AL40" t="s">
        <v>157</v>
      </c>
      <c r="AM40" t="s">
        <v>157</v>
      </c>
      <c r="AN40" t="s">
        <v>157</v>
      </c>
      <c r="AO40" t="s">
        <v>157</v>
      </c>
      <c r="AP40" t="s">
        <v>157</v>
      </c>
      <c r="AQ40" t="s">
        <v>157</v>
      </c>
      <c r="AR40" t="s">
        <v>157</v>
      </c>
      <c r="AS40" t="s">
        <v>157</v>
      </c>
      <c r="AT40" t="s">
        <v>157</v>
      </c>
      <c r="AU40" t="s">
        <v>157</v>
      </c>
      <c r="AW40" t="s">
        <v>391</v>
      </c>
      <c r="AX40" t="s">
        <v>392</v>
      </c>
      <c r="AY40" t="s">
        <v>393</v>
      </c>
      <c r="AZ40" t="s">
        <v>156</v>
      </c>
      <c r="BA40" t="s">
        <v>157</v>
      </c>
      <c r="BB40">
        <v>45819</v>
      </c>
      <c r="BC40">
        <v>45821</v>
      </c>
      <c r="BF40" t="s">
        <v>589</v>
      </c>
      <c r="BG40" t="s">
        <v>586</v>
      </c>
      <c r="BH40" t="s">
        <v>157</v>
      </c>
      <c r="BK40" t="s">
        <v>20</v>
      </c>
      <c r="BL40" t="s">
        <v>19</v>
      </c>
      <c r="BM40" t="s">
        <v>157</v>
      </c>
      <c r="BN40" t="s">
        <v>157</v>
      </c>
      <c r="BO40" t="s">
        <v>23</v>
      </c>
      <c r="BP40" t="s">
        <v>157</v>
      </c>
      <c r="BQ40" t="s">
        <v>157</v>
      </c>
      <c r="BR40" t="s">
        <v>157</v>
      </c>
      <c r="BS40" t="s">
        <v>157</v>
      </c>
      <c r="BT40" t="s">
        <v>157</v>
      </c>
      <c r="BU40" t="s">
        <v>157</v>
      </c>
      <c r="BV40" t="s">
        <v>157</v>
      </c>
      <c r="BW40" t="s">
        <v>157</v>
      </c>
      <c r="BX40" t="s">
        <v>157</v>
      </c>
      <c r="BY40" t="s">
        <v>157</v>
      </c>
      <c r="BZ40" t="s">
        <v>157</v>
      </c>
    </row>
    <row r="41" spans="2:78" x14ac:dyDescent="0.25">
      <c r="B41" t="str">
        <f>XPlan_raw7[[#This Row],[EKA_kode]]</f>
        <v>T300031402</v>
      </c>
      <c r="C41" t="str">
        <f>XPlan_raw7[[#This Row],[eka_langtnavn]]</f>
        <v>EIB Semester Project 4 - Digital Manufacturing</v>
      </c>
      <c r="D41" t="str">
        <f>IF(XPlan_raw7[[#This Row],[Interne-kode]]&lt;&gt;"(tom)",XPlan_raw7[[#This Row],[Interne-kode]],"")</f>
        <v>EIB-SPRO4</v>
      </c>
      <c r="E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41" t="str">
        <f>IF(XPlan_raw7[[#This Row],[Campus]]&lt;&gt;"(tom)",XPlan_raw7[[#This Row],[Campus]],"")</f>
        <v>Sønderborg</v>
      </c>
      <c r="H41" t="str">
        <f>IF(XPlan_raw7[[#This Row],[Prøveform]]&lt;&gt;"(tom)",XPlan_raw7[[#This Row],[Prøveform]],"")</f>
        <v>Hand-In</v>
      </c>
      <c r="I41" t="str">
        <f>IF(XPlan_raw7[[#This Row],[Eksaminator_samlet]]&lt;&gt;"",XPlan_raw7[[#This Row],[Eksaminator_samlet]],"")</f>
        <v>Elias  Ribeiro da Silva</v>
      </c>
      <c r="J41" t="str">
        <f>IF(XPlan_raw7[[#This Row],[Censur]]&lt;&gt;"(tom)",XPlan_raw7[[#This Row],[Censur]],"")</f>
        <v>Second examiner: External</v>
      </c>
      <c r="K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1" s="5" t="s">
        <v>225</v>
      </c>
      <c r="S41" s="5" t="s">
        <v>226</v>
      </c>
      <c r="T41" t="s">
        <v>227</v>
      </c>
      <c r="U41" s="5" t="s">
        <v>203</v>
      </c>
      <c r="V41" t="s">
        <v>157</v>
      </c>
      <c r="W41" s="45">
        <v>45810</v>
      </c>
      <c r="Y41" s="4" t="s">
        <v>630</v>
      </c>
      <c r="Z41" s="5" t="s">
        <v>228</v>
      </c>
      <c r="AA41" t="s">
        <v>636</v>
      </c>
      <c r="AB41" s="5" t="s">
        <v>187</v>
      </c>
      <c r="AC41" s="4">
        <v>45880</v>
      </c>
      <c r="AD41" s="45"/>
      <c r="AF41" t="s">
        <v>20</v>
      </c>
      <c r="AG41" s="5" t="s">
        <v>157</v>
      </c>
      <c r="AH41" t="s">
        <v>157</v>
      </c>
      <c r="AI41" s="5" t="s">
        <v>157</v>
      </c>
      <c r="AJ41" t="s">
        <v>157</v>
      </c>
      <c r="AK41" s="5" t="s">
        <v>642</v>
      </c>
      <c r="AL41" t="s">
        <v>157</v>
      </c>
      <c r="AM41" s="5" t="s">
        <v>157</v>
      </c>
      <c r="AN41" t="s">
        <v>157</v>
      </c>
      <c r="AO41" t="s">
        <v>157</v>
      </c>
      <c r="AP41" t="s">
        <v>157</v>
      </c>
      <c r="AQ41" t="s">
        <v>157</v>
      </c>
      <c r="AR41" t="s">
        <v>157</v>
      </c>
      <c r="AS41" t="s">
        <v>157</v>
      </c>
      <c r="AT41" t="s">
        <v>157</v>
      </c>
      <c r="AU41" t="s">
        <v>157</v>
      </c>
      <c r="AW41" t="s">
        <v>399</v>
      </c>
      <c r="AX41" t="s">
        <v>400</v>
      </c>
      <c r="AY41" t="s">
        <v>401</v>
      </c>
      <c r="AZ41" t="s">
        <v>203</v>
      </c>
      <c r="BA41" t="s">
        <v>157</v>
      </c>
      <c r="BB41">
        <v>45820</v>
      </c>
      <c r="BC41">
        <v>45821</v>
      </c>
      <c r="BF41" t="s">
        <v>589</v>
      </c>
      <c r="BG41" t="s">
        <v>588</v>
      </c>
      <c r="BH41" t="s">
        <v>157</v>
      </c>
      <c r="BK41" t="s">
        <v>20</v>
      </c>
      <c r="BL41" t="s">
        <v>19</v>
      </c>
      <c r="BM41" t="s">
        <v>157</v>
      </c>
      <c r="BN41" t="s">
        <v>22</v>
      </c>
      <c r="BO41" t="s">
        <v>23</v>
      </c>
      <c r="BP41" t="s">
        <v>24</v>
      </c>
      <c r="BQ41" t="s">
        <v>157</v>
      </c>
      <c r="BR41" t="s">
        <v>157</v>
      </c>
      <c r="BS41" t="s">
        <v>27</v>
      </c>
      <c r="BT41" t="s">
        <v>157</v>
      </c>
      <c r="BU41" t="s">
        <v>157</v>
      </c>
      <c r="BV41" t="s">
        <v>157</v>
      </c>
      <c r="BW41" t="s">
        <v>157</v>
      </c>
      <c r="BX41" t="s">
        <v>157</v>
      </c>
      <c r="BY41" t="s">
        <v>157</v>
      </c>
      <c r="BZ41" t="s">
        <v>34</v>
      </c>
    </row>
    <row r="42" spans="2:78" x14ac:dyDescent="0.25">
      <c r="B42" t="str">
        <f>XPlan_raw7[[#This Row],[EKA_kode]]</f>
        <v>T300032402</v>
      </c>
      <c r="C42" t="str">
        <f>XPlan_raw7[[#This Row],[eka_langtnavn]]</f>
        <v>Lean Six Sigma</v>
      </c>
      <c r="D42" t="str">
        <f>IF(XPlan_raw7[[#This Row],[Interne-kode]]&lt;&gt;"(tom)",XPlan_raw7[[#This Row],[Interne-kode]],"")</f>
        <v>EIB-LSS</v>
      </c>
      <c r="E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42" t="str">
        <f>IF(XPlan_raw7[[#This Row],[Campus]]&lt;&gt;"(tom)",XPlan_raw7[[#This Row],[Campus]],"")</f>
        <v>Sønderborg</v>
      </c>
      <c r="H42" t="str">
        <f>IF(XPlan_raw7[[#This Row],[Prøveform]]&lt;&gt;"(tom)",XPlan_raw7[[#This Row],[Prøveform]],"")</f>
        <v>Oral examination</v>
      </c>
      <c r="I42" t="str">
        <f>IF(XPlan_raw7[[#This Row],[Eksaminator_samlet]]&lt;&gt;"",XPlan_raw7[[#This Row],[Eksaminator_samlet]],"")</f>
        <v>Arne Bilberg, Mohsin Raza</v>
      </c>
      <c r="J42" t="str">
        <f>IF(XPlan_raw7[[#This Row],[Censur]]&lt;&gt;"(tom)",XPlan_raw7[[#This Row],[Censur]],"")</f>
        <v>Second examiner: Internal</v>
      </c>
      <c r="K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2" t="s">
        <v>403</v>
      </c>
      <c r="S42" t="s">
        <v>404</v>
      </c>
      <c r="T42" t="s">
        <v>405</v>
      </c>
      <c r="U42" t="s">
        <v>203</v>
      </c>
      <c r="V42" t="s">
        <v>157</v>
      </c>
      <c r="W42" s="4">
        <v>45820</v>
      </c>
      <c r="X42" s="4">
        <v>45821</v>
      </c>
      <c r="Y42" t="s">
        <v>630</v>
      </c>
      <c r="Z42" t="s">
        <v>406</v>
      </c>
      <c r="AA42" t="s">
        <v>186</v>
      </c>
      <c r="AB42" t="s">
        <v>160</v>
      </c>
      <c r="AC42" s="4">
        <v>45881</v>
      </c>
      <c r="AF42" t="s">
        <v>20</v>
      </c>
      <c r="AG42" t="s">
        <v>157</v>
      </c>
      <c r="AH42" t="s">
        <v>157</v>
      </c>
      <c r="AI42" t="s">
        <v>157</v>
      </c>
      <c r="AJ42" t="s">
        <v>157</v>
      </c>
      <c r="AK42" t="s">
        <v>642</v>
      </c>
      <c r="AL42" t="s">
        <v>157</v>
      </c>
      <c r="AM42" t="s">
        <v>157</v>
      </c>
      <c r="AN42" t="s">
        <v>157</v>
      </c>
      <c r="AO42" t="s">
        <v>157</v>
      </c>
      <c r="AP42" t="s">
        <v>157</v>
      </c>
      <c r="AQ42" t="s">
        <v>157</v>
      </c>
      <c r="AR42" t="s">
        <v>157</v>
      </c>
      <c r="AS42" t="s">
        <v>157</v>
      </c>
      <c r="AT42" t="s">
        <v>157</v>
      </c>
      <c r="AU42" t="s">
        <v>80</v>
      </c>
      <c r="AW42" t="s">
        <v>416</v>
      </c>
      <c r="AX42" t="s">
        <v>417</v>
      </c>
      <c r="AY42" t="s">
        <v>418</v>
      </c>
      <c r="AZ42" t="s">
        <v>203</v>
      </c>
      <c r="BA42" t="s">
        <v>157</v>
      </c>
      <c r="BB42">
        <v>45821</v>
      </c>
      <c r="BF42" t="s">
        <v>585</v>
      </c>
      <c r="BG42" t="s">
        <v>588</v>
      </c>
      <c r="BH42" t="s">
        <v>157</v>
      </c>
      <c r="BK42" t="s">
        <v>20</v>
      </c>
      <c r="BL42" t="s">
        <v>157</v>
      </c>
      <c r="BM42" t="s">
        <v>21</v>
      </c>
      <c r="BN42" t="s">
        <v>157</v>
      </c>
      <c r="BO42" t="s">
        <v>157</v>
      </c>
      <c r="BP42" t="s">
        <v>157</v>
      </c>
      <c r="BQ42" t="s">
        <v>157</v>
      </c>
      <c r="BR42" t="s">
        <v>26</v>
      </c>
      <c r="BS42" t="s">
        <v>27</v>
      </c>
      <c r="BT42" t="s">
        <v>157</v>
      </c>
      <c r="BU42" t="s">
        <v>157</v>
      </c>
      <c r="BV42" t="s">
        <v>157</v>
      </c>
      <c r="BW42" t="s">
        <v>157</v>
      </c>
      <c r="BX42" t="s">
        <v>157</v>
      </c>
      <c r="BY42" t="s">
        <v>157</v>
      </c>
      <c r="BZ42" t="s">
        <v>34</v>
      </c>
    </row>
    <row r="43" spans="2:78" x14ac:dyDescent="0.25">
      <c r="B43" t="str">
        <f>XPlan_raw7[[#This Row],[EKA_kode]]</f>
        <v>T300034402</v>
      </c>
      <c r="C43" t="str">
        <f>XPlan_raw7[[#This Row],[eka_langtnavn]]</f>
        <v>Sustainable Business Models</v>
      </c>
      <c r="D43" t="str">
        <f>IF(XPlan_raw7[[#This Row],[Interne-kode]]&lt;&gt;"(tom)",XPlan_raw7[[#This Row],[Interne-kode]],"")</f>
        <v>EIB-SBM</v>
      </c>
      <c r="E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24-06-2025 - 25-06-2025</v>
      </c>
      <c r="G43" t="str">
        <f>IF(XPlan_raw7[[#This Row],[Campus]]&lt;&gt;"(tom)",XPlan_raw7[[#This Row],[Campus]],"")</f>
        <v>Sønderborg</v>
      </c>
      <c r="H43" t="str">
        <f>IF(XPlan_raw7[[#This Row],[Prøveform]]&lt;&gt;"(tom)",XPlan_raw7[[#This Row],[Prøveform]],"")</f>
        <v>Oral examination</v>
      </c>
      <c r="I43" t="str">
        <f>IF(XPlan_raw7[[#This Row],[Eksaminator_samlet]]&lt;&gt;"",XPlan_raw7[[#This Row],[Eksaminator_samlet]],"")</f>
        <v>Kari Kleine</v>
      </c>
      <c r="J43" t="str">
        <f>IF(XPlan_raw7[[#This Row],[Censur]]&lt;&gt;"(tom)",XPlan_raw7[[#This Row],[Censur]],"")</f>
        <v>Second examiner: External</v>
      </c>
      <c r="K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3" t="s">
        <v>504</v>
      </c>
      <c r="S43" t="s">
        <v>505</v>
      </c>
      <c r="T43" t="s">
        <v>506</v>
      </c>
      <c r="U43" t="s">
        <v>208</v>
      </c>
      <c r="V43" t="s">
        <v>157</v>
      </c>
      <c r="W43" s="4">
        <v>45832</v>
      </c>
      <c r="X43" s="4">
        <v>45833</v>
      </c>
      <c r="Y43" t="s">
        <v>630</v>
      </c>
      <c r="Z43" t="s">
        <v>507</v>
      </c>
      <c r="AA43" t="s">
        <v>186</v>
      </c>
      <c r="AB43" t="s">
        <v>187</v>
      </c>
      <c r="AC43" s="4">
        <v>45895</v>
      </c>
      <c r="AF43" t="s">
        <v>20</v>
      </c>
      <c r="AG43" t="s">
        <v>157</v>
      </c>
      <c r="AH43" t="s">
        <v>157</v>
      </c>
      <c r="AI43" t="s">
        <v>157</v>
      </c>
      <c r="AJ43" t="s">
        <v>157</v>
      </c>
      <c r="AK43" t="s">
        <v>642</v>
      </c>
      <c r="AL43" t="s">
        <v>157</v>
      </c>
      <c r="AM43" t="s">
        <v>157</v>
      </c>
      <c r="AN43" t="s">
        <v>157</v>
      </c>
      <c r="AO43" t="s">
        <v>157</v>
      </c>
      <c r="AP43" t="s">
        <v>157</v>
      </c>
      <c r="AQ43" t="s">
        <v>157</v>
      </c>
      <c r="AR43" t="s">
        <v>157</v>
      </c>
      <c r="AS43" t="s">
        <v>157</v>
      </c>
      <c r="AT43" t="s">
        <v>157</v>
      </c>
      <c r="AU43" t="s">
        <v>80</v>
      </c>
      <c r="AW43" t="s">
        <v>429</v>
      </c>
      <c r="AX43" t="s">
        <v>430</v>
      </c>
      <c r="AY43" t="s">
        <v>431</v>
      </c>
      <c r="AZ43" t="s">
        <v>203</v>
      </c>
      <c r="BA43" t="s">
        <v>157</v>
      </c>
      <c r="BB43">
        <v>45824</v>
      </c>
      <c r="BF43" t="s">
        <v>585</v>
      </c>
      <c r="BG43" t="s">
        <v>588</v>
      </c>
      <c r="BH43" t="s">
        <v>157</v>
      </c>
      <c r="BK43" t="s">
        <v>20</v>
      </c>
      <c r="BL43" t="s">
        <v>157</v>
      </c>
      <c r="BM43" t="s">
        <v>21</v>
      </c>
      <c r="BN43" t="s">
        <v>157</v>
      </c>
      <c r="BO43" t="s">
        <v>157</v>
      </c>
      <c r="BP43" t="s">
        <v>157</v>
      </c>
      <c r="BQ43" t="s">
        <v>157</v>
      </c>
      <c r="BR43" t="s">
        <v>26</v>
      </c>
      <c r="BS43" t="s">
        <v>27</v>
      </c>
      <c r="BT43" t="s">
        <v>157</v>
      </c>
      <c r="BU43" t="s">
        <v>157</v>
      </c>
      <c r="BV43" t="s">
        <v>157</v>
      </c>
      <c r="BW43" t="s">
        <v>157</v>
      </c>
      <c r="BX43" t="s">
        <v>157</v>
      </c>
      <c r="BY43" t="s">
        <v>157</v>
      </c>
      <c r="BZ43" t="s">
        <v>34</v>
      </c>
    </row>
    <row r="44" spans="2:78" x14ac:dyDescent="0.25">
      <c r="B44" t="str">
        <f>XPlan_raw7[[#This Row],[EKA_kode]]</f>
        <v>T300038402</v>
      </c>
      <c r="C44" t="str">
        <f>XPlan_raw7[[#This Row],[eka_langtnavn]]</f>
        <v>Applied programming 1</v>
      </c>
      <c r="D44" t="str">
        <f>IF(XPlan_raw7[[#This Row],[Interne-kode]]&lt;&gt;"(tom)",XPlan_raw7[[#This Row],[Interne-kode]],"")</f>
        <v>EIB-APP1</v>
      </c>
      <c r="E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12-05-2025</v>
      </c>
      <c r="G44" t="str">
        <f>IF(XPlan_raw7[[#This Row],[Campus]]&lt;&gt;"(tom)",XPlan_raw7[[#This Row],[Campus]],"")</f>
        <v>Sønderborg</v>
      </c>
      <c r="H44" t="str">
        <f>IF(XPlan_raw7[[#This Row],[Prøveform]]&lt;&gt;"(tom)",XPlan_raw7[[#This Row],[Prøveform]],"")</f>
        <v>Written examination</v>
      </c>
      <c r="I44" t="str">
        <f>IF(XPlan_raw7[[#This Row],[Eksaminator_samlet]]&lt;&gt;"",XPlan_raw7[[#This Row],[Eksaminator_samlet]],"")</f>
        <v>Matthias König, Tim Wächter</v>
      </c>
      <c r="J44">
        <f>IF(XPlan_raw7[[#This Row],[Censur]]&lt;&gt;"(tom)",XPlan_raw7[[#This Row],[Censur]],"")</f>
        <v>0</v>
      </c>
      <c r="K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4" t="s">
        <v>178</v>
      </c>
      <c r="S44" t="s">
        <v>179</v>
      </c>
      <c r="T44" t="s">
        <v>180</v>
      </c>
      <c r="U44" t="s">
        <v>165</v>
      </c>
      <c r="V44" t="s">
        <v>157</v>
      </c>
      <c r="W44" s="4">
        <v>45789</v>
      </c>
      <c r="Y44" t="s">
        <v>632</v>
      </c>
      <c r="Z44" t="s">
        <v>181</v>
      </c>
      <c r="AA44" t="s">
        <v>159</v>
      </c>
      <c r="AC44" s="4" t="s">
        <v>157</v>
      </c>
      <c r="AF44" t="s">
        <v>20</v>
      </c>
      <c r="AG44" t="s">
        <v>157</v>
      </c>
      <c r="AH44" t="s">
        <v>157</v>
      </c>
      <c r="AI44" t="s">
        <v>157</v>
      </c>
      <c r="AJ44" t="s">
        <v>157</v>
      </c>
      <c r="AK44" t="s">
        <v>642</v>
      </c>
      <c r="AL44" t="s">
        <v>157</v>
      </c>
      <c r="AM44" t="s">
        <v>157</v>
      </c>
      <c r="AN44" t="s">
        <v>157</v>
      </c>
      <c r="AO44" t="s">
        <v>157</v>
      </c>
      <c r="AP44" t="s">
        <v>157</v>
      </c>
      <c r="AQ44" t="s">
        <v>157</v>
      </c>
      <c r="AR44" t="s">
        <v>157</v>
      </c>
      <c r="AS44" t="s">
        <v>157</v>
      </c>
      <c r="AT44" t="s">
        <v>157</v>
      </c>
      <c r="AU44" t="s">
        <v>157</v>
      </c>
      <c r="AW44" t="s">
        <v>459</v>
      </c>
      <c r="AX44" t="s">
        <v>460</v>
      </c>
      <c r="AY44" t="s">
        <v>461</v>
      </c>
      <c r="AZ44" t="s">
        <v>157</v>
      </c>
      <c r="BA44" t="s">
        <v>157</v>
      </c>
      <c r="BB44">
        <v>45825</v>
      </c>
      <c r="BF44" t="s">
        <v>589</v>
      </c>
      <c r="BG44" t="s">
        <v>586</v>
      </c>
      <c r="BH44" t="s">
        <v>157</v>
      </c>
      <c r="BK44" t="s">
        <v>20</v>
      </c>
      <c r="BL44" t="s">
        <v>157</v>
      </c>
      <c r="BM44" t="s">
        <v>21</v>
      </c>
      <c r="BN44" t="s">
        <v>157</v>
      </c>
      <c r="BO44" t="s">
        <v>157</v>
      </c>
      <c r="BP44" t="s">
        <v>24</v>
      </c>
      <c r="BQ44" t="s">
        <v>157</v>
      </c>
      <c r="BR44" t="s">
        <v>26</v>
      </c>
      <c r="BS44" t="s">
        <v>157</v>
      </c>
      <c r="BT44" t="s">
        <v>157</v>
      </c>
      <c r="BU44" t="s">
        <v>157</v>
      </c>
      <c r="BV44" t="s">
        <v>157</v>
      </c>
      <c r="BW44" t="s">
        <v>157</v>
      </c>
      <c r="BX44" t="s">
        <v>157</v>
      </c>
      <c r="BY44" t="s">
        <v>157</v>
      </c>
      <c r="BZ44" t="s">
        <v>34</v>
      </c>
    </row>
    <row r="45" spans="2:78" x14ac:dyDescent="0.25">
      <c r="B45" t="str">
        <f>XPlan_raw7[[#This Row],[EKA_kode]]</f>
        <v>T300039402</v>
      </c>
      <c r="C45" t="str">
        <f>XPlan_raw7[[#This Row],[eka_langtnavn]]</f>
        <v>Applied Programming II</v>
      </c>
      <c r="D45" t="str">
        <f>IF(XPlan_raw7[[#This Row],[Interne-kode]]&lt;&gt;"(tom)",XPlan_raw7[[#This Row],[Interne-kode]],"")</f>
        <v>EIB-APP2</v>
      </c>
      <c r="E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45" t="str">
        <f>IF(XPlan_raw7[[#This Row],[Campus]]&lt;&gt;"(tom)",XPlan_raw7[[#This Row],[Campus]],"")</f>
        <v>Sønderborg</v>
      </c>
      <c r="H45" t="str">
        <f>IF(XPlan_raw7[[#This Row],[Prøveform]]&lt;&gt;"(tom)",XPlan_raw7[[#This Row],[Prøveform]],"")</f>
        <v>Written examination</v>
      </c>
      <c r="I45" t="str">
        <f>IF(XPlan_raw7[[#This Row],[Eksaminator_samlet]]&lt;&gt;"",XPlan_raw7[[#This Row],[Eksaminator_samlet]],"")</f>
        <v>Matthias König</v>
      </c>
      <c r="J45" t="str">
        <f>IF(XPlan_raw7[[#This Row],[Censur]]&lt;&gt;"(tom)",XPlan_raw7[[#This Row],[Censur]],"")</f>
        <v>Second examiner: None</v>
      </c>
      <c r="K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5" s="28" t="s">
        <v>379</v>
      </c>
      <c r="S45" s="28" t="s">
        <v>380</v>
      </c>
      <c r="T45" s="35" t="s">
        <v>381</v>
      </c>
      <c r="U45" s="28" t="s">
        <v>156</v>
      </c>
      <c r="V45" s="35" t="s">
        <v>157</v>
      </c>
      <c r="W45" s="39">
        <v>45818</v>
      </c>
      <c r="X45" s="40"/>
      <c r="Y45" s="40" t="s">
        <v>630</v>
      </c>
      <c r="Z45" s="28" t="s">
        <v>382</v>
      </c>
      <c r="AA45" s="35" t="s">
        <v>159</v>
      </c>
      <c r="AB45" s="28" t="s">
        <v>167</v>
      </c>
      <c r="AC45" s="40">
        <v>45887</v>
      </c>
      <c r="AD45" s="39"/>
      <c r="AE45" s="35"/>
      <c r="AF45" t="s">
        <v>20</v>
      </c>
      <c r="AG45" s="28" t="s">
        <v>157</v>
      </c>
      <c r="AH45" s="35" t="s">
        <v>157</v>
      </c>
      <c r="AI45" s="28" t="s">
        <v>157</v>
      </c>
      <c r="AJ45" s="35" t="s">
        <v>157</v>
      </c>
      <c r="AK45" s="28" t="s">
        <v>642</v>
      </c>
      <c r="AL45" s="35" t="s">
        <v>157</v>
      </c>
      <c r="AM45" s="28" t="s">
        <v>157</v>
      </c>
      <c r="AN45" s="35" t="s">
        <v>157</v>
      </c>
      <c r="AO45" s="35" t="s">
        <v>157</v>
      </c>
      <c r="AP45" s="35" t="s">
        <v>157</v>
      </c>
      <c r="AQ45" s="35" t="s">
        <v>157</v>
      </c>
      <c r="AR45" s="35" t="s">
        <v>157</v>
      </c>
      <c r="AS45" s="35" t="s">
        <v>157</v>
      </c>
      <c r="AT45" s="35" t="s">
        <v>157</v>
      </c>
      <c r="AU45" s="35" t="s">
        <v>157</v>
      </c>
      <c r="AW45" t="s">
        <v>371</v>
      </c>
      <c r="AX45" t="s">
        <v>372</v>
      </c>
      <c r="AY45" t="s">
        <v>373</v>
      </c>
      <c r="AZ45" t="s">
        <v>157</v>
      </c>
      <c r="BA45" t="s">
        <v>157</v>
      </c>
      <c r="BB45">
        <v>45826</v>
      </c>
      <c r="BF45" t="s">
        <v>585</v>
      </c>
      <c r="BG45" t="s">
        <v>592</v>
      </c>
      <c r="BH45" t="s">
        <v>157</v>
      </c>
      <c r="BK45" t="s">
        <v>20</v>
      </c>
      <c r="BL45" t="s">
        <v>157</v>
      </c>
      <c r="BM45" t="s">
        <v>157</v>
      </c>
      <c r="BN45" t="s">
        <v>22</v>
      </c>
      <c r="BO45" t="s">
        <v>157</v>
      </c>
      <c r="BP45" t="s">
        <v>157</v>
      </c>
      <c r="BQ45" t="s">
        <v>25</v>
      </c>
      <c r="BR45" t="s">
        <v>157</v>
      </c>
      <c r="BS45" t="s">
        <v>27</v>
      </c>
      <c r="BT45" t="s">
        <v>157</v>
      </c>
      <c r="BU45" t="s">
        <v>157</v>
      </c>
      <c r="BV45" t="s">
        <v>157</v>
      </c>
      <c r="BW45" t="s">
        <v>157</v>
      </c>
      <c r="BX45" t="s">
        <v>157</v>
      </c>
      <c r="BY45" t="s">
        <v>157</v>
      </c>
      <c r="BZ45" t="s">
        <v>157</v>
      </c>
    </row>
    <row r="46" spans="2:78" x14ac:dyDescent="0.25">
      <c r="B46" t="str">
        <f>XPlan_raw7[[#This Row],[EKA_kode]]</f>
        <v>T320020402</v>
      </c>
      <c r="C46" t="str">
        <f>XPlan_raw7[[#This Row],[eka_langtnavn]]</f>
        <v>Machine Components</v>
      </c>
      <c r="D46" t="str">
        <f>IF(XPlan_raw7[[#This Row],[Interne-kode]]&lt;&gt;"(tom)",XPlan_raw7[[#This Row],[Interne-kode]],"")</f>
        <v>ME-MAC</v>
      </c>
      <c r="E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03-06-2025 - 12-06-2025</v>
      </c>
      <c r="G46" t="str">
        <f>IF(XPlan_raw7[[#This Row],[Campus]]&lt;&gt;"(tom)",XPlan_raw7[[#This Row],[Campus]],"")</f>
        <v>Sønderborg</v>
      </c>
      <c r="H46" t="str">
        <f>IF(XPlan_raw7[[#This Row],[Prøveform]]&lt;&gt;"(tom)",XPlan_raw7[[#This Row],[Prøveform]],"")</f>
        <v>Oral examination</v>
      </c>
      <c r="I46" t="str">
        <f>IF(XPlan_raw7[[#This Row],[Eksaminator_samlet]]&lt;&gt;"",XPlan_raw7[[#This Row],[Eksaminator_samlet]],"")</f>
        <v>Andrei-Alexandru Popa</v>
      </c>
      <c r="J46" t="str">
        <f>IF(XPlan_raw7[[#This Row],[Censur]]&lt;&gt;"(tom)",XPlan_raw7[[#This Row],[Censur]],"")</f>
        <v>Second examiner: External</v>
      </c>
      <c r="K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Sdb.,(tom),(tom),(tom),(tom),(tom),(tom),Exchange students - Sønderborg</v>
      </c>
      <c r="R46" t="s">
        <v>309</v>
      </c>
      <c r="S46" t="s">
        <v>310</v>
      </c>
      <c r="T46" t="s">
        <v>311</v>
      </c>
      <c r="U46" t="s">
        <v>156</v>
      </c>
      <c r="V46" t="s">
        <v>157</v>
      </c>
      <c r="W46" s="4">
        <v>45811</v>
      </c>
      <c r="X46" s="4">
        <v>45820</v>
      </c>
      <c r="Y46" t="s">
        <v>631</v>
      </c>
      <c r="Z46" t="s">
        <v>287</v>
      </c>
      <c r="AA46" t="s">
        <v>186</v>
      </c>
      <c r="AB46" t="s">
        <v>187</v>
      </c>
      <c r="AC46" s="4">
        <v>45881</v>
      </c>
      <c r="AE46" t="s">
        <v>161</v>
      </c>
      <c r="AF46" t="s">
        <v>20</v>
      </c>
      <c r="AG46" t="s">
        <v>157</v>
      </c>
      <c r="AH46" t="s">
        <v>21</v>
      </c>
      <c r="AI46" t="s">
        <v>22</v>
      </c>
      <c r="AJ46" t="s">
        <v>157</v>
      </c>
      <c r="AK46" t="s">
        <v>642</v>
      </c>
      <c r="AL46" t="s">
        <v>157</v>
      </c>
      <c r="AM46" t="s">
        <v>26</v>
      </c>
      <c r="AN46" t="s">
        <v>27</v>
      </c>
      <c r="AO46" t="s">
        <v>157</v>
      </c>
      <c r="AP46" t="s">
        <v>157</v>
      </c>
      <c r="AQ46" t="s">
        <v>157</v>
      </c>
      <c r="AR46" t="s">
        <v>157</v>
      </c>
      <c r="AS46" t="s">
        <v>157</v>
      </c>
      <c r="AT46" t="s">
        <v>157</v>
      </c>
      <c r="AU46" t="s">
        <v>80</v>
      </c>
      <c r="AW46" t="s">
        <v>469</v>
      </c>
      <c r="AX46" t="s">
        <v>470</v>
      </c>
      <c r="AY46" t="s">
        <v>471</v>
      </c>
      <c r="AZ46" t="s">
        <v>157</v>
      </c>
      <c r="BA46" t="s">
        <v>157</v>
      </c>
      <c r="BB46">
        <v>45827</v>
      </c>
      <c r="BF46" t="s">
        <v>589</v>
      </c>
      <c r="BG46" t="s">
        <v>586</v>
      </c>
      <c r="BH46" t="s">
        <v>157</v>
      </c>
      <c r="BK46" t="s">
        <v>20</v>
      </c>
      <c r="BL46" t="s">
        <v>157</v>
      </c>
      <c r="BM46" t="s">
        <v>157</v>
      </c>
      <c r="BN46" t="s">
        <v>157</v>
      </c>
      <c r="BO46" t="s">
        <v>23</v>
      </c>
      <c r="BP46" t="s">
        <v>24</v>
      </c>
      <c r="BQ46" t="s">
        <v>157</v>
      </c>
      <c r="BR46" t="s">
        <v>157</v>
      </c>
      <c r="BS46" t="s">
        <v>27</v>
      </c>
      <c r="BT46" t="s">
        <v>157</v>
      </c>
      <c r="BU46" t="s">
        <v>157</v>
      </c>
      <c r="BV46" t="s">
        <v>157</v>
      </c>
      <c r="BW46" t="s">
        <v>157</v>
      </c>
      <c r="BX46" t="s">
        <v>157</v>
      </c>
      <c r="BY46" t="s">
        <v>157</v>
      </c>
      <c r="BZ46" t="s">
        <v>34</v>
      </c>
    </row>
    <row r="47" spans="2:78" x14ac:dyDescent="0.25">
      <c r="B47" t="str">
        <f>XPlan_raw7[[#This Row],[EKA_kode]]</f>
        <v>T340034402</v>
      </c>
      <c r="C47" t="str">
        <f>XPlan_raw7[[#This Row],[eka_langtnavn]]</f>
        <v>Computer Aided Engineering</v>
      </c>
      <c r="D47" t="str">
        <f>IF(XPlan_raw7[[#This Row],[Interne-kode]]&lt;&gt;"(tom)",XPlan_raw7[[#This Row],[Interne-kode]],"")</f>
        <v>MC-CAE</v>
      </c>
      <c r="E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47" t="str">
        <f>IF(XPlan_raw7[[#This Row],[Campus]]&lt;&gt;"(tom)",XPlan_raw7[[#This Row],[Campus]],"")</f>
        <v>Sønderborg</v>
      </c>
      <c r="H47" t="str">
        <f>IF(XPlan_raw7[[#This Row],[Prøveform]]&lt;&gt;"(tom)",XPlan_raw7[[#This Row],[Prøveform]],"")</f>
        <v>Oral examination</v>
      </c>
      <c r="I47" t="str">
        <f>IF(XPlan_raw7[[#This Row],[Eksaminator_samlet]]&lt;&gt;"",XPlan_raw7[[#This Row],[Eksaminator_samlet]],"")</f>
        <v>Roana de Oliveira Hansen</v>
      </c>
      <c r="J47" t="str">
        <f>IF(XPlan_raw7[[#This Row],[Censur]]&lt;&gt;"(tom)",XPlan_raw7[[#This Row],[Censur]],"")</f>
        <v>Second examiner: External</v>
      </c>
      <c r="K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7" t="s">
        <v>494</v>
      </c>
      <c r="S47" t="s">
        <v>495</v>
      </c>
      <c r="T47" t="s">
        <v>496</v>
      </c>
      <c r="U47" t="s">
        <v>203</v>
      </c>
      <c r="V47" t="s">
        <v>157</v>
      </c>
      <c r="W47" s="4">
        <v>45831</v>
      </c>
      <c r="X47" s="4">
        <v>45838</v>
      </c>
      <c r="Y47" t="s">
        <v>630</v>
      </c>
      <c r="Z47" t="s">
        <v>497</v>
      </c>
      <c r="AA47" t="s">
        <v>186</v>
      </c>
      <c r="AB47" t="s">
        <v>187</v>
      </c>
      <c r="AC47" s="4">
        <v>45882</v>
      </c>
      <c r="AE47" t="s">
        <v>161</v>
      </c>
      <c r="AF47" t="s">
        <v>20</v>
      </c>
      <c r="AG47" t="s">
        <v>157</v>
      </c>
      <c r="AH47" t="s">
        <v>21</v>
      </c>
      <c r="AI47" t="s">
        <v>22</v>
      </c>
      <c r="AJ47" t="s">
        <v>157</v>
      </c>
      <c r="AK47" t="s">
        <v>642</v>
      </c>
      <c r="AL47" t="s">
        <v>157</v>
      </c>
      <c r="AM47" t="s">
        <v>26</v>
      </c>
      <c r="AN47" t="s">
        <v>27</v>
      </c>
      <c r="AO47" t="s">
        <v>157</v>
      </c>
      <c r="AP47" t="s">
        <v>157</v>
      </c>
      <c r="AQ47" t="s">
        <v>157</v>
      </c>
      <c r="AR47" t="s">
        <v>157</v>
      </c>
      <c r="AS47" t="s">
        <v>157</v>
      </c>
      <c r="AT47" t="s">
        <v>157</v>
      </c>
      <c r="AU47" t="s">
        <v>157</v>
      </c>
      <c r="AW47" t="s">
        <v>466</v>
      </c>
      <c r="AX47" t="s">
        <v>467</v>
      </c>
      <c r="AY47" t="s">
        <v>468</v>
      </c>
      <c r="AZ47" t="s">
        <v>203</v>
      </c>
      <c r="BA47" t="s">
        <v>157</v>
      </c>
      <c r="BB47">
        <v>45827</v>
      </c>
      <c r="BC47">
        <v>45828</v>
      </c>
      <c r="BF47" t="s">
        <v>589</v>
      </c>
      <c r="BG47" t="s">
        <v>588</v>
      </c>
      <c r="BH47" t="s">
        <v>157</v>
      </c>
      <c r="BK47" t="s">
        <v>20</v>
      </c>
      <c r="BL47" t="s">
        <v>19</v>
      </c>
      <c r="BM47" t="s">
        <v>157</v>
      </c>
      <c r="BN47" t="s">
        <v>22</v>
      </c>
      <c r="BO47" t="s">
        <v>23</v>
      </c>
      <c r="BP47" t="s">
        <v>157</v>
      </c>
      <c r="BQ47" t="s">
        <v>157</v>
      </c>
      <c r="BR47" t="s">
        <v>157</v>
      </c>
      <c r="BS47" t="s">
        <v>27</v>
      </c>
      <c r="BT47" t="s">
        <v>157</v>
      </c>
      <c r="BU47" t="s">
        <v>157</v>
      </c>
      <c r="BV47" t="s">
        <v>157</v>
      </c>
      <c r="BW47" t="s">
        <v>157</v>
      </c>
      <c r="BX47" t="s">
        <v>157</v>
      </c>
      <c r="BY47" t="s">
        <v>157</v>
      </c>
      <c r="BZ47" t="s">
        <v>34</v>
      </c>
    </row>
    <row r="48" spans="2:78" x14ac:dyDescent="0.25">
      <c r="B48" t="str">
        <f>XPlan_raw7[[#This Row],[EKA_kode]]</f>
        <v>T340069402</v>
      </c>
      <c r="C48" t="str">
        <f>XPlan_raw7[[#This Row],[eka_langtnavn]]</f>
        <v>Dynamics</v>
      </c>
      <c r="D48" t="str">
        <f>IF(XPlan_raw7[[#This Row],[Interne-kode]]&lt;&gt;"(tom)",XPlan_raw7[[#This Row],[Interne-kode]],"")</f>
        <v>MC-MECH2</v>
      </c>
      <c r="E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06-06-2025 - 17-06-2025</v>
      </c>
      <c r="G48" t="str">
        <f>IF(XPlan_raw7[[#This Row],[Campus]]&lt;&gt;"(tom)",XPlan_raw7[[#This Row],[Campus]],"")</f>
        <v>Sønderborg</v>
      </c>
      <c r="H48" t="str">
        <f>IF(XPlan_raw7[[#This Row],[Prøveform]]&lt;&gt;"(tom)",XPlan_raw7[[#This Row],[Prøveform]],"")</f>
        <v>Oral examination</v>
      </c>
      <c r="I48" t="str">
        <f>IF(XPlan_raw7[[#This Row],[Eksaminator_samlet]]&lt;&gt;"",XPlan_raw7[[#This Row],[Eksaminator_samlet]],"")</f>
        <v>Bjarne Schmidt</v>
      </c>
      <c r="J48" t="str">
        <f>IF(XPlan_raw7[[#This Row],[Censur]]&lt;&gt;"(tom)",XPlan_raw7[[#This Row],[Censur]],"")</f>
        <v>Second examiner: Internal</v>
      </c>
      <c r="K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8" s="28" t="s">
        <v>363</v>
      </c>
      <c r="S48" s="28" t="s">
        <v>364</v>
      </c>
      <c r="T48" s="35" t="s">
        <v>365</v>
      </c>
      <c r="U48" s="28" t="s">
        <v>156</v>
      </c>
      <c r="V48" s="35" t="s">
        <v>157</v>
      </c>
      <c r="W48" s="39">
        <v>45814</v>
      </c>
      <c r="X48" s="40">
        <v>45825</v>
      </c>
      <c r="Y48" s="40" t="s">
        <v>630</v>
      </c>
      <c r="Z48" s="28" t="s">
        <v>366</v>
      </c>
      <c r="AA48" s="35" t="s">
        <v>186</v>
      </c>
      <c r="AB48" s="28" t="s">
        <v>160</v>
      </c>
      <c r="AC48" s="40">
        <v>45894</v>
      </c>
      <c r="AD48" s="39"/>
      <c r="AE48" s="35" t="s">
        <v>161</v>
      </c>
      <c r="AF48" t="s">
        <v>20</v>
      </c>
      <c r="AG48" s="28" t="s">
        <v>157</v>
      </c>
      <c r="AH48" s="35" t="s">
        <v>21</v>
      </c>
      <c r="AI48" s="28" t="s">
        <v>22</v>
      </c>
      <c r="AJ48" s="35" t="s">
        <v>157</v>
      </c>
      <c r="AK48" s="28" t="s">
        <v>642</v>
      </c>
      <c r="AL48" s="35" t="s">
        <v>157</v>
      </c>
      <c r="AM48" s="28" t="s">
        <v>26</v>
      </c>
      <c r="AN48" s="35" t="s">
        <v>27</v>
      </c>
      <c r="AO48" s="35" t="s">
        <v>157</v>
      </c>
      <c r="AP48" s="35" t="s">
        <v>157</v>
      </c>
      <c r="AQ48" s="35" t="s">
        <v>157</v>
      </c>
      <c r="AR48" s="35" t="s">
        <v>157</v>
      </c>
      <c r="AS48" s="35" t="s">
        <v>157</v>
      </c>
      <c r="AT48" s="35" t="s">
        <v>157</v>
      </c>
      <c r="AU48" s="35" t="s">
        <v>157</v>
      </c>
      <c r="AW48" t="s">
        <v>477</v>
      </c>
      <c r="AX48" t="s">
        <v>478</v>
      </c>
      <c r="AY48" t="s">
        <v>479</v>
      </c>
      <c r="AZ48" t="s">
        <v>157</v>
      </c>
      <c r="BA48" t="s">
        <v>157</v>
      </c>
      <c r="BB48">
        <v>45827</v>
      </c>
      <c r="BC48">
        <v>45828</v>
      </c>
      <c r="BF48" t="s">
        <v>589</v>
      </c>
      <c r="BG48" t="s">
        <v>586</v>
      </c>
      <c r="BH48" t="s">
        <v>157</v>
      </c>
      <c r="BK48" t="s">
        <v>20</v>
      </c>
      <c r="BL48" t="s">
        <v>157</v>
      </c>
      <c r="BM48" t="s">
        <v>21</v>
      </c>
      <c r="BN48" t="s">
        <v>157</v>
      </c>
      <c r="BO48" t="s">
        <v>157</v>
      </c>
      <c r="BP48" t="s">
        <v>24</v>
      </c>
      <c r="BQ48" t="s">
        <v>157</v>
      </c>
      <c r="BR48" t="s">
        <v>26</v>
      </c>
      <c r="BS48" t="s">
        <v>157</v>
      </c>
      <c r="BT48" t="s">
        <v>157</v>
      </c>
      <c r="BU48" t="s">
        <v>157</v>
      </c>
      <c r="BV48" t="s">
        <v>157</v>
      </c>
      <c r="BW48" t="s">
        <v>157</v>
      </c>
      <c r="BX48" t="s">
        <v>157</v>
      </c>
      <c r="BY48" t="s">
        <v>157</v>
      </c>
      <c r="BZ48" t="s">
        <v>34</v>
      </c>
    </row>
    <row r="49" spans="2:78" x14ac:dyDescent="0.25">
      <c r="B49" t="str">
        <f>XPlan_raw7[[#This Row],[EKA_kode]]</f>
        <v>T340077402</v>
      </c>
      <c r="C49" t="str">
        <f>XPlan_raw7[[#This Row],[eka_langtnavn]]</f>
        <v>Mechanical Design</v>
      </c>
      <c r="D49" t="str">
        <f>IF(XPlan_raw7[[#This Row],[Interne-kode]]&lt;&gt;"(tom)",XPlan_raw7[[#This Row],[Interne-kode]],"")</f>
        <v>DES</v>
      </c>
      <c r="E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49" t="str">
        <f>IF(XPlan_raw7[[#This Row],[Campus]]&lt;&gt;"(tom)",XPlan_raw7[[#This Row],[Campus]],"")</f>
        <v>Sønderborg</v>
      </c>
      <c r="H49" t="str">
        <f>IF(XPlan_raw7[[#This Row],[Prøveform]]&lt;&gt;"(tom)",XPlan_raw7[[#This Row],[Prøveform]],"")</f>
        <v>Written examination</v>
      </c>
      <c r="I49" t="str">
        <f>IF(XPlan_raw7[[#This Row],[Eksaminator_samlet]]&lt;&gt;"",XPlan_raw7[[#This Row],[Eksaminator_samlet]],"")</f>
        <v>Andrei-Alexandru Popa</v>
      </c>
      <c r="J49">
        <f>IF(XPlan_raw7[[#This Row],[Censur]]&lt;&gt;"(tom)",XPlan_raw7[[#This Row],[Censur]],"")</f>
        <v>0</v>
      </c>
      <c r="K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9" t="s">
        <v>556</v>
      </c>
      <c r="S49" t="s">
        <v>557</v>
      </c>
      <c r="T49" t="s">
        <v>558</v>
      </c>
      <c r="U49" t="s">
        <v>165</v>
      </c>
      <c r="V49" t="s">
        <v>157</v>
      </c>
      <c r="W49" s="4">
        <v>45784</v>
      </c>
      <c r="Y49" t="s">
        <v>632</v>
      </c>
      <c r="Z49" t="s">
        <v>287</v>
      </c>
      <c r="AA49" s="35" t="s">
        <v>159</v>
      </c>
      <c r="AC49" s="4" t="s">
        <v>157</v>
      </c>
      <c r="AF49" t="s">
        <v>20</v>
      </c>
      <c r="AG49" t="s">
        <v>157</v>
      </c>
      <c r="AH49" t="s">
        <v>21</v>
      </c>
      <c r="AI49" t="s">
        <v>22</v>
      </c>
      <c r="AJ49" t="s">
        <v>157</v>
      </c>
      <c r="AK49" t="s">
        <v>642</v>
      </c>
      <c r="AL49" t="s">
        <v>157</v>
      </c>
      <c r="AM49" t="s">
        <v>26</v>
      </c>
      <c r="AN49" t="s">
        <v>27</v>
      </c>
      <c r="AO49" t="s">
        <v>157</v>
      </c>
      <c r="AP49" t="s">
        <v>157</v>
      </c>
      <c r="AQ49" t="s">
        <v>157</v>
      </c>
      <c r="AR49" t="s">
        <v>157</v>
      </c>
      <c r="AS49" t="s">
        <v>157</v>
      </c>
      <c r="AT49" t="s">
        <v>157</v>
      </c>
      <c r="AU49" t="s">
        <v>157</v>
      </c>
      <c r="AW49" t="s">
        <v>487</v>
      </c>
      <c r="AX49" t="s">
        <v>488</v>
      </c>
      <c r="AY49" t="s">
        <v>489</v>
      </c>
      <c r="AZ49" t="s">
        <v>203</v>
      </c>
      <c r="BA49" t="s">
        <v>157</v>
      </c>
      <c r="BB49">
        <v>45828</v>
      </c>
      <c r="BF49" t="s">
        <v>585</v>
      </c>
      <c r="BG49" t="s">
        <v>588</v>
      </c>
      <c r="BH49" t="s">
        <v>157</v>
      </c>
      <c r="BK49" t="s">
        <v>20</v>
      </c>
      <c r="BL49" t="s">
        <v>157</v>
      </c>
      <c r="BM49" t="s">
        <v>157</v>
      </c>
      <c r="BN49" t="s">
        <v>157</v>
      </c>
      <c r="BO49" t="s">
        <v>157</v>
      </c>
      <c r="BP49" t="s">
        <v>157</v>
      </c>
      <c r="BQ49" t="s">
        <v>157</v>
      </c>
      <c r="BR49" t="s">
        <v>26</v>
      </c>
      <c r="BS49" t="s">
        <v>157</v>
      </c>
      <c r="BT49" t="s">
        <v>157</v>
      </c>
      <c r="BU49" t="s">
        <v>157</v>
      </c>
      <c r="BV49" t="s">
        <v>157</v>
      </c>
      <c r="BW49" t="s">
        <v>157</v>
      </c>
      <c r="BX49" t="s">
        <v>157</v>
      </c>
      <c r="BY49" t="s">
        <v>157</v>
      </c>
      <c r="BZ49" t="s">
        <v>157</v>
      </c>
    </row>
    <row r="50" spans="2:78" x14ac:dyDescent="0.25">
      <c r="B50" t="str">
        <f>XPlan_raw7[[#This Row],[EKA_kode]]</f>
        <v>T630013402</v>
      </c>
      <c r="C50" t="str">
        <f>XPlan_raw7[[#This Row],[eka_langtnavn]]</f>
        <v>Artificial Intelligence</v>
      </c>
      <c r="D50" t="str">
        <f>IF(XPlan_raw7[[#This Row],[Interne-kode]]&lt;&gt;"(tom)",XPlan_raw7[[#This Row],[Interne-kode]],"")</f>
        <v>SE4-AI</v>
      </c>
      <c r="E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0" t="str">
        <f>IF(XPlan_raw7[[#This Row],[Campus]]&lt;&gt;"(tom)",XPlan_raw7[[#This Row],[Campus]],"")</f>
        <v>Sønderborg</v>
      </c>
      <c r="H50" t="str">
        <f>IF(XPlan_raw7[[#This Row],[Prøveform]]&lt;&gt;"(tom)",XPlan_raw7[[#This Row],[Prøveform]],"")</f>
        <v>Written examination</v>
      </c>
      <c r="I50" t="str">
        <f>IF(XPlan_raw7[[#This Row],[Eksaminator_samlet]]&lt;&gt;"",XPlan_raw7[[#This Row],[Eksaminator_samlet]],"")</f>
        <v>Serkan Ayvaz</v>
      </c>
      <c r="J50" t="str">
        <f>IF(XPlan_raw7[[#This Row],[Censur]]&lt;&gt;"(tom)",XPlan_raw7[[#This Row],[Censur]],"")</f>
        <v>Second examiner: Internal</v>
      </c>
      <c r="K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Sdb.,BSc in Software Engineering -. Sdb.,(tom),(tom),(tom),(tom),(tom),(tom),(tom),(tom),(tom)</v>
      </c>
      <c r="R50" t="s">
        <v>346</v>
      </c>
      <c r="S50" t="s">
        <v>347</v>
      </c>
      <c r="T50" t="s">
        <v>348</v>
      </c>
      <c r="U50" t="s">
        <v>203</v>
      </c>
      <c r="V50" t="s">
        <v>157</v>
      </c>
      <c r="W50" s="4">
        <v>45814</v>
      </c>
      <c r="Y50" t="s">
        <v>630</v>
      </c>
      <c r="Z50" t="s">
        <v>349</v>
      </c>
      <c r="AA50" t="s">
        <v>159</v>
      </c>
      <c r="AB50" t="s">
        <v>160</v>
      </c>
      <c r="AC50" s="4">
        <v>45881</v>
      </c>
      <c r="AF50" t="s">
        <v>20</v>
      </c>
      <c r="AG50" t="s">
        <v>157</v>
      </c>
      <c r="AH50" t="s">
        <v>157</v>
      </c>
      <c r="AI50" t="s">
        <v>157</v>
      </c>
      <c r="AJ50" t="s">
        <v>157</v>
      </c>
      <c r="AK50" t="s">
        <v>642</v>
      </c>
      <c r="AL50" t="s">
        <v>25</v>
      </c>
      <c r="AM50" t="s">
        <v>157</v>
      </c>
      <c r="AN50" t="s">
        <v>157</v>
      </c>
      <c r="AO50" t="s">
        <v>157</v>
      </c>
      <c r="AP50" t="s">
        <v>157</v>
      </c>
      <c r="AQ50" t="s">
        <v>157</v>
      </c>
      <c r="AR50" t="s">
        <v>157</v>
      </c>
      <c r="AS50" t="s">
        <v>157</v>
      </c>
      <c r="AT50" t="s">
        <v>157</v>
      </c>
      <c r="AU50" t="s">
        <v>157</v>
      </c>
      <c r="AW50" t="s">
        <v>491</v>
      </c>
      <c r="AX50" t="s">
        <v>492</v>
      </c>
      <c r="AY50" t="s">
        <v>493</v>
      </c>
      <c r="AZ50" t="s">
        <v>157</v>
      </c>
      <c r="BA50" t="s">
        <v>157</v>
      </c>
      <c r="BB50">
        <v>45831</v>
      </c>
      <c r="BF50" t="s">
        <v>589</v>
      </c>
      <c r="BG50" t="s">
        <v>586</v>
      </c>
      <c r="BH50" t="s">
        <v>157</v>
      </c>
      <c r="BK50" t="s">
        <v>20</v>
      </c>
      <c r="BL50" t="s">
        <v>157</v>
      </c>
      <c r="BM50" t="s">
        <v>157</v>
      </c>
      <c r="BN50" t="s">
        <v>22</v>
      </c>
      <c r="BO50" t="s">
        <v>23</v>
      </c>
      <c r="BP50" t="s">
        <v>24</v>
      </c>
      <c r="BQ50" t="s">
        <v>157</v>
      </c>
      <c r="BR50" t="s">
        <v>157</v>
      </c>
      <c r="BS50" t="s">
        <v>27</v>
      </c>
      <c r="BT50" t="s">
        <v>157</v>
      </c>
      <c r="BU50" t="s">
        <v>157</v>
      </c>
      <c r="BV50" t="s">
        <v>157</v>
      </c>
      <c r="BW50" t="s">
        <v>157</v>
      </c>
      <c r="BX50" t="s">
        <v>157</v>
      </c>
      <c r="BY50" t="s">
        <v>157</v>
      </c>
      <c r="BZ50" t="s">
        <v>34</v>
      </c>
    </row>
    <row r="51" spans="2:78" x14ac:dyDescent="0.25">
      <c r="B51" t="str">
        <f>XPlan_raw7[[#This Row],[EKA_kode]]</f>
        <v>T340057402</v>
      </c>
      <c r="C51" t="str">
        <f>XPlan_raw7[[#This Row],[eka_langtnavn]]</f>
        <v>Optics for Engineers</v>
      </c>
      <c r="D51" t="str">
        <f>IF(XPlan_raw7[[#This Row],[Interne-kode]]&lt;&gt;"(tom)",XPlan_raw7[[#This Row],[Interne-kode]],"")</f>
        <v>MC-OPE</v>
      </c>
      <c r="E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51" t="str">
        <f>IF(XPlan_raw7[[#This Row],[Campus]]&lt;&gt;"(tom)",XPlan_raw7[[#This Row],[Campus]],"")</f>
        <v>Sønderborg</v>
      </c>
      <c r="H51" t="str">
        <f>IF(XPlan_raw7[[#This Row],[Prøveform]]&lt;&gt;"(tom)",XPlan_raw7[[#This Row],[Prøveform]],"")</f>
        <v>Oral examination</v>
      </c>
      <c r="I51" t="str">
        <f>IF(XPlan_raw7[[#This Row],[Eksaminator_samlet]]&lt;&gt;"",XPlan_raw7[[#This Row],[Eksaminator_samlet]],"")</f>
        <v>Jacek Fiutowski</v>
      </c>
      <c r="J51" t="str">
        <f>IF(XPlan_raw7[[#This Row],[Censur]]&lt;&gt;"(tom)",XPlan_raw7[[#This Row],[Censur]],"")</f>
        <v>Second examiner: Internal</v>
      </c>
      <c r="K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Sdb.,(tom),(tom),BSc in Mechatronic Engineering - Sdb.,(tom),(tom),(tom),(tom),(tom),(tom),Exchange students - Sønderborg</v>
      </c>
      <c r="R51" t="s">
        <v>469</v>
      </c>
      <c r="S51" t="s">
        <v>470</v>
      </c>
      <c r="T51" t="s">
        <v>471</v>
      </c>
      <c r="U51" t="s">
        <v>203</v>
      </c>
      <c r="V51" t="s">
        <v>208</v>
      </c>
      <c r="W51" s="4">
        <v>45827</v>
      </c>
      <c r="Y51" t="s">
        <v>631</v>
      </c>
      <c r="Z51" t="s">
        <v>472</v>
      </c>
      <c r="AA51" t="s">
        <v>186</v>
      </c>
      <c r="AB51" t="s">
        <v>160</v>
      </c>
      <c r="AC51" s="4">
        <v>45891</v>
      </c>
      <c r="AF51" t="s">
        <v>20</v>
      </c>
      <c r="AG51" t="s">
        <v>157</v>
      </c>
      <c r="AH51" t="s">
        <v>157</v>
      </c>
      <c r="AI51" t="s">
        <v>157</v>
      </c>
      <c r="AJ51" t="s">
        <v>23</v>
      </c>
      <c r="AK51" t="s">
        <v>642</v>
      </c>
      <c r="AL51" t="s">
        <v>157</v>
      </c>
      <c r="AM51" t="s">
        <v>157</v>
      </c>
      <c r="AN51" t="s">
        <v>27</v>
      </c>
      <c r="AO51" t="s">
        <v>157</v>
      </c>
      <c r="AP51" t="s">
        <v>157</v>
      </c>
      <c r="AQ51" t="s">
        <v>157</v>
      </c>
      <c r="AR51" t="s">
        <v>157</v>
      </c>
      <c r="AS51" t="s">
        <v>157</v>
      </c>
      <c r="AT51" t="s">
        <v>157</v>
      </c>
      <c r="AU51" t="s">
        <v>80</v>
      </c>
      <c r="AW51" t="s">
        <v>494</v>
      </c>
      <c r="AX51" t="s">
        <v>495</v>
      </c>
      <c r="AY51" t="s">
        <v>496</v>
      </c>
      <c r="AZ51" t="s">
        <v>203</v>
      </c>
      <c r="BA51" t="s">
        <v>157</v>
      </c>
      <c r="BB51">
        <v>45831</v>
      </c>
      <c r="BC51">
        <v>45838</v>
      </c>
      <c r="BF51" t="s">
        <v>589</v>
      </c>
      <c r="BG51" t="s">
        <v>588</v>
      </c>
      <c r="BH51" t="s">
        <v>157</v>
      </c>
      <c r="BK51" t="s">
        <v>20</v>
      </c>
      <c r="BL51" t="s">
        <v>157</v>
      </c>
      <c r="BM51" t="s">
        <v>21</v>
      </c>
      <c r="BN51" t="s">
        <v>22</v>
      </c>
      <c r="BO51" t="s">
        <v>157</v>
      </c>
      <c r="BP51" t="s">
        <v>24</v>
      </c>
      <c r="BQ51" t="s">
        <v>157</v>
      </c>
      <c r="BR51" t="s">
        <v>26</v>
      </c>
      <c r="BS51" t="s">
        <v>27</v>
      </c>
      <c r="BT51" t="s">
        <v>157</v>
      </c>
      <c r="BU51" t="s">
        <v>157</v>
      </c>
      <c r="BV51" t="s">
        <v>157</v>
      </c>
      <c r="BW51" t="s">
        <v>157</v>
      </c>
      <c r="BX51" t="s">
        <v>157</v>
      </c>
      <c r="BY51" t="s">
        <v>157</v>
      </c>
      <c r="BZ51" t="s">
        <v>34</v>
      </c>
    </row>
    <row r="52" spans="2:78" x14ac:dyDescent="0.25">
      <c r="B52" t="str">
        <f>XPlan_raw7[[#This Row],[EKA_kode]]</f>
        <v>T340068402</v>
      </c>
      <c r="C52" t="str">
        <f>XPlan_raw7[[#This Row],[eka_langtnavn]]</f>
        <v>Introduction to Machine Learning</v>
      </c>
      <c r="D52" t="str">
        <f>IF(XPlan_raw7[[#This Row],[Interne-kode]]&lt;&gt;"(tom)",XPlan_raw7[[#This Row],[Interne-kode]],"")</f>
        <v>MC-IML</v>
      </c>
      <c r="E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2" t="str">
        <f>IF(XPlan_raw7[[#This Row],[Campus]]&lt;&gt;"(tom)",XPlan_raw7[[#This Row],[Campus]],"")</f>
        <v>Sønderborg</v>
      </c>
      <c r="H52" t="str">
        <f>IF(XPlan_raw7[[#This Row],[Prøveform]]&lt;&gt;"(tom)",XPlan_raw7[[#This Row],[Prøveform]],"")</f>
        <v>Written examination</v>
      </c>
      <c r="I52" t="str">
        <f>IF(XPlan_raw7[[#This Row],[Eksaminator_samlet]]&lt;&gt;"",XPlan_raw7[[#This Row],[Eksaminator_samlet]],"")</f>
        <v>Benaoumeur Senouci</v>
      </c>
      <c r="J52" t="str">
        <f>IF(XPlan_raw7[[#This Row],[Censur]]&lt;&gt;"(tom)",XPlan_raw7[[#This Row],[Censur]],"")</f>
        <v>Second examiner: Internal</v>
      </c>
      <c r="K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Sdb.,(tom),BSc in Mechanical Engineering - Sdb.,BSc in Mechatronic Engineering - Sdb.,(tom),(tom),(tom),(tom),(tom),(tom),Exchange students - Sønderborg</v>
      </c>
      <c r="R52" t="s">
        <v>350</v>
      </c>
      <c r="S52" t="s">
        <v>351</v>
      </c>
      <c r="T52" t="s">
        <v>352</v>
      </c>
      <c r="U52" t="s">
        <v>203</v>
      </c>
      <c r="V52" t="s">
        <v>208</v>
      </c>
      <c r="W52" s="4">
        <v>45814</v>
      </c>
      <c r="Y52" t="s">
        <v>630</v>
      </c>
      <c r="Z52" t="s">
        <v>353</v>
      </c>
      <c r="AA52" t="s">
        <v>159</v>
      </c>
      <c r="AB52" t="s">
        <v>160</v>
      </c>
      <c r="AC52" s="4">
        <v>45883</v>
      </c>
      <c r="AF52" t="s">
        <v>20</v>
      </c>
      <c r="AG52" t="s">
        <v>157</v>
      </c>
      <c r="AH52" t="s">
        <v>157</v>
      </c>
      <c r="AI52" t="s">
        <v>22</v>
      </c>
      <c r="AJ52" t="s">
        <v>23</v>
      </c>
      <c r="AK52" t="s">
        <v>642</v>
      </c>
      <c r="AL52" t="s">
        <v>157</v>
      </c>
      <c r="AM52" t="s">
        <v>26</v>
      </c>
      <c r="AN52" t="s">
        <v>27</v>
      </c>
      <c r="AO52" t="s">
        <v>157</v>
      </c>
      <c r="AP52" t="s">
        <v>157</v>
      </c>
      <c r="AQ52" t="s">
        <v>157</v>
      </c>
      <c r="AR52" t="s">
        <v>157</v>
      </c>
      <c r="AS52" t="s">
        <v>157</v>
      </c>
      <c r="AT52" t="s">
        <v>157</v>
      </c>
      <c r="AU52" t="s">
        <v>80</v>
      </c>
      <c r="AW52" t="s">
        <v>500</v>
      </c>
      <c r="AX52" t="s">
        <v>501</v>
      </c>
      <c r="AY52" t="s">
        <v>502</v>
      </c>
      <c r="AZ52" t="s">
        <v>208</v>
      </c>
      <c r="BA52" t="s">
        <v>157</v>
      </c>
      <c r="BB52">
        <v>45832</v>
      </c>
      <c r="BF52" t="s">
        <v>589</v>
      </c>
      <c r="BG52" t="s">
        <v>586</v>
      </c>
      <c r="BH52" t="s">
        <v>157</v>
      </c>
      <c r="BK52" t="s">
        <v>20</v>
      </c>
      <c r="BL52" t="s">
        <v>157</v>
      </c>
      <c r="BM52" t="s">
        <v>157</v>
      </c>
      <c r="BN52" t="s">
        <v>157</v>
      </c>
      <c r="BO52" t="s">
        <v>23</v>
      </c>
      <c r="BP52" t="s">
        <v>157</v>
      </c>
      <c r="BQ52" t="s">
        <v>157</v>
      </c>
      <c r="BR52" t="s">
        <v>157</v>
      </c>
      <c r="BS52" t="s">
        <v>27</v>
      </c>
      <c r="BT52" t="s">
        <v>157</v>
      </c>
      <c r="BU52" t="s">
        <v>157</v>
      </c>
      <c r="BV52" t="s">
        <v>157</v>
      </c>
      <c r="BW52" t="s">
        <v>157</v>
      </c>
      <c r="BX52" t="s">
        <v>157</v>
      </c>
      <c r="BY52" t="s">
        <v>157</v>
      </c>
      <c r="BZ52" t="s">
        <v>157</v>
      </c>
    </row>
    <row r="53" spans="2:78" x14ac:dyDescent="0.25">
      <c r="B53" t="str">
        <f>XPlan_raw7[[#This Row],[EKA_kode]]</f>
        <v>T340081402</v>
      </c>
      <c r="C53" t="str">
        <f>XPlan_raw7[[#This Row],[eka_langtnavn]]</f>
        <v>Embedded Systems 1</v>
      </c>
      <c r="D53" t="str">
        <f>IF(XPlan_raw7[[#This Row],[Interne-kode]]&lt;&gt;"(tom)",XPlan_raw7[[#This Row],[Interne-kode]],"")</f>
        <v>EMB1</v>
      </c>
      <c r="E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02-05-2025</v>
      </c>
      <c r="G53" t="str">
        <f>IF(XPlan_raw7[[#This Row],[Campus]]&lt;&gt;"(tom)",XPlan_raw7[[#This Row],[Campus]],"")</f>
        <v>Sønderborg</v>
      </c>
      <c r="H53" t="str">
        <f>IF(XPlan_raw7[[#This Row],[Prøveform]]&lt;&gt;"(tom)",XPlan_raw7[[#This Row],[Prøveform]],"")</f>
        <v>Written examination</v>
      </c>
      <c r="I53" t="str">
        <f>IF(XPlan_raw7[[#This Row],[Eksaminator_samlet]]&lt;&gt;"",XPlan_raw7[[#This Row],[Eksaminator_samlet]],"")</f>
        <v>Alin Marian Drimus</v>
      </c>
      <c r="J53" t="str">
        <f>IF(XPlan_raw7[[#This Row],[Censur]]&lt;&gt;"(tom)",XPlan_raw7[[#This Row],[Censur]],"")</f>
        <v>Second examiner: Internal</v>
      </c>
      <c r="K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Sdb.,BSc in Electronics Engineering - Sdb.,BSc in Engineering, Innovation and Business - Sdb.,(tom),BSc in Mechanical Engineering - Sdb.,BSc in Mechatronic Engineering - Sdb.,(tom),(tom),(tom),(tom),(tom),(tom),(tom)</v>
      </c>
      <c r="R53" t="s">
        <v>543</v>
      </c>
      <c r="S53" s="28" t="s">
        <v>544</v>
      </c>
      <c r="T53" s="35" t="s">
        <v>545</v>
      </c>
      <c r="U53" s="28" t="s">
        <v>165</v>
      </c>
      <c r="V53" s="35" t="s">
        <v>157</v>
      </c>
      <c r="W53" s="39">
        <v>45779</v>
      </c>
      <c r="X53" s="40"/>
      <c r="Y53" s="40" t="s">
        <v>632</v>
      </c>
      <c r="Z53" s="28" t="s">
        <v>304</v>
      </c>
      <c r="AA53" s="35" t="s">
        <v>159</v>
      </c>
      <c r="AB53" s="28" t="s">
        <v>160</v>
      </c>
      <c r="AC53" s="40" t="s">
        <v>157</v>
      </c>
      <c r="AD53" s="39"/>
      <c r="AE53" s="35"/>
      <c r="AF53" t="s">
        <v>20</v>
      </c>
      <c r="AG53" s="28" t="s">
        <v>19</v>
      </c>
      <c r="AH53" s="35" t="s">
        <v>21</v>
      </c>
      <c r="AI53" s="28" t="s">
        <v>22</v>
      </c>
      <c r="AJ53" s="35" t="s">
        <v>23</v>
      </c>
      <c r="AK53" s="28" t="s">
        <v>642</v>
      </c>
      <c r="AL53" s="35" t="s">
        <v>157</v>
      </c>
      <c r="AM53" s="28" t="s">
        <v>26</v>
      </c>
      <c r="AN53" s="35" t="s">
        <v>27</v>
      </c>
      <c r="AO53" s="35" t="s">
        <v>157</v>
      </c>
      <c r="AP53" s="35" t="s">
        <v>157</v>
      </c>
      <c r="AQ53" s="35" t="s">
        <v>157</v>
      </c>
      <c r="AR53" s="35" t="s">
        <v>157</v>
      </c>
      <c r="AS53" s="35" t="s">
        <v>157</v>
      </c>
      <c r="AT53" s="35" t="s">
        <v>157</v>
      </c>
      <c r="AU53" s="35" t="s">
        <v>157</v>
      </c>
      <c r="AW53" t="s">
        <v>516</v>
      </c>
      <c r="AX53" t="s">
        <v>517</v>
      </c>
      <c r="AY53" t="s">
        <v>518</v>
      </c>
      <c r="AZ53" t="s">
        <v>410</v>
      </c>
      <c r="BA53" t="s">
        <v>203</v>
      </c>
      <c r="BB53">
        <v>45833</v>
      </c>
      <c r="BC53">
        <v>45834</v>
      </c>
      <c r="BF53" t="s">
        <v>589</v>
      </c>
      <c r="BG53" t="s">
        <v>586</v>
      </c>
      <c r="BH53" t="s">
        <v>157</v>
      </c>
      <c r="BK53" t="s">
        <v>20</v>
      </c>
      <c r="BL53" t="s">
        <v>19</v>
      </c>
      <c r="BM53" t="s">
        <v>157</v>
      </c>
      <c r="BN53" t="s">
        <v>22</v>
      </c>
      <c r="BO53" t="s">
        <v>23</v>
      </c>
      <c r="BP53" t="s">
        <v>157</v>
      </c>
      <c r="BQ53" t="s">
        <v>157</v>
      </c>
      <c r="BR53" t="s">
        <v>157</v>
      </c>
      <c r="BS53" t="s">
        <v>27</v>
      </c>
      <c r="BT53" t="s">
        <v>157</v>
      </c>
      <c r="BU53" t="s">
        <v>157</v>
      </c>
      <c r="BV53" t="s">
        <v>157</v>
      </c>
      <c r="BW53" t="s">
        <v>157</v>
      </c>
      <c r="BX53" t="s">
        <v>157</v>
      </c>
      <c r="BY53" t="s">
        <v>157</v>
      </c>
      <c r="BZ53" t="s">
        <v>157</v>
      </c>
    </row>
    <row r="54" spans="2:78" x14ac:dyDescent="0.25">
      <c r="B54" t="str">
        <f>XPlan_raw7[[#This Row],[EKA_kode]]</f>
        <v>T340084402</v>
      </c>
      <c r="C54" t="str">
        <f>XPlan_raw7[[#This Row],[eka_langtnavn]]</f>
        <v>Embedded Systems 2</v>
      </c>
      <c r="D54" t="str">
        <f>IF(XPlan_raw7[[#This Row],[Interne-kode]]&lt;&gt;"(tom)",XPlan_raw7[[#This Row],[Interne-kode]],"")</f>
        <v>MC-EMB2</v>
      </c>
      <c r="E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54" t="str">
        <f>IF(XPlan_raw7[[#This Row],[Campus]]&lt;&gt;"(tom)",XPlan_raw7[[#This Row],[Campus]],"")</f>
        <v>Sønderborg</v>
      </c>
      <c r="H54" t="str">
        <f>IF(XPlan_raw7[[#This Row],[Prøveform]]&lt;&gt;"(tom)",XPlan_raw7[[#This Row],[Prøveform]],"")</f>
        <v>Written examination</v>
      </c>
      <c r="I54" t="str">
        <f>IF(XPlan_raw7[[#This Row],[Eksaminator_samlet]]&lt;&gt;"",XPlan_raw7[[#This Row],[Eksaminator_samlet]],"")</f>
        <v>Alin Marian Drimus</v>
      </c>
      <c r="J54" t="str">
        <f>IF(XPlan_raw7[[#This Row],[Censur]]&lt;&gt;"(tom)",XPlan_raw7[[#This Row],[Censur]],"")</f>
        <v>Second examiner: Internal</v>
      </c>
      <c r="K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Sdb.,(tom),(tom),(tom),(tom),(tom),(tom),(tom)</v>
      </c>
      <c r="R54" t="s">
        <v>319</v>
      </c>
      <c r="S54" t="s">
        <v>320</v>
      </c>
      <c r="T54" t="s">
        <v>321</v>
      </c>
      <c r="U54" t="s">
        <v>156</v>
      </c>
      <c r="V54" t="s">
        <v>157</v>
      </c>
      <c r="W54" s="4">
        <v>45811</v>
      </c>
      <c r="Y54" t="s">
        <v>630</v>
      </c>
      <c r="Z54" t="s">
        <v>304</v>
      </c>
      <c r="AA54" t="s">
        <v>159</v>
      </c>
      <c r="AB54" t="s">
        <v>160</v>
      </c>
      <c r="AC54" s="4">
        <v>45887</v>
      </c>
      <c r="AF54" t="s">
        <v>20</v>
      </c>
      <c r="AG54" t="s">
        <v>19</v>
      </c>
      <c r="AH54" t="s">
        <v>157</v>
      </c>
      <c r="AI54" t="s">
        <v>22</v>
      </c>
      <c r="AJ54" t="s">
        <v>23</v>
      </c>
      <c r="AK54" t="s">
        <v>642</v>
      </c>
      <c r="AL54" t="s">
        <v>157</v>
      </c>
      <c r="AM54" t="s">
        <v>157</v>
      </c>
      <c r="AN54" t="s">
        <v>27</v>
      </c>
      <c r="AO54" t="s">
        <v>157</v>
      </c>
      <c r="AP54" t="s">
        <v>157</v>
      </c>
      <c r="AQ54" t="s">
        <v>157</v>
      </c>
      <c r="AR54" t="s">
        <v>157</v>
      </c>
      <c r="AS54" t="s">
        <v>157</v>
      </c>
      <c r="AT54" t="s">
        <v>157</v>
      </c>
      <c r="AU54" t="s">
        <v>157</v>
      </c>
      <c r="AW54" t="s">
        <v>196</v>
      </c>
      <c r="AX54" t="s">
        <v>197</v>
      </c>
      <c r="AY54" t="s">
        <v>198</v>
      </c>
      <c r="AZ54" t="s">
        <v>156</v>
      </c>
      <c r="BA54" t="s">
        <v>157</v>
      </c>
      <c r="BB54" t="s">
        <v>157</v>
      </c>
      <c r="BF54" t="s">
        <v>585</v>
      </c>
      <c r="BG54" t="s">
        <v>586</v>
      </c>
      <c r="BH54" t="s">
        <v>157</v>
      </c>
      <c r="BK54" t="s">
        <v>20</v>
      </c>
      <c r="BL54" t="s">
        <v>157</v>
      </c>
      <c r="BM54" t="s">
        <v>157</v>
      </c>
      <c r="BN54" t="s">
        <v>157</v>
      </c>
      <c r="BO54" t="s">
        <v>157</v>
      </c>
      <c r="BP54" t="s">
        <v>157</v>
      </c>
      <c r="BQ54" t="s">
        <v>157</v>
      </c>
      <c r="BR54" t="s">
        <v>157</v>
      </c>
      <c r="BS54" t="s">
        <v>157</v>
      </c>
      <c r="BT54" t="s">
        <v>157</v>
      </c>
      <c r="BU54" t="s">
        <v>157</v>
      </c>
      <c r="BV54" t="s">
        <v>30</v>
      </c>
      <c r="BW54" t="s">
        <v>157</v>
      </c>
      <c r="BX54" t="s">
        <v>157</v>
      </c>
      <c r="BY54" t="s">
        <v>157</v>
      </c>
      <c r="BZ54" t="s">
        <v>157</v>
      </c>
    </row>
    <row r="55" spans="2:78" x14ac:dyDescent="0.25">
      <c r="B55" t="str">
        <f>XPlan_raw7[[#This Row],[EKA_kode]]</f>
        <v>T340094402</v>
      </c>
      <c r="C55" t="str">
        <f>XPlan_raw7[[#This Row],[eka_langtnavn]]</f>
        <v>Mathematics for Science 1</v>
      </c>
      <c r="D55" t="str">
        <f>IF(XPlan_raw7[[#This Row],[Interne-kode]]&lt;&gt;"(tom)",XPlan_raw7[[#This Row],[Interne-kode]],"")</f>
        <v>MATH1-SC</v>
      </c>
      <c r="E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55" t="str">
        <f>IF(XPlan_raw7[[#This Row],[Campus]]&lt;&gt;"(tom)",XPlan_raw7[[#This Row],[Campus]],"")</f>
        <v>Sønderborg</v>
      </c>
      <c r="H55" t="str">
        <f>IF(XPlan_raw7[[#This Row],[Prøveform]]&lt;&gt;"(tom)",XPlan_raw7[[#This Row],[Prøveform]],"")</f>
        <v>Written examination</v>
      </c>
      <c r="I55" t="str">
        <f>IF(XPlan_raw7[[#This Row],[Eksaminator_samlet]]&lt;&gt;"",XPlan_raw7[[#This Row],[Eksaminator_samlet]],"")</f>
        <v>Bjarne Schmidt</v>
      </c>
      <c r="J55" t="str">
        <f>IF(XPlan_raw7[[#This Row],[Censur]]&lt;&gt;"(tom)",XPlan_raw7[[#This Row],[Censur]],"")</f>
        <v>Second examiner: Internal</v>
      </c>
      <c r="K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5" t="s">
        <v>559</v>
      </c>
      <c r="S55" t="s">
        <v>560</v>
      </c>
      <c r="T55" t="s">
        <v>561</v>
      </c>
      <c r="U55" t="s">
        <v>165</v>
      </c>
      <c r="V55" t="s">
        <v>157</v>
      </c>
      <c r="W55" s="4">
        <v>45793</v>
      </c>
      <c r="Y55" t="s">
        <v>632</v>
      </c>
      <c r="Z55" t="s">
        <v>366</v>
      </c>
      <c r="AA55" s="35" t="s">
        <v>159</v>
      </c>
      <c r="AB55" t="s">
        <v>160</v>
      </c>
      <c r="AC55" s="4" t="s">
        <v>157</v>
      </c>
      <c r="AF55" t="s">
        <v>20</v>
      </c>
      <c r="AG55" t="s">
        <v>157</v>
      </c>
      <c r="AH55" t="s">
        <v>157</v>
      </c>
      <c r="AI55" t="s">
        <v>157</v>
      </c>
      <c r="AJ55" t="s">
        <v>23</v>
      </c>
      <c r="AK55" t="s">
        <v>642</v>
      </c>
      <c r="AL55" t="s">
        <v>25</v>
      </c>
      <c r="AM55" t="s">
        <v>26</v>
      </c>
      <c r="AN55" t="s">
        <v>27</v>
      </c>
      <c r="AO55" t="s">
        <v>157</v>
      </c>
      <c r="AP55" t="s">
        <v>157</v>
      </c>
      <c r="AQ55" t="s">
        <v>157</v>
      </c>
      <c r="AR55" t="s">
        <v>157</v>
      </c>
      <c r="AS55" t="s">
        <v>157</v>
      </c>
      <c r="AT55" t="s">
        <v>157</v>
      </c>
      <c r="AU55" t="s">
        <v>157</v>
      </c>
      <c r="AW55" t="s">
        <v>421</v>
      </c>
      <c r="AX55" t="s">
        <v>422</v>
      </c>
      <c r="AY55" t="s">
        <v>423</v>
      </c>
      <c r="AZ55" t="s">
        <v>156</v>
      </c>
      <c r="BA55" t="s">
        <v>157</v>
      </c>
      <c r="BB55" t="s">
        <v>157</v>
      </c>
      <c r="BF55" t="s">
        <v>424</v>
      </c>
      <c r="BG55" t="s">
        <v>586</v>
      </c>
      <c r="BH55" t="s">
        <v>157</v>
      </c>
      <c r="BK55" t="s">
        <v>20</v>
      </c>
      <c r="BL55" t="s">
        <v>157</v>
      </c>
      <c r="BM55" t="s">
        <v>157</v>
      </c>
      <c r="BN55" t="s">
        <v>157</v>
      </c>
      <c r="BO55" t="s">
        <v>157</v>
      </c>
      <c r="BP55" t="s">
        <v>157</v>
      </c>
      <c r="BQ55" t="s">
        <v>157</v>
      </c>
      <c r="BR55" t="s">
        <v>157</v>
      </c>
      <c r="BS55" t="s">
        <v>157</v>
      </c>
      <c r="BT55" t="s">
        <v>157</v>
      </c>
      <c r="BU55" t="s">
        <v>157</v>
      </c>
      <c r="BV55" t="s">
        <v>157</v>
      </c>
      <c r="BW55" t="s">
        <v>157</v>
      </c>
      <c r="BX55" t="s">
        <v>32</v>
      </c>
      <c r="BY55" t="s">
        <v>157</v>
      </c>
      <c r="BZ55" t="s">
        <v>34</v>
      </c>
    </row>
    <row r="56" spans="2:78" x14ac:dyDescent="0.25">
      <c r="B56" t="str">
        <f>XPlan_raw7[[#This Row],[EKA_kode]]</f>
        <v>T340095402</v>
      </c>
      <c r="C56" t="str">
        <f>XPlan_raw7[[#This Row],[eka_langtnavn]]</f>
        <v>Mathematics for Science 2</v>
      </c>
      <c r="D56" t="str">
        <f>IF(XPlan_raw7[[#This Row],[Interne-kode]]&lt;&gt;"(tom)",XPlan_raw7[[#This Row],[Interne-kode]],"")</f>
        <v>MC-MATH2-Sc</v>
      </c>
      <c r="E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56" t="str">
        <f>IF(XPlan_raw7[[#This Row],[Campus]]&lt;&gt;"(tom)",XPlan_raw7[[#This Row],[Campus]],"")</f>
        <v>Sønderborg</v>
      </c>
      <c r="H56" t="str">
        <f>IF(XPlan_raw7[[#This Row],[Prøveform]]&lt;&gt;"(tom)",XPlan_raw7[[#This Row],[Prøveform]],"")</f>
        <v>Written examination</v>
      </c>
      <c r="I56" t="str">
        <f>IF(XPlan_raw7[[#This Row],[Eksaminator_samlet]]&lt;&gt;"",XPlan_raw7[[#This Row],[Eksaminator_samlet]],"")</f>
        <v>Dorthe Wildt Nielsen</v>
      </c>
      <c r="J56" t="str">
        <f>IF(XPlan_raw7[[#This Row],[Censur]]&lt;&gt;"(tom)",XPlan_raw7[[#This Row],[Censur]],"")</f>
        <v>Second examiner: Internal</v>
      </c>
      <c r="K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6" s="28" t="s">
        <v>172</v>
      </c>
      <c r="S56" s="28" t="s">
        <v>173</v>
      </c>
      <c r="T56" s="35" t="s">
        <v>174</v>
      </c>
      <c r="U56" s="28" t="s">
        <v>156</v>
      </c>
      <c r="V56" s="35" t="s">
        <v>157</v>
      </c>
      <c r="W56" s="39">
        <v>45786</v>
      </c>
      <c r="X56" s="40"/>
      <c r="Y56" s="40" t="s">
        <v>630</v>
      </c>
      <c r="Z56" s="28" t="s">
        <v>171</v>
      </c>
      <c r="AA56" s="35" t="s">
        <v>159</v>
      </c>
      <c r="AB56" s="28" t="s">
        <v>160</v>
      </c>
      <c r="AC56" s="40">
        <v>45883</v>
      </c>
      <c r="AD56" s="39"/>
      <c r="AE56" s="35"/>
      <c r="AF56" t="s">
        <v>20</v>
      </c>
      <c r="AG56" s="28" t="s">
        <v>157</v>
      </c>
      <c r="AH56" s="35" t="s">
        <v>157</v>
      </c>
      <c r="AI56" s="28" t="s">
        <v>157</v>
      </c>
      <c r="AJ56" s="35" t="s">
        <v>23</v>
      </c>
      <c r="AK56" s="28" t="s">
        <v>642</v>
      </c>
      <c r="AL56" s="35" t="s">
        <v>25</v>
      </c>
      <c r="AM56" s="28" t="s">
        <v>26</v>
      </c>
      <c r="AN56" s="35" t="s">
        <v>27</v>
      </c>
      <c r="AO56" s="35" t="s">
        <v>157</v>
      </c>
      <c r="AP56" s="35" t="s">
        <v>157</v>
      </c>
      <c r="AQ56" s="35" t="s">
        <v>157</v>
      </c>
      <c r="AR56" s="35" t="s">
        <v>157</v>
      </c>
      <c r="AS56" s="35" t="s">
        <v>157</v>
      </c>
      <c r="AT56" s="35" t="s">
        <v>157</v>
      </c>
      <c r="AU56" s="35" t="s">
        <v>157</v>
      </c>
      <c r="AW56" t="s">
        <v>425</v>
      </c>
      <c r="AX56" t="s">
        <v>426</v>
      </c>
      <c r="AY56" t="s">
        <v>427</v>
      </c>
      <c r="AZ56" t="s">
        <v>156</v>
      </c>
      <c r="BA56" t="s">
        <v>157</v>
      </c>
      <c r="BB56" t="s">
        <v>157</v>
      </c>
      <c r="BF56" t="s">
        <v>585</v>
      </c>
      <c r="BG56" t="s">
        <v>586</v>
      </c>
      <c r="BH56" t="s">
        <v>157</v>
      </c>
      <c r="BK56" t="s">
        <v>20</v>
      </c>
      <c r="BL56" t="s">
        <v>157</v>
      </c>
      <c r="BM56" t="s">
        <v>157</v>
      </c>
      <c r="BN56" t="s">
        <v>157</v>
      </c>
      <c r="BO56" t="s">
        <v>157</v>
      </c>
      <c r="BP56" t="s">
        <v>157</v>
      </c>
      <c r="BQ56" t="s">
        <v>157</v>
      </c>
      <c r="BR56" t="s">
        <v>157</v>
      </c>
      <c r="BS56" t="s">
        <v>157</v>
      </c>
      <c r="BT56" t="s">
        <v>157</v>
      </c>
      <c r="BU56" t="s">
        <v>157</v>
      </c>
      <c r="BV56" t="s">
        <v>30</v>
      </c>
      <c r="BW56" t="s">
        <v>157</v>
      </c>
      <c r="BX56" t="s">
        <v>157</v>
      </c>
      <c r="BY56" t="s">
        <v>157</v>
      </c>
      <c r="BZ56" t="s">
        <v>157</v>
      </c>
    </row>
    <row r="57" spans="2:78" x14ac:dyDescent="0.25">
      <c r="B57" t="str">
        <f>XPlan_raw7[[#This Row],[EKA_kode]]</f>
        <v>T370036402</v>
      </c>
      <c r="C57" t="str">
        <f>XPlan_raw7[[#This Row],[eka_langtnavn]]</f>
        <v>Cleanroom Microfabrication</v>
      </c>
      <c r="D57" t="str">
        <f>IF(XPlan_raw7[[#This Row],[Interne-kode]]&lt;&gt;"(tom)",XPlan_raw7[[#This Row],[Interne-kode]],"")</f>
        <v>EE-CLM</v>
      </c>
      <c r="E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</v>
      </c>
      <c r="G57" t="str">
        <f>IF(XPlan_raw7[[#This Row],[Campus]]&lt;&gt;"(tom)",XPlan_raw7[[#This Row],[Campus]],"")</f>
        <v>Sønderborg</v>
      </c>
      <c r="H57" t="str">
        <f>IF(XPlan_raw7[[#This Row],[Prøveform]]&lt;&gt;"(tom)",XPlan_raw7[[#This Row],[Prøveform]],"")</f>
        <v>Oral examination</v>
      </c>
      <c r="I57" t="str">
        <f>IF(XPlan_raw7[[#This Row],[Eksaminator_samlet]]&lt;&gt;"",XPlan_raw7[[#This Row],[Eksaminator_samlet]],"")</f>
        <v>Jakob Kjelstrup-Hansen</v>
      </c>
      <c r="J57" t="str">
        <f>IF(XPlan_raw7[[#This Row],[Censur]]&lt;&gt;"(tom)",XPlan_raw7[[#This Row],[Censur]],"")</f>
        <v>Second examiner: Internal</v>
      </c>
      <c r="K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Sdb.,(tom),(tom),BSc in Mechatronic Engineering - Sdb.,(tom),(tom),(tom),(tom),(tom),(tom),Exchange students - Sønderborg</v>
      </c>
      <c r="R57" s="28" t="s">
        <v>491</v>
      </c>
      <c r="S57" s="28" t="s">
        <v>492</v>
      </c>
      <c r="T57" s="35" t="s">
        <v>493</v>
      </c>
      <c r="U57" s="28" t="s">
        <v>203</v>
      </c>
      <c r="V57" s="35" t="s">
        <v>208</v>
      </c>
      <c r="W57" s="39">
        <v>45831</v>
      </c>
      <c r="X57" s="40"/>
      <c r="Y57" s="40" t="s">
        <v>631</v>
      </c>
      <c r="Z57" s="28" t="s">
        <v>458</v>
      </c>
      <c r="AA57" s="35" t="s">
        <v>186</v>
      </c>
      <c r="AB57" s="28" t="s">
        <v>160</v>
      </c>
      <c r="AC57" s="40">
        <v>45896</v>
      </c>
      <c r="AD57" s="39"/>
      <c r="AE57" s="35"/>
      <c r="AF57" t="s">
        <v>20</v>
      </c>
      <c r="AG57" s="28" t="s">
        <v>157</v>
      </c>
      <c r="AH57" s="35" t="s">
        <v>157</v>
      </c>
      <c r="AI57" s="28" t="s">
        <v>22</v>
      </c>
      <c r="AJ57" s="35" t="s">
        <v>23</v>
      </c>
      <c r="AK57" s="28" t="s">
        <v>642</v>
      </c>
      <c r="AL57" s="35" t="s">
        <v>157</v>
      </c>
      <c r="AM57" s="28" t="s">
        <v>157</v>
      </c>
      <c r="AN57" s="35" t="s">
        <v>27</v>
      </c>
      <c r="AO57" s="35" t="s">
        <v>157</v>
      </c>
      <c r="AP57" s="35" t="s">
        <v>157</v>
      </c>
      <c r="AQ57" s="35" t="s">
        <v>157</v>
      </c>
      <c r="AR57" s="35" t="s">
        <v>157</v>
      </c>
      <c r="AS57" s="35" t="s">
        <v>157</v>
      </c>
      <c r="AT57" s="35" t="s">
        <v>157</v>
      </c>
      <c r="AU57" s="35" t="s">
        <v>80</v>
      </c>
      <c r="AW57" t="s">
        <v>301</v>
      </c>
      <c r="AX57" t="s">
        <v>302</v>
      </c>
      <c r="AY57" t="s">
        <v>303</v>
      </c>
      <c r="AZ57" t="s">
        <v>156</v>
      </c>
      <c r="BA57" t="s">
        <v>157</v>
      </c>
      <c r="BB57" t="s">
        <v>157</v>
      </c>
      <c r="BF57" t="s">
        <v>593</v>
      </c>
      <c r="BG57" t="s">
        <v>586</v>
      </c>
      <c r="BH57" t="s">
        <v>157</v>
      </c>
      <c r="BK57" t="s">
        <v>20</v>
      </c>
      <c r="BL57" t="s">
        <v>157</v>
      </c>
      <c r="BM57" t="s">
        <v>157</v>
      </c>
      <c r="BN57" t="s">
        <v>157</v>
      </c>
      <c r="BO57" t="s">
        <v>157</v>
      </c>
      <c r="BP57" t="s">
        <v>157</v>
      </c>
      <c r="BQ57" t="s">
        <v>157</v>
      </c>
      <c r="BR57" t="s">
        <v>157</v>
      </c>
      <c r="BS57" t="s">
        <v>157</v>
      </c>
      <c r="BT57" t="s">
        <v>157</v>
      </c>
      <c r="BU57" t="s">
        <v>29</v>
      </c>
      <c r="BV57" t="s">
        <v>157</v>
      </c>
      <c r="BW57" t="s">
        <v>157</v>
      </c>
      <c r="BX57" t="s">
        <v>32</v>
      </c>
      <c r="BY57" t="s">
        <v>33</v>
      </c>
      <c r="BZ57" t="s">
        <v>157</v>
      </c>
    </row>
    <row r="58" spans="2:78" x14ac:dyDescent="0.25">
      <c r="B58" t="str">
        <f>XPlan_raw7[[#This Row],[EKA_kode]]</f>
        <v>T370053402</v>
      </c>
      <c r="C58" t="str">
        <f>XPlan_raw7[[#This Row],[eka_langtnavn]]</f>
        <v>Digital Design and Signal Processing</v>
      </c>
      <c r="D58" t="str">
        <f>IF(XPlan_raw7[[#This Row],[Interne-kode]]&lt;&gt;"(tom)",XPlan_raw7[[#This Row],[Interne-kode]],"")</f>
        <v>EE-DDS</v>
      </c>
      <c r="E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58" t="str">
        <f>IF(XPlan_raw7[[#This Row],[Campus]]&lt;&gt;"(tom)",XPlan_raw7[[#This Row],[Campus]],"")</f>
        <v>Sønderborg</v>
      </c>
      <c r="H58" t="str">
        <f>IF(XPlan_raw7[[#This Row],[Prøveform]]&lt;&gt;"(tom)",XPlan_raw7[[#This Row],[Prøveform]],"")</f>
        <v>Oral examination</v>
      </c>
      <c r="I58" t="str">
        <f>IF(XPlan_raw7[[#This Row],[Eksaminator_samlet]]&lt;&gt;"",XPlan_raw7[[#This Row],[Eksaminator_samlet]],"")</f>
        <v>Mohammed Ali Khan</v>
      </c>
      <c r="J58" t="str">
        <f>IF(XPlan_raw7[[#This Row],[Censur]]&lt;&gt;"(tom)",XPlan_raw7[[#This Row],[Censur]],"")</f>
        <v>Second examiner: External</v>
      </c>
      <c r="K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Sdb.,(tom),(tom),(tom),(tom),(tom),(tom),Exchange students - Sønderborg</v>
      </c>
      <c r="R58" t="s">
        <v>399</v>
      </c>
      <c r="S58" t="s">
        <v>400</v>
      </c>
      <c r="T58" t="s">
        <v>401</v>
      </c>
      <c r="U58" t="s">
        <v>203</v>
      </c>
      <c r="V58" t="s">
        <v>157</v>
      </c>
      <c r="W58" s="4">
        <v>45820</v>
      </c>
      <c r="X58" s="4">
        <v>45821</v>
      </c>
      <c r="Y58" t="s">
        <v>631</v>
      </c>
      <c r="Z58" t="s">
        <v>402</v>
      </c>
      <c r="AA58" s="35" t="s">
        <v>186</v>
      </c>
      <c r="AB58" t="s">
        <v>187</v>
      </c>
      <c r="AC58" s="4">
        <v>45895</v>
      </c>
      <c r="AF58" t="s">
        <v>20</v>
      </c>
      <c r="AG58" t="s">
        <v>19</v>
      </c>
      <c r="AH58" t="s">
        <v>157</v>
      </c>
      <c r="AI58" t="s">
        <v>22</v>
      </c>
      <c r="AJ58" t="s">
        <v>23</v>
      </c>
      <c r="AK58" t="s">
        <v>642</v>
      </c>
      <c r="AL58" t="s">
        <v>157</v>
      </c>
      <c r="AM58" t="s">
        <v>157</v>
      </c>
      <c r="AN58" t="s">
        <v>27</v>
      </c>
      <c r="AO58" t="s">
        <v>157</v>
      </c>
      <c r="AP58" t="s">
        <v>157</v>
      </c>
      <c r="AQ58" t="s">
        <v>157</v>
      </c>
      <c r="AR58" t="s">
        <v>157</v>
      </c>
      <c r="AS58" t="s">
        <v>157</v>
      </c>
      <c r="AT58" t="s">
        <v>157</v>
      </c>
      <c r="AU58" t="s">
        <v>80</v>
      </c>
      <c r="AW58" t="s">
        <v>433</v>
      </c>
      <c r="AX58" t="s">
        <v>434</v>
      </c>
      <c r="AY58" t="s">
        <v>435</v>
      </c>
      <c r="AZ58" t="s">
        <v>156</v>
      </c>
      <c r="BA58" t="s">
        <v>157</v>
      </c>
      <c r="BB58" t="s">
        <v>157</v>
      </c>
      <c r="BF58" t="s">
        <v>589</v>
      </c>
      <c r="BG58" t="s">
        <v>586</v>
      </c>
      <c r="BH58" t="s">
        <v>157</v>
      </c>
      <c r="BK58" t="s">
        <v>20</v>
      </c>
      <c r="BL58" t="s">
        <v>157</v>
      </c>
      <c r="BM58" t="s">
        <v>157</v>
      </c>
      <c r="BN58" t="s">
        <v>157</v>
      </c>
      <c r="BO58" t="s">
        <v>157</v>
      </c>
      <c r="BP58" t="s">
        <v>157</v>
      </c>
      <c r="BQ58" t="s">
        <v>157</v>
      </c>
      <c r="BR58" t="s">
        <v>157</v>
      </c>
      <c r="BS58" t="s">
        <v>157</v>
      </c>
      <c r="BT58" t="s">
        <v>28</v>
      </c>
      <c r="BU58" t="s">
        <v>157</v>
      </c>
      <c r="BV58" t="s">
        <v>157</v>
      </c>
      <c r="BW58" t="s">
        <v>157</v>
      </c>
      <c r="BX58" t="s">
        <v>157</v>
      </c>
      <c r="BY58" t="s">
        <v>157</v>
      </c>
      <c r="BZ58" t="s">
        <v>157</v>
      </c>
    </row>
    <row r="59" spans="2:78" x14ac:dyDescent="0.25">
      <c r="B59" t="str">
        <f>XPlan_raw7[[#This Row],[EKA_kode]]</f>
        <v>T320009402</v>
      </c>
      <c r="C59" t="str">
        <f>XPlan_raw7[[#This Row],[eka_langtnavn]]</f>
        <v>Introduction to Programming</v>
      </c>
      <c r="D59" t="str">
        <f>IF(XPlan_raw7[[#This Row],[Interne-kode]]&lt;&gt;"(tom)",XPlan_raw7[[#This Row],[Interne-kode]],"")</f>
        <v>ME-PROG</v>
      </c>
      <c r="E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14-05-2025</v>
      </c>
      <c r="G59" t="str">
        <f>IF(XPlan_raw7[[#This Row],[Campus]]&lt;&gt;"(tom)",XPlan_raw7[[#This Row],[Campus]],"")</f>
        <v>Sønderborg</v>
      </c>
      <c r="H59" t="str">
        <f>IF(XPlan_raw7[[#This Row],[Prøveform]]&lt;&gt;"(tom)",XPlan_raw7[[#This Row],[Prøveform]],"")</f>
        <v>Written examination</v>
      </c>
      <c r="I59" t="str">
        <f>IF(XPlan_raw7[[#This Row],[Eksaminator_samlet]]&lt;&gt;"",XPlan_raw7[[#This Row],[Eksaminator_samlet]],"")</f>
        <v>Till Leissner</v>
      </c>
      <c r="J59" t="str">
        <f>IF(XPlan_raw7[[#This Row],[Censur]]&lt;&gt;"(tom)",XPlan_raw7[[#This Row],[Censur]],"")</f>
        <v>Second examiner: Internal</v>
      </c>
      <c r="K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Sdb.,(tom),(tom),(tom),(tom),(tom),(tom),(tom),(tom)</v>
      </c>
      <c r="R59" t="s">
        <v>528</v>
      </c>
      <c r="S59" t="s">
        <v>529</v>
      </c>
      <c r="T59" t="s">
        <v>530</v>
      </c>
      <c r="U59" t="s">
        <v>165</v>
      </c>
      <c r="V59" t="s">
        <v>157</v>
      </c>
      <c r="W59" s="4">
        <v>45791</v>
      </c>
      <c r="Y59" t="s">
        <v>632</v>
      </c>
      <c r="Z59" t="s">
        <v>503</v>
      </c>
      <c r="AA59" s="35" t="s">
        <v>159</v>
      </c>
      <c r="AB59" t="s">
        <v>160</v>
      </c>
      <c r="AC59" s="4" t="s">
        <v>157</v>
      </c>
      <c r="AF59" t="s">
        <v>20</v>
      </c>
      <c r="AG59" t="s">
        <v>157</v>
      </c>
      <c r="AH59" t="s">
        <v>21</v>
      </c>
      <c r="AI59" t="s">
        <v>157</v>
      </c>
      <c r="AJ59" t="s">
        <v>157</v>
      </c>
      <c r="AK59" t="s">
        <v>157</v>
      </c>
      <c r="AL59" t="s">
        <v>157</v>
      </c>
      <c r="AM59" t="s">
        <v>26</v>
      </c>
      <c r="AN59" t="s">
        <v>157</v>
      </c>
      <c r="AO59" t="s">
        <v>157</v>
      </c>
      <c r="AP59" t="s">
        <v>157</v>
      </c>
      <c r="AQ59" t="s">
        <v>157</v>
      </c>
      <c r="AR59" t="s">
        <v>157</v>
      </c>
      <c r="AS59" t="s">
        <v>157</v>
      </c>
      <c r="AT59" t="s">
        <v>157</v>
      </c>
      <c r="AU59" t="s">
        <v>157</v>
      </c>
      <c r="AW59" t="s">
        <v>508</v>
      </c>
      <c r="AX59" t="s">
        <v>509</v>
      </c>
      <c r="AY59" t="s">
        <v>510</v>
      </c>
      <c r="AZ59" t="s">
        <v>156</v>
      </c>
      <c r="BA59" t="s">
        <v>157</v>
      </c>
      <c r="BB59" t="s">
        <v>157</v>
      </c>
      <c r="BF59" t="s">
        <v>589</v>
      </c>
      <c r="BG59" t="s">
        <v>588</v>
      </c>
      <c r="BH59" t="s">
        <v>157</v>
      </c>
      <c r="BK59" t="s">
        <v>20</v>
      </c>
      <c r="BL59" t="s">
        <v>157</v>
      </c>
      <c r="BM59" t="s">
        <v>157</v>
      </c>
      <c r="BN59" t="s">
        <v>157</v>
      </c>
      <c r="BO59" t="s">
        <v>157</v>
      </c>
      <c r="BP59" t="s">
        <v>157</v>
      </c>
      <c r="BQ59" t="s">
        <v>157</v>
      </c>
      <c r="BR59" t="s">
        <v>157</v>
      </c>
      <c r="BS59" t="s">
        <v>157</v>
      </c>
      <c r="BT59" t="s">
        <v>28</v>
      </c>
      <c r="BU59" t="s">
        <v>157</v>
      </c>
      <c r="BV59" t="s">
        <v>157</v>
      </c>
      <c r="BW59" t="s">
        <v>157</v>
      </c>
      <c r="BX59" t="s">
        <v>157</v>
      </c>
      <c r="BY59" t="s">
        <v>157</v>
      </c>
      <c r="BZ59" t="s">
        <v>157</v>
      </c>
    </row>
    <row r="60" spans="2:78" x14ac:dyDescent="0.25">
      <c r="B60" t="str">
        <f>XPlan_raw7[[#This Row],[EKA_kode]]</f>
        <v>T320012412</v>
      </c>
      <c r="C60" t="str">
        <f>XPlan_raw7[[#This Row],[eka_langtnavn]]</f>
        <v>Mechanical Engineering  Semester Project 1 C</v>
      </c>
      <c r="D60" t="str">
        <f>IF(XPlan_raw7[[#This Row],[Interne-kode]]&lt;&gt;"(tom)",XPlan_raw7[[#This Row],[Interne-kode]],"")</f>
        <v>ME-SPRO1-SC</v>
      </c>
      <c r="E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60" t="str">
        <f>IF(XPlan_raw7[[#This Row],[Campus]]&lt;&gt;"(tom)",XPlan_raw7[[#This Row],[Campus]],"")</f>
        <v>Sønderborg</v>
      </c>
      <c r="H60">
        <f>IF(XPlan_raw7[[#This Row],[Prøveform]]&lt;&gt;"(tom)",XPlan_raw7[[#This Row],[Prøveform]],"")</f>
        <v>0</v>
      </c>
      <c r="I60" t="str">
        <f>IF(XPlan_raw7[[#This Row],[Eksaminator_samlet]]&lt;&gt;"",XPlan_raw7[[#This Row],[Eksaminator_samlet]],"")</f>
        <v>Morten Hartvig Hansen</v>
      </c>
      <c r="J60" t="str">
        <f>IF(XPlan_raw7[[#This Row],[Censur]]&lt;&gt;"(tom)",XPlan_raw7[[#This Row],[Censur]],"")</f>
        <v>Second examiner: Internal</v>
      </c>
      <c r="K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0" t="s">
        <v>534</v>
      </c>
      <c r="S60" t="s">
        <v>535</v>
      </c>
      <c r="T60" t="s">
        <v>536</v>
      </c>
      <c r="U60" t="s">
        <v>165</v>
      </c>
      <c r="V60" t="s">
        <v>157</v>
      </c>
      <c r="W60" s="4"/>
      <c r="Y60" t="s">
        <v>632</v>
      </c>
      <c r="Z60" t="s">
        <v>252</v>
      </c>
      <c r="AB60" t="s">
        <v>160</v>
      </c>
      <c r="AC60" s="4" t="s">
        <v>157</v>
      </c>
      <c r="AF60" t="s">
        <v>20</v>
      </c>
      <c r="AG60" t="s">
        <v>157</v>
      </c>
      <c r="AH60" t="s">
        <v>157</v>
      </c>
      <c r="AI60" t="s">
        <v>157</v>
      </c>
      <c r="AJ60" t="s">
        <v>157</v>
      </c>
      <c r="AK60" t="s">
        <v>157</v>
      </c>
      <c r="AL60" t="s">
        <v>157</v>
      </c>
      <c r="AM60" t="s">
        <v>26</v>
      </c>
      <c r="AN60" t="s">
        <v>157</v>
      </c>
      <c r="AO60" t="s">
        <v>157</v>
      </c>
      <c r="AP60" t="s">
        <v>157</v>
      </c>
      <c r="AQ60" t="s">
        <v>157</v>
      </c>
      <c r="AR60" t="s">
        <v>157</v>
      </c>
      <c r="AS60" t="s">
        <v>157</v>
      </c>
      <c r="AT60" t="s">
        <v>157</v>
      </c>
      <c r="AU60" t="s">
        <v>157</v>
      </c>
      <c r="AW60" t="s">
        <v>594</v>
      </c>
      <c r="AX60" t="s">
        <v>595</v>
      </c>
      <c r="AY60" t="s">
        <v>596</v>
      </c>
      <c r="AZ60" t="s">
        <v>157</v>
      </c>
      <c r="BA60" t="s">
        <v>157</v>
      </c>
      <c r="BB60" t="s">
        <v>157</v>
      </c>
      <c r="BF60" t="s">
        <v>589</v>
      </c>
      <c r="BG60" t="s">
        <v>588</v>
      </c>
      <c r="BH60" t="s">
        <v>157</v>
      </c>
      <c r="BK60" t="s">
        <v>20</v>
      </c>
      <c r="BL60" t="s">
        <v>157</v>
      </c>
      <c r="BM60" t="s">
        <v>157</v>
      </c>
      <c r="BN60" t="s">
        <v>157</v>
      </c>
      <c r="BO60" t="s">
        <v>157</v>
      </c>
      <c r="BP60" t="s">
        <v>24</v>
      </c>
      <c r="BQ60" t="s">
        <v>157</v>
      </c>
      <c r="BR60" t="s">
        <v>157</v>
      </c>
      <c r="BS60" t="s">
        <v>157</v>
      </c>
      <c r="BT60" t="s">
        <v>157</v>
      </c>
      <c r="BU60" t="s">
        <v>157</v>
      </c>
      <c r="BV60" t="s">
        <v>157</v>
      </c>
      <c r="BW60" t="s">
        <v>157</v>
      </c>
      <c r="BX60" t="s">
        <v>157</v>
      </c>
      <c r="BY60" t="s">
        <v>157</v>
      </c>
      <c r="BZ60" t="s">
        <v>157</v>
      </c>
    </row>
    <row r="61" spans="2:78" x14ac:dyDescent="0.25">
      <c r="B61" t="str">
        <f>XPlan_raw7[[#This Row],[EKA_kode]]</f>
        <v>T320012412</v>
      </c>
      <c r="C61" t="str">
        <f>XPlan_raw7[[#This Row],[eka_langtnavn]]</f>
        <v>Mechanical Engineering  Semester Project 1 C</v>
      </c>
      <c r="D61" t="str">
        <f>IF(XPlan_raw7[[#This Row],[Interne-kode]]&lt;&gt;"(tom)",XPlan_raw7[[#This Row],[Interne-kode]],"")</f>
        <v>ME-SPRO1-SC</v>
      </c>
      <c r="E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61" t="str">
        <f>IF(XPlan_raw7[[#This Row],[Campus]]&lt;&gt;"(tom)",XPlan_raw7[[#This Row],[Campus]],"")</f>
        <v>Sønderborg</v>
      </c>
      <c r="H61" t="str">
        <f>IF(XPlan_raw7[[#This Row],[Prøveform]]&lt;&gt;"(tom)",XPlan_raw7[[#This Row],[Prøveform]],"")</f>
        <v>Hand-In</v>
      </c>
      <c r="I61" t="str">
        <f>IF(XPlan_raw7[[#This Row],[Eksaminator_samlet]]&lt;&gt;"",XPlan_raw7[[#This Row],[Eksaminator_samlet]],"")</f>
        <v>Morten Hartvig Hansen</v>
      </c>
      <c r="J61" t="str">
        <f>IF(XPlan_raw7[[#This Row],[Censur]]&lt;&gt;"(tom)",XPlan_raw7[[#This Row],[Censur]],"")</f>
        <v>Second examiner: Internal</v>
      </c>
      <c r="K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1" t="s">
        <v>534</v>
      </c>
      <c r="S61" t="s">
        <v>535</v>
      </c>
      <c r="T61" t="s">
        <v>536</v>
      </c>
      <c r="U61" t="s">
        <v>165</v>
      </c>
      <c r="V61" t="s">
        <v>157</v>
      </c>
      <c r="W61" s="4">
        <v>45793</v>
      </c>
      <c r="Y61" t="s">
        <v>632</v>
      </c>
      <c r="Z61" t="s">
        <v>252</v>
      </c>
      <c r="AA61" t="s">
        <v>636</v>
      </c>
      <c r="AB61" t="s">
        <v>160</v>
      </c>
      <c r="AC61" s="4">
        <v>45793</v>
      </c>
      <c r="AF61" t="s">
        <v>20</v>
      </c>
      <c r="AG61" t="s">
        <v>157</v>
      </c>
      <c r="AH61" t="s">
        <v>157</v>
      </c>
      <c r="AI61" t="s">
        <v>157</v>
      </c>
      <c r="AJ61" t="s">
        <v>157</v>
      </c>
      <c r="AK61" t="s">
        <v>157</v>
      </c>
      <c r="AL61" t="s">
        <v>157</v>
      </c>
      <c r="AM61" t="s">
        <v>26</v>
      </c>
      <c r="AN61" t="s">
        <v>157</v>
      </c>
      <c r="AO61" t="s">
        <v>157</v>
      </c>
      <c r="AP61" t="s">
        <v>157</v>
      </c>
      <c r="AQ61" t="s">
        <v>157</v>
      </c>
      <c r="AR61" t="s">
        <v>157</v>
      </c>
      <c r="AS61" t="s">
        <v>157</v>
      </c>
      <c r="AT61" t="s">
        <v>157</v>
      </c>
      <c r="AU61" t="s">
        <v>157</v>
      </c>
      <c r="AW61" t="s">
        <v>407</v>
      </c>
      <c r="AX61" t="s">
        <v>408</v>
      </c>
      <c r="AY61" t="s">
        <v>409</v>
      </c>
      <c r="AZ61" t="s">
        <v>156</v>
      </c>
      <c r="BA61" t="s">
        <v>410</v>
      </c>
      <c r="BB61" t="s">
        <v>157</v>
      </c>
      <c r="BF61" t="s">
        <v>589</v>
      </c>
      <c r="BG61" t="s">
        <v>586</v>
      </c>
      <c r="BH61" t="s">
        <v>157</v>
      </c>
      <c r="BK61" t="s">
        <v>20</v>
      </c>
      <c r="BL61" t="s">
        <v>157</v>
      </c>
      <c r="BM61" t="s">
        <v>157</v>
      </c>
      <c r="BN61" t="s">
        <v>157</v>
      </c>
      <c r="BO61" t="s">
        <v>157</v>
      </c>
      <c r="BP61" t="s">
        <v>157</v>
      </c>
      <c r="BQ61" t="s">
        <v>157</v>
      </c>
      <c r="BR61" t="s">
        <v>157</v>
      </c>
      <c r="BS61" t="s">
        <v>157</v>
      </c>
      <c r="BT61" t="s">
        <v>157</v>
      </c>
      <c r="BU61" t="s">
        <v>29</v>
      </c>
      <c r="BV61" t="s">
        <v>157</v>
      </c>
      <c r="BW61" t="s">
        <v>157</v>
      </c>
      <c r="BX61" t="s">
        <v>157</v>
      </c>
      <c r="BY61" t="s">
        <v>157</v>
      </c>
      <c r="BZ61" t="s">
        <v>157</v>
      </c>
    </row>
    <row r="62" spans="2:78" x14ac:dyDescent="0.25">
      <c r="B62" t="str">
        <f>XPlan_raw7[[#This Row],[EKA_kode]]</f>
        <v>T320013402</v>
      </c>
      <c r="C62" t="str">
        <f>XPlan_raw7[[#This Row],[eka_langtnavn]]</f>
        <v>Cooling and Heating Systems</v>
      </c>
      <c r="D62" t="str">
        <f>IF(XPlan_raw7[[#This Row],[Interne-kode]]&lt;&gt;"(tom)",XPlan_raw7[[#This Row],[Interne-kode]],"")</f>
        <v>ME-CHS</v>
      </c>
      <c r="E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62" t="str">
        <f>IF(XPlan_raw7[[#This Row],[Campus]]&lt;&gt;"(tom)",XPlan_raw7[[#This Row],[Campus]],"")</f>
        <v>Sønderborg</v>
      </c>
      <c r="H62" t="str">
        <f>IF(XPlan_raw7[[#This Row],[Prøveform]]&lt;&gt;"(tom)",XPlan_raw7[[#This Row],[Prøveform]],"")</f>
        <v>Written examination</v>
      </c>
      <c r="I62" t="str">
        <f>IF(XPlan_raw7[[#This Row],[Eksaminator_samlet]]&lt;&gt;"",XPlan_raw7[[#This Row],[Eksaminator_samlet]],"")</f>
        <v>Paride Gullo</v>
      </c>
      <c r="J62" t="str">
        <f>IF(XPlan_raw7[[#This Row],[Censur]]&lt;&gt;"(tom)",XPlan_raw7[[#This Row],[Censur]],"")</f>
        <v>Second examiner: External</v>
      </c>
      <c r="K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2" t="s">
        <v>416</v>
      </c>
      <c r="S62" t="s">
        <v>417</v>
      </c>
      <c r="T62" t="s">
        <v>418</v>
      </c>
      <c r="U62" t="s">
        <v>203</v>
      </c>
      <c r="V62" t="s">
        <v>157</v>
      </c>
      <c r="W62" s="4">
        <v>45821</v>
      </c>
      <c r="Y62" t="s">
        <v>630</v>
      </c>
      <c r="Z62" t="s">
        <v>419</v>
      </c>
      <c r="AA62" t="s">
        <v>159</v>
      </c>
      <c r="AB62" t="s">
        <v>187</v>
      </c>
      <c r="AC62" s="4">
        <v>45888</v>
      </c>
      <c r="AF62" t="s">
        <v>20</v>
      </c>
      <c r="AG62" t="s">
        <v>157</v>
      </c>
      <c r="AH62" t="s">
        <v>21</v>
      </c>
      <c r="AI62" t="s">
        <v>157</v>
      </c>
      <c r="AJ62" t="s">
        <v>157</v>
      </c>
      <c r="AK62" t="s">
        <v>157</v>
      </c>
      <c r="AL62" t="s">
        <v>157</v>
      </c>
      <c r="AM62" t="s">
        <v>26</v>
      </c>
      <c r="AN62" t="s">
        <v>27</v>
      </c>
      <c r="AO62" t="s">
        <v>157</v>
      </c>
      <c r="AP62" t="s">
        <v>157</v>
      </c>
      <c r="AQ62" t="s">
        <v>157</v>
      </c>
      <c r="AR62" t="s">
        <v>157</v>
      </c>
      <c r="AS62" t="s">
        <v>157</v>
      </c>
      <c r="AT62" t="s">
        <v>157</v>
      </c>
      <c r="AU62" t="s">
        <v>80</v>
      </c>
      <c r="AW62" t="s">
        <v>437</v>
      </c>
      <c r="AX62" t="s">
        <v>438</v>
      </c>
      <c r="AY62" t="s">
        <v>439</v>
      </c>
      <c r="AZ62" t="s">
        <v>203</v>
      </c>
      <c r="BA62" t="s">
        <v>157</v>
      </c>
      <c r="BB62" t="s">
        <v>157</v>
      </c>
      <c r="BF62" t="s">
        <v>585</v>
      </c>
      <c r="BG62" t="s">
        <v>592</v>
      </c>
      <c r="BH62" t="s">
        <v>157</v>
      </c>
      <c r="BK62" t="s">
        <v>20</v>
      </c>
      <c r="BL62" t="s">
        <v>157</v>
      </c>
      <c r="BM62" t="s">
        <v>157</v>
      </c>
      <c r="BN62" t="s">
        <v>157</v>
      </c>
      <c r="BO62" t="s">
        <v>157</v>
      </c>
      <c r="BP62" t="s">
        <v>157</v>
      </c>
      <c r="BQ62" t="s">
        <v>25</v>
      </c>
      <c r="BR62" t="s">
        <v>157</v>
      </c>
      <c r="BS62" t="s">
        <v>157</v>
      </c>
      <c r="BT62" t="s">
        <v>157</v>
      </c>
      <c r="BU62" t="s">
        <v>157</v>
      </c>
      <c r="BV62" t="s">
        <v>157</v>
      </c>
      <c r="BW62" t="s">
        <v>157</v>
      </c>
      <c r="BX62" t="s">
        <v>157</v>
      </c>
      <c r="BY62" t="s">
        <v>157</v>
      </c>
      <c r="BZ62" t="s">
        <v>157</v>
      </c>
    </row>
    <row r="63" spans="2:78" x14ac:dyDescent="0.25">
      <c r="B63" t="str">
        <f>XPlan_raw7[[#This Row],[EKA_kode]]</f>
        <v>T320014402</v>
      </c>
      <c r="C63" t="str">
        <f>XPlan_raw7[[#This Row],[eka_langtnavn]]</f>
        <v>Energy Systems</v>
      </c>
      <c r="D63" t="str">
        <f>IF(XPlan_raw7[[#This Row],[Interne-kode]]&lt;&gt;"(tom)",XPlan_raw7[[#This Row],[Interne-kode]],"")</f>
        <v>ME-ES</v>
      </c>
      <c r="E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63" t="str">
        <f>IF(XPlan_raw7[[#This Row],[Campus]]&lt;&gt;"(tom)",XPlan_raw7[[#This Row],[Campus]],"")</f>
        <v>Sønderborg</v>
      </c>
      <c r="H63" t="str">
        <f>IF(XPlan_raw7[[#This Row],[Prøveform]]&lt;&gt;"(tom)",XPlan_raw7[[#This Row],[Prøveform]],"")</f>
        <v>Written examination</v>
      </c>
      <c r="I63" t="str">
        <f>IF(XPlan_raw7[[#This Row],[Eksaminator_samlet]]&lt;&gt;"",XPlan_raw7[[#This Row],[Eksaminator_samlet]],"")</f>
        <v>Ali  Khosravi</v>
      </c>
      <c r="J63" t="str">
        <f>IF(XPlan_raw7[[#This Row],[Censur]]&lt;&gt;"(tom)",XPlan_raw7[[#This Row],[Censur]],"")</f>
        <v>Second examiner: External</v>
      </c>
      <c r="K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15-08-2025</v>
      </c>
      <c r="L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3" s="28" t="s">
        <v>429</v>
      </c>
      <c r="S63" s="28" t="s">
        <v>430</v>
      </c>
      <c r="T63" s="35" t="s">
        <v>431</v>
      </c>
      <c r="U63" s="28" t="s">
        <v>203</v>
      </c>
      <c r="V63" s="35" t="s">
        <v>157</v>
      </c>
      <c r="W63" s="39">
        <v>45824</v>
      </c>
      <c r="X63" s="40"/>
      <c r="Y63" s="40" t="s">
        <v>630</v>
      </c>
      <c r="Z63" s="28" t="s">
        <v>432</v>
      </c>
      <c r="AA63" t="s">
        <v>159</v>
      </c>
      <c r="AB63" s="28" t="s">
        <v>187</v>
      </c>
      <c r="AC63" s="40">
        <v>45884</v>
      </c>
      <c r="AD63" s="39"/>
      <c r="AE63" s="35"/>
      <c r="AF63" t="s">
        <v>20</v>
      </c>
      <c r="AG63" s="28" t="s">
        <v>157</v>
      </c>
      <c r="AH63" s="35" t="s">
        <v>21</v>
      </c>
      <c r="AI63" s="28" t="s">
        <v>157</v>
      </c>
      <c r="AJ63" s="35" t="s">
        <v>157</v>
      </c>
      <c r="AK63" s="28" t="s">
        <v>157</v>
      </c>
      <c r="AL63" s="35" t="s">
        <v>157</v>
      </c>
      <c r="AM63" s="28" t="s">
        <v>26</v>
      </c>
      <c r="AN63" s="35" t="s">
        <v>27</v>
      </c>
      <c r="AO63" s="35" t="s">
        <v>157</v>
      </c>
      <c r="AP63" s="35" t="s">
        <v>157</v>
      </c>
      <c r="AQ63" s="35" t="s">
        <v>157</v>
      </c>
      <c r="AR63" s="35" t="s">
        <v>157</v>
      </c>
      <c r="AS63" s="35" t="s">
        <v>157</v>
      </c>
      <c r="AT63" s="35" t="s">
        <v>157</v>
      </c>
      <c r="AU63" s="35" t="s">
        <v>80</v>
      </c>
      <c r="AW63" t="s">
        <v>326</v>
      </c>
      <c r="AX63" t="s">
        <v>327</v>
      </c>
      <c r="AY63" t="s">
        <v>328</v>
      </c>
      <c r="AZ63" t="s">
        <v>156</v>
      </c>
      <c r="BA63" t="s">
        <v>157</v>
      </c>
      <c r="BB63" t="s">
        <v>157</v>
      </c>
      <c r="BF63" t="s">
        <v>593</v>
      </c>
      <c r="BG63" t="s">
        <v>586</v>
      </c>
      <c r="BH63" t="s">
        <v>157</v>
      </c>
      <c r="BK63" t="s">
        <v>20</v>
      </c>
      <c r="BL63" t="s">
        <v>157</v>
      </c>
      <c r="BM63" t="s">
        <v>157</v>
      </c>
      <c r="BN63" t="s">
        <v>157</v>
      </c>
      <c r="BO63" t="s">
        <v>157</v>
      </c>
      <c r="BP63" t="s">
        <v>157</v>
      </c>
      <c r="BQ63" t="s">
        <v>157</v>
      </c>
      <c r="BR63" t="s">
        <v>157</v>
      </c>
      <c r="BS63" t="s">
        <v>157</v>
      </c>
      <c r="BT63" t="s">
        <v>157</v>
      </c>
      <c r="BU63" t="s">
        <v>157</v>
      </c>
      <c r="BV63" t="s">
        <v>157</v>
      </c>
      <c r="BW63" t="s">
        <v>31</v>
      </c>
      <c r="BX63" t="s">
        <v>157</v>
      </c>
      <c r="BY63" t="s">
        <v>157</v>
      </c>
      <c r="BZ63" t="s">
        <v>157</v>
      </c>
    </row>
    <row r="64" spans="2:78" x14ac:dyDescent="0.25">
      <c r="B64" t="str">
        <f>XPlan_raw7[[#This Row],[EKA_kode]]</f>
        <v>T320015402</v>
      </c>
      <c r="C64" t="str">
        <f>XPlan_raw7[[#This Row],[eka_langtnavn]]</f>
        <v>Heat Transfer</v>
      </c>
      <c r="D64" t="str">
        <f>IF(XPlan_raw7[[#This Row],[Interne-kode]]&lt;&gt;"(tom)",XPlan_raw7[[#This Row],[Interne-kode]],"")</f>
        <v>ME-HT</v>
      </c>
      <c r="E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64" t="str">
        <f>IF(XPlan_raw7[[#This Row],[Campus]]&lt;&gt;"(tom)",XPlan_raw7[[#This Row],[Campus]],"")</f>
        <v>Sønderborg</v>
      </c>
      <c r="H64" t="str">
        <f>IF(XPlan_raw7[[#This Row],[Prøveform]]&lt;&gt;"(tom)",XPlan_raw7[[#This Row],[Prøveform]],"")</f>
        <v>Written examination</v>
      </c>
      <c r="I64" t="str">
        <f>IF(XPlan_raw7[[#This Row],[Eksaminator_samlet]]&lt;&gt;"",XPlan_raw7[[#This Row],[Eksaminator_samlet]],"")</f>
        <v>Martin Lautenschläger</v>
      </c>
      <c r="J64" t="str">
        <f>IF(XPlan_raw7[[#This Row],[Censur]]&lt;&gt;"(tom)",XPlan_raw7[[#This Row],[Censur]],"")</f>
        <v>Second examiner: Internal</v>
      </c>
      <c r="K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Sdb.,(tom),(tom),(tom),(tom),(tom),(tom),(tom)</v>
      </c>
      <c r="R64" t="s">
        <v>360</v>
      </c>
      <c r="S64" t="s">
        <v>361</v>
      </c>
      <c r="T64" t="s">
        <v>362</v>
      </c>
      <c r="U64" t="s">
        <v>208</v>
      </c>
      <c r="V64" t="s">
        <v>157</v>
      </c>
      <c r="W64" s="4">
        <v>45814</v>
      </c>
      <c r="Y64" t="s">
        <v>631</v>
      </c>
      <c r="Z64" t="s">
        <v>345</v>
      </c>
      <c r="AA64" t="s">
        <v>159</v>
      </c>
      <c r="AB64" t="s">
        <v>160</v>
      </c>
      <c r="AC64" s="4">
        <v>45883</v>
      </c>
      <c r="AF64" t="s">
        <v>20</v>
      </c>
      <c r="AG64" t="s">
        <v>157</v>
      </c>
      <c r="AH64" t="s">
        <v>21</v>
      </c>
      <c r="AI64" t="s">
        <v>157</v>
      </c>
      <c r="AJ64" t="s">
        <v>157</v>
      </c>
      <c r="AK64" t="s">
        <v>157</v>
      </c>
      <c r="AL64" t="s">
        <v>157</v>
      </c>
      <c r="AM64" t="s">
        <v>26</v>
      </c>
      <c r="AN64" t="s">
        <v>27</v>
      </c>
      <c r="AO64" t="s">
        <v>157</v>
      </c>
      <c r="AP64" t="s">
        <v>157</v>
      </c>
      <c r="AQ64" t="s">
        <v>157</v>
      </c>
      <c r="AR64" t="s">
        <v>157</v>
      </c>
      <c r="AS64" t="s">
        <v>157</v>
      </c>
      <c r="AT64" t="s">
        <v>157</v>
      </c>
      <c r="AU64" t="s">
        <v>157</v>
      </c>
      <c r="AW64" t="s">
        <v>379</v>
      </c>
      <c r="AX64" t="s">
        <v>380</v>
      </c>
      <c r="AY64" t="s">
        <v>381</v>
      </c>
      <c r="AZ64" t="s">
        <v>156</v>
      </c>
      <c r="BA64" t="s">
        <v>157</v>
      </c>
      <c r="BB64" t="s">
        <v>157</v>
      </c>
      <c r="BF64" t="s">
        <v>585</v>
      </c>
      <c r="BG64" t="s">
        <v>592</v>
      </c>
      <c r="BH64" t="s">
        <v>157</v>
      </c>
      <c r="BK64" t="s">
        <v>20</v>
      </c>
      <c r="BL64" t="s">
        <v>157</v>
      </c>
      <c r="BM64" t="s">
        <v>157</v>
      </c>
      <c r="BN64" t="s">
        <v>157</v>
      </c>
      <c r="BO64" t="s">
        <v>157</v>
      </c>
      <c r="BP64" t="s">
        <v>24</v>
      </c>
      <c r="BQ64" t="s">
        <v>157</v>
      </c>
      <c r="BR64" t="s">
        <v>157</v>
      </c>
      <c r="BS64" t="s">
        <v>157</v>
      </c>
      <c r="BT64" t="s">
        <v>157</v>
      </c>
      <c r="BU64" t="s">
        <v>157</v>
      </c>
      <c r="BV64" t="s">
        <v>157</v>
      </c>
      <c r="BW64" t="s">
        <v>157</v>
      </c>
      <c r="BX64" t="s">
        <v>157</v>
      </c>
      <c r="BY64" t="s">
        <v>157</v>
      </c>
      <c r="BZ64" t="s">
        <v>157</v>
      </c>
    </row>
    <row r="65" spans="2:78" x14ac:dyDescent="0.25">
      <c r="B65" t="str">
        <f>XPlan_raw7[[#This Row],[EKA_kode]]</f>
        <v>T320016402</v>
      </c>
      <c r="C65" t="str">
        <f>XPlan_raw7[[#This Row],[eka_langtnavn]]</f>
        <v>Mechanical Semester Project 2 C</v>
      </c>
      <c r="D65" t="str">
        <f>IF(XPlan_raw7[[#This Row],[Interne-kode]]&lt;&gt;"(tom)",XPlan_raw7[[#This Row],[Interne-kode]],"")</f>
        <v>ME-SPRO2C</v>
      </c>
      <c r="E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5" t="str">
        <f>IF(XPlan_raw7[[#This Row],[Campus]]&lt;&gt;"(tom)",XPlan_raw7[[#This Row],[Campus]],"")</f>
        <v>Sønderborg</v>
      </c>
      <c r="H65" t="str">
        <f>IF(XPlan_raw7[[#This Row],[Prøveform]]&lt;&gt;"(tom)",XPlan_raw7[[#This Row],[Prøveform]],"")</f>
        <v>Oral examination</v>
      </c>
      <c r="I65" t="str">
        <f>IF(XPlan_raw7[[#This Row],[Eksaminator_samlet]]&lt;&gt;"",XPlan_raw7[[#This Row],[Eksaminator_samlet]],"")</f>
        <v>Andrei-Alexandru Popa</v>
      </c>
      <c r="J65" t="str">
        <f>IF(XPlan_raw7[[#This Row],[Censur]]&lt;&gt;"(tom)",XPlan_raw7[[#This Row],[Censur]],"")</f>
        <v>Second examiner: Internal</v>
      </c>
      <c r="K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5" t="s">
        <v>284</v>
      </c>
      <c r="S65" t="s">
        <v>285</v>
      </c>
      <c r="T65" t="s">
        <v>286</v>
      </c>
      <c r="U65" t="s">
        <v>156</v>
      </c>
      <c r="V65" t="s">
        <v>157</v>
      </c>
      <c r="W65" s="4">
        <v>45831</v>
      </c>
      <c r="X65" s="4">
        <v>45834</v>
      </c>
      <c r="Y65" t="s">
        <v>630</v>
      </c>
      <c r="Z65" t="s">
        <v>287</v>
      </c>
      <c r="AA65" t="s">
        <v>186</v>
      </c>
      <c r="AB65" t="s">
        <v>160</v>
      </c>
      <c r="AC65" s="4">
        <v>45887</v>
      </c>
      <c r="AE65" t="s">
        <v>161</v>
      </c>
      <c r="AF65" t="s">
        <v>20</v>
      </c>
      <c r="AG65" t="s">
        <v>157</v>
      </c>
      <c r="AH65" t="s">
        <v>157</v>
      </c>
      <c r="AI65" t="s">
        <v>157</v>
      </c>
      <c r="AJ65" t="s">
        <v>157</v>
      </c>
      <c r="AK65" t="s">
        <v>157</v>
      </c>
      <c r="AL65" t="s">
        <v>157</v>
      </c>
      <c r="AM65" t="s">
        <v>26</v>
      </c>
      <c r="AN65" t="s">
        <v>157</v>
      </c>
      <c r="AO65" t="s">
        <v>157</v>
      </c>
      <c r="AP65" t="s">
        <v>157</v>
      </c>
      <c r="AQ65" t="s">
        <v>157</v>
      </c>
      <c r="AR65" t="s">
        <v>157</v>
      </c>
      <c r="AS65" t="s">
        <v>157</v>
      </c>
      <c r="AT65" t="s">
        <v>157</v>
      </c>
      <c r="AU65" t="s">
        <v>157</v>
      </c>
      <c r="AW65" t="s">
        <v>597</v>
      </c>
      <c r="AX65" t="s">
        <v>347</v>
      </c>
      <c r="AY65" t="s">
        <v>348</v>
      </c>
      <c r="AZ65" t="s">
        <v>203</v>
      </c>
      <c r="BA65" t="s">
        <v>157</v>
      </c>
      <c r="BB65" t="s">
        <v>157</v>
      </c>
      <c r="BF65" t="s">
        <v>585</v>
      </c>
      <c r="BG65" t="s">
        <v>586</v>
      </c>
      <c r="BH65" t="s">
        <v>157</v>
      </c>
      <c r="BK65" t="s">
        <v>20</v>
      </c>
      <c r="BL65" t="s">
        <v>157</v>
      </c>
      <c r="BM65" t="s">
        <v>157</v>
      </c>
      <c r="BN65" t="s">
        <v>157</v>
      </c>
      <c r="BO65" t="s">
        <v>157</v>
      </c>
      <c r="BP65" t="s">
        <v>157</v>
      </c>
      <c r="BQ65" t="s">
        <v>25</v>
      </c>
      <c r="BR65" t="s">
        <v>157</v>
      </c>
      <c r="BS65" t="s">
        <v>157</v>
      </c>
      <c r="BT65" t="s">
        <v>157</v>
      </c>
      <c r="BU65" t="s">
        <v>157</v>
      </c>
      <c r="BV65" t="s">
        <v>157</v>
      </c>
      <c r="BW65" t="s">
        <v>157</v>
      </c>
      <c r="BX65" t="s">
        <v>157</v>
      </c>
      <c r="BY65" t="s">
        <v>157</v>
      </c>
      <c r="BZ65" t="s">
        <v>157</v>
      </c>
    </row>
    <row r="66" spans="2:78" x14ac:dyDescent="0.25">
      <c r="B66" t="str">
        <f>XPlan_raw7[[#This Row],[EKA_kode]]</f>
        <v>T320016402</v>
      </c>
      <c r="C66" t="str">
        <f>XPlan_raw7[[#This Row],[eka_langtnavn]]</f>
        <v>Mechanical Semester Project 2 C</v>
      </c>
      <c r="D66" t="str">
        <f>IF(XPlan_raw7[[#This Row],[Interne-kode]]&lt;&gt;"(tom)",XPlan_raw7[[#This Row],[Interne-kode]],"")</f>
        <v>ME-SPRO2C</v>
      </c>
      <c r="E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6" t="str">
        <f>IF(XPlan_raw7[[#This Row],[Campus]]&lt;&gt;"(tom)",XPlan_raw7[[#This Row],[Campus]],"")</f>
        <v>Sønderborg</v>
      </c>
      <c r="H66" t="str">
        <f>IF(XPlan_raw7[[#This Row],[Prøveform]]&lt;&gt;"(tom)",XPlan_raw7[[#This Row],[Prøveform]],"")</f>
        <v>Hand-In</v>
      </c>
      <c r="I66" t="str">
        <f>IF(XPlan_raw7[[#This Row],[Eksaminator_samlet]]&lt;&gt;"",XPlan_raw7[[#This Row],[Eksaminator_samlet]],"")</f>
        <v>Andrei-Alexandru Popa</v>
      </c>
      <c r="J66" t="str">
        <f>IF(XPlan_raw7[[#This Row],[Censur]]&lt;&gt;"(tom)",XPlan_raw7[[#This Row],[Censur]],"")</f>
        <v>Second examiner: Internal</v>
      </c>
      <c r="K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6" t="s">
        <v>284</v>
      </c>
      <c r="S66" t="s">
        <v>285</v>
      </c>
      <c r="T66" t="s">
        <v>286</v>
      </c>
      <c r="U66" t="s">
        <v>156</v>
      </c>
      <c r="V66" t="s">
        <v>157</v>
      </c>
      <c r="W66" s="4">
        <v>45810</v>
      </c>
      <c r="Y66" t="s">
        <v>630</v>
      </c>
      <c r="Z66" t="s">
        <v>287</v>
      </c>
      <c r="AA66" t="s">
        <v>636</v>
      </c>
      <c r="AB66" t="s">
        <v>160</v>
      </c>
      <c r="AC66" s="4">
        <v>45880</v>
      </c>
      <c r="AE66" t="s">
        <v>161</v>
      </c>
      <c r="AF66" t="s">
        <v>20</v>
      </c>
      <c r="AG66" t="s">
        <v>157</v>
      </c>
      <c r="AH66" t="s">
        <v>157</v>
      </c>
      <c r="AI66" t="s">
        <v>157</v>
      </c>
      <c r="AJ66" t="s">
        <v>157</v>
      </c>
      <c r="AK66" t="s">
        <v>157</v>
      </c>
      <c r="AL66" t="s">
        <v>157</v>
      </c>
      <c r="AM66" t="s">
        <v>26</v>
      </c>
      <c r="AN66" t="s">
        <v>157</v>
      </c>
      <c r="AO66" t="s">
        <v>157</v>
      </c>
      <c r="AP66" t="s">
        <v>157</v>
      </c>
      <c r="AQ66" t="s">
        <v>157</v>
      </c>
      <c r="AR66" t="s">
        <v>157</v>
      </c>
      <c r="AS66" t="s">
        <v>157</v>
      </c>
      <c r="AT66" t="s">
        <v>157</v>
      </c>
      <c r="AU66" t="s">
        <v>157</v>
      </c>
      <c r="AW66" t="s">
        <v>598</v>
      </c>
      <c r="AX66" t="s">
        <v>347</v>
      </c>
      <c r="AY66" t="s">
        <v>348</v>
      </c>
      <c r="AZ66" t="s">
        <v>203</v>
      </c>
      <c r="BA66" t="s">
        <v>157</v>
      </c>
      <c r="BB66" t="s">
        <v>157</v>
      </c>
      <c r="BF66" t="s">
        <v>599</v>
      </c>
      <c r="BG66" t="s">
        <v>592</v>
      </c>
      <c r="BH66" t="s">
        <v>157</v>
      </c>
      <c r="BK66" t="s">
        <v>20</v>
      </c>
      <c r="BL66" t="s">
        <v>157</v>
      </c>
      <c r="BM66" t="s">
        <v>157</v>
      </c>
      <c r="BN66" t="s">
        <v>157</v>
      </c>
      <c r="BO66" t="s">
        <v>157</v>
      </c>
      <c r="BP66" t="s">
        <v>157</v>
      </c>
      <c r="BQ66" t="s">
        <v>25</v>
      </c>
      <c r="BR66" t="s">
        <v>157</v>
      </c>
      <c r="BS66" t="s">
        <v>157</v>
      </c>
      <c r="BT66" t="s">
        <v>157</v>
      </c>
      <c r="BU66" t="s">
        <v>157</v>
      </c>
      <c r="BV66" t="s">
        <v>157</v>
      </c>
      <c r="BW66" t="s">
        <v>157</v>
      </c>
      <c r="BX66" t="s">
        <v>157</v>
      </c>
      <c r="BY66" t="s">
        <v>157</v>
      </c>
      <c r="BZ66" t="s">
        <v>157</v>
      </c>
    </row>
    <row r="67" spans="2:78" x14ac:dyDescent="0.25">
      <c r="B67" t="str">
        <f>XPlan_raw7[[#This Row],[EKA_kode]]</f>
        <v>T320019402</v>
      </c>
      <c r="C67" t="str">
        <f>XPlan_raw7[[#This Row],[eka_langtnavn]]</f>
        <v>Mechanical Semester Project 4 C - Hydraulic Power Systems</v>
      </c>
      <c r="D67" t="str">
        <f>IF(XPlan_raw7[[#This Row],[Interne-kode]]&lt;&gt;"(tom)",XPlan_raw7[[#This Row],[Interne-kode]],"")</f>
        <v xml:space="preserve">ME-SPRO4C </v>
      </c>
      <c r="E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67" t="str">
        <f>IF(XPlan_raw7[[#This Row],[Campus]]&lt;&gt;"(tom)",XPlan_raw7[[#This Row],[Campus]],"")</f>
        <v>Sønderborg</v>
      </c>
      <c r="H67" t="str">
        <f>IF(XPlan_raw7[[#This Row],[Prøveform]]&lt;&gt;"(tom)",XPlan_raw7[[#This Row],[Prøveform]],"")</f>
        <v>Combined test</v>
      </c>
      <c r="I67" t="str">
        <f>IF(XPlan_raw7[[#This Row],[Eksaminator_samlet]]&lt;&gt;"",XPlan_raw7[[#This Row],[Eksaminator_samlet]],"")</f>
        <v>Yingguang Chu</v>
      </c>
      <c r="J67" t="str">
        <f>IF(XPlan_raw7[[#This Row],[Censur]]&lt;&gt;"(tom)",XPlan_raw7[[#This Row],[Censur]],"")</f>
        <v>Second examiner: External</v>
      </c>
      <c r="K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7" t="s">
        <v>281</v>
      </c>
      <c r="S67" t="s">
        <v>282</v>
      </c>
      <c r="T67" t="s">
        <v>283</v>
      </c>
      <c r="U67" t="s">
        <v>203</v>
      </c>
      <c r="V67" t="s">
        <v>157</v>
      </c>
      <c r="W67" s="4">
        <v>45831</v>
      </c>
      <c r="X67" s="4">
        <v>45833</v>
      </c>
      <c r="Y67" t="s">
        <v>630</v>
      </c>
      <c r="Z67" t="s">
        <v>204</v>
      </c>
      <c r="AA67" t="s">
        <v>446</v>
      </c>
      <c r="AB67" t="s">
        <v>187</v>
      </c>
      <c r="AC67" s="4">
        <v>45896</v>
      </c>
      <c r="AE67" t="s">
        <v>161</v>
      </c>
      <c r="AF67" t="s">
        <v>20</v>
      </c>
      <c r="AG67" t="s">
        <v>157</v>
      </c>
      <c r="AH67" t="s">
        <v>157</v>
      </c>
      <c r="AI67" t="s">
        <v>157</v>
      </c>
      <c r="AJ67" t="s">
        <v>157</v>
      </c>
      <c r="AK67" t="s">
        <v>157</v>
      </c>
      <c r="AL67" t="s">
        <v>157</v>
      </c>
      <c r="AM67" t="s">
        <v>26</v>
      </c>
      <c r="AN67" t="s">
        <v>157</v>
      </c>
      <c r="AO67" t="s">
        <v>157</v>
      </c>
      <c r="AP67" t="s">
        <v>157</v>
      </c>
      <c r="AQ67" t="s">
        <v>157</v>
      </c>
      <c r="AR67" t="s">
        <v>157</v>
      </c>
      <c r="AS67" t="s">
        <v>157</v>
      </c>
      <c r="AT67" t="s">
        <v>157</v>
      </c>
      <c r="AU67" t="s">
        <v>157</v>
      </c>
      <c r="AW67" t="s">
        <v>215</v>
      </c>
      <c r="AX67" t="s">
        <v>206</v>
      </c>
      <c r="AY67" t="s">
        <v>216</v>
      </c>
      <c r="AZ67" t="s">
        <v>208</v>
      </c>
      <c r="BA67" t="s">
        <v>157</v>
      </c>
      <c r="BB67" t="s">
        <v>157</v>
      </c>
      <c r="BF67" t="s">
        <v>587</v>
      </c>
      <c r="BG67" t="s">
        <v>588</v>
      </c>
      <c r="BH67" t="s">
        <v>157</v>
      </c>
      <c r="BK67" t="s">
        <v>20</v>
      </c>
      <c r="BL67" t="s">
        <v>157</v>
      </c>
      <c r="BM67" t="s">
        <v>157</v>
      </c>
      <c r="BN67" t="s">
        <v>157</v>
      </c>
      <c r="BO67" t="s">
        <v>157</v>
      </c>
      <c r="BP67" t="s">
        <v>24</v>
      </c>
      <c r="BQ67" t="s">
        <v>157</v>
      </c>
      <c r="BR67" t="s">
        <v>157</v>
      </c>
      <c r="BS67" t="s">
        <v>157</v>
      </c>
      <c r="BT67" t="s">
        <v>157</v>
      </c>
      <c r="BU67" t="s">
        <v>157</v>
      </c>
      <c r="BV67" t="s">
        <v>157</v>
      </c>
      <c r="BW67" t="s">
        <v>157</v>
      </c>
      <c r="BX67" t="s">
        <v>157</v>
      </c>
      <c r="BY67" t="s">
        <v>157</v>
      </c>
      <c r="BZ67" t="s">
        <v>157</v>
      </c>
    </row>
    <row r="68" spans="2:78" x14ac:dyDescent="0.25">
      <c r="B68" t="str">
        <f>XPlan_raw7[[#This Row],[EKA_kode]]</f>
        <v>T320019402</v>
      </c>
      <c r="C68" t="str">
        <f>XPlan_raw7[[#This Row],[eka_langtnavn]]</f>
        <v>Mechanical Semester Project 4 C - Hydraulic Power Systems</v>
      </c>
      <c r="D68" t="str">
        <f>IF(XPlan_raw7[[#This Row],[Interne-kode]]&lt;&gt;"(tom)",XPlan_raw7[[#This Row],[Interne-kode]],"")</f>
        <v xml:space="preserve">ME-SPRO4C </v>
      </c>
      <c r="E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8" t="str">
        <f>IF(XPlan_raw7[[#This Row],[Campus]]&lt;&gt;"(tom)",XPlan_raw7[[#This Row],[Campus]],"")</f>
        <v>Sønderborg</v>
      </c>
      <c r="H68" t="str">
        <f>IF(XPlan_raw7[[#This Row],[Prøveform]]&lt;&gt;"(tom)",XPlan_raw7[[#This Row],[Prøveform]],"")</f>
        <v>Hand-In</v>
      </c>
      <c r="I68" t="str">
        <f>IF(XPlan_raw7[[#This Row],[Eksaminator_samlet]]&lt;&gt;"",XPlan_raw7[[#This Row],[Eksaminator_samlet]],"")</f>
        <v>Yingguang Chu</v>
      </c>
      <c r="J68" t="str">
        <f>IF(XPlan_raw7[[#This Row],[Censur]]&lt;&gt;"(tom)",XPlan_raw7[[#This Row],[Censur]],"")</f>
        <v>Second examiner: External</v>
      </c>
      <c r="K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8" s="5" t="s">
        <v>281</v>
      </c>
      <c r="S68" s="5" t="s">
        <v>282</v>
      </c>
      <c r="T68" t="s">
        <v>283</v>
      </c>
      <c r="U68" s="5" t="s">
        <v>203</v>
      </c>
      <c r="V68" t="s">
        <v>157</v>
      </c>
      <c r="W68" s="45">
        <v>45810</v>
      </c>
      <c r="Y68" s="4" t="s">
        <v>630</v>
      </c>
      <c r="Z68" s="5" t="s">
        <v>204</v>
      </c>
      <c r="AA68" t="s">
        <v>636</v>
      </c>
      <c r="AB68" s="5" t="s">
        <v>187</v>
      </c>
      <c r="AC68" s="4">
        <v>45880</v>
      </c>
      <c r="AD68" s="45"/>
      <c r="AE68" t="s">
        <v>161</v>
      </c>
      <c r="AF68" t="s">
        <v>20</v>
      </c>
      <c r="AG68" s="5" t="s">
        <v>157</v>
      </c>
      <c r="AH68" t="s">
        <v>157</v>
      </c>
      <c r="AI68" s="5" t="s">
        <v>157</v>
      </c>
      <c r="AJ68" t="s">
        <v>157</v>
      </c>
      <c r="AK68" s="5" t="s">
        <v>157</v>
      </c>
      <c r="AL68" t="s">
        <v>157</v>
      </c>
      <c r="AM68" s="5" t="s">
        <v>26</v>
      </c>
      <c r="AN68" t="s">
        <v>157</v>
      </c>
      <c r="AO68" t="s">
        <v>157</v>
      </c>
      <c r="AP68" t="s">
        <v>157</v>
      </c>
      <c r="AQ68" t="s">
        <v>157</v>
      </c>
      <c r="AR68" t="s">
        <v>157</v>
      </c>
      <c r="AS68" t="s">
        <v>157</v>
      </c>
      <c r="AT68" t="s">
        <v>157</v>
      </c>
      <c r="AU68" t="s">
        <v>157</v>
      </c>
      <c r="AW68" t="s">
        <v>600</v>
      </c>
      <c r="AX68" t="s">
        <v>601</v>
      </c>
      <c r="AY68" t="s">
        <v>602</v>
      </c>
      <c r="AZ68" t="s">
        <v>203</v>
      </c>
      <c r="BA68" t="s">
        <v>157</v>
      </c>
      <c r="BB68" t="s">
        <v>157</v>
      </c>
      <c r="BF68" t="s">
        <v>591</v>
      </c>
      <c r="BG68" t="s">
        <v>588</v>
      </c>
      <c r="BH68" t="s">
        <v>157</v>
      </c>
      <c r="BK68" t="s">
        <v>20</v>
      </c>
      <c r="BL68" t="s">
        <v>157</v>
      </c>
      <c r="BM68" t="s">
        <v>157</v>
      </c>
      <c r="BN68" t="s">
        <v>157</v>
      </c>
      <c r="BO68" t="s">
        <v>157</v>
      </c>
      <c r="BP68" t="s">
        <v>24</v>
      </c>
      <c r="BQ68" t="s">
        <v>157</v>
      </c>
      <c r="BR68" t="s">
        <v>157</v>
      </c>
      <c r="BS68" t="s">
        <v>157</v>
      </c>
      <c r="BT68" t="s">
        <v>157</v>
      </c>
      <c r="BU68" t="s">
        <v>157</v>
      </c>
      <c r="BV68" t="s">
        <v>157</v>
      </c>
      <c r="BW68" t="s">
        <v>157</v>
      </c>
      <c r="BX68" t="s">
        <v>157</v>
      </c>
      <c r="BY68" t="s">
        <v>157</v>
      </c>
      <c r="BZ68" t="s">
        <v>157</v>
      </c>
    </row>
    <row r="69" spans="2:78" x14ac:dyDescent="0.25">
      <c r="B69" t="str">
        <f>XPlan_raw7[[#This Row],[EKA_kode]]</f>
        <v>T320021402</v>
      </c>
      <c r="C69" t="str">
        <f>XPlan_raw7[[#This Row],[eka_langtnavn]]</f>
        <v>Mechanical Semester Project 2 D</v>
      </c>
      <c r="D69" t="str">
        <f>IF(XPlan_raw7[[#This Row],[Interne-kode]]&lt;&gt;"(tom)",XPlan_raw7[[#This Row],[Interne-kode]],"")</f>
        <v>ME-SPRO2D</v>
      </c>
      <c r="E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9" t="str">
        <f>IF(XPlan_raw7[[#This Row],[Campus]]&lt;&gt;"(tom)",XPlan_raw7[[#This Row],[Campus]],"")</f>
        <v>Sønderborg</v>
      </c>
      <c r="H69" t="str">
        <f>IF(XPlan_raw7[[#This Row],[Prøveform]]&lt;&gt;"(tom)",XPlan_raw7[[#This Row],[Prøveform]],"")</f>
        <v>Oral examination</v>
      </c>
      <c r="I69" t="str">
        <f>IF(XPlan_raw7[[#This Row],[Eksaminator_samlet]]&lt;&gt;"",XPlan_raw7[[#This Row],[Eksaminator_samlet]],"")</f>
        <v>Andrei-Alexandru Popa</v>
      </c>
      <c r="J69" t="str">
        <f>IF(XPlan_raw7[[#This Row],[Censur]]&lt;&gt;"(tom)",XPlan_raw7[[#This Row],[Censur]],"")</f>
        <v>Second examiner: Internal</v>
      </c>
      <c r="K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69" t="s">
        <v>288</v>
      </c>
      <c r="S69" t="s">
        <v>289</v>
      </c>
      <c r="T69" t="s">
        <v>290</v>
      </c>
      <c r="U69" t="s">
        <v>156</v>
      </c>
      <c r="V69" t="s">
        <v>157</v>
      </c>
      <c r="W69" s="4">
        <v>45831</v>
      </c>
      <c r="X69" s="4">
        <v>45834</v>
      </c>
      <c r="Y69" t="s">
        <v>630</v>
      </c>
      <c r="Z69" t="s">
        <v>287</v>
      </c>
      <c r="AA69" t="s">
        <v>186</v>
      </c>
      <c r="AB69" t="s">
        <v>160</v>
      </c>
      <c r="AC69" s="4">
        <v>45887</v>
      </c>
      <c r="AE69" t="s">
        <v>161</v>
      </c>
      <c r="AF69" t="s">
        <v>20</v>
      </c>
      <c r="AG69" t="s">
        <v>157</v>
      </c>
      <c r="AH69" t="s">
        <v>21</v>
      </c>
      <c r="AI69" t="s">
        <v>157</v>
      </c>
      <c r="AJ69" t="s">
        <v>157</v>
      </c>
      <c r="AK69" t="s">
        <v>157</v>
      </c>
      <c r="AL69" t="s">
        <v>157</v>
      </c>
      <c r="AM69" t="s">
        <v>157</v>
      </c>
      <c r="AN69" t="s">
        <v>157</v>
      </c>
      <c r="AO69" t="s">
        <v>157</v>
      </c>
      <c r="AP69" t="s">
        <v>157</v>
      </c>
      <c r="AQ69" t="s">
        <v>157</v>
      </c>
      <c r="AR69" t="s">
        <v>157</v>
      </c>
      <c r="AS69" t="s">
        <v>157</v>
      </c>
      <c r="AT69" t="s">
        <v>157</v>
      </c>
      <c r="AU69" t="s">
        <v>157</v>
      </c>
      <c r="AW69" t="s">
        <v>603</v>
      </c>
      <c r="AX69" t="s">
        <v>604</v>
      </c>
      <c r="AY69" t="s">
        <v>605</v>
      </c>
      <c r="AZ69" t="s">
        <v>203</v>
      </c>
      <c r="BA69" t="s">
        <v>157</v>
      </c>
      <c r="BB69" t="s">
        <v>157</v>
      </c>
      <c r="BF69" t="s">
        <v>585</v>
      </c>
      <c r="BG69" t="s">
        <v>586</v>
      </c>
      <c r="BH69" t="s">
        <v>157</v>
      </c>
      <c r="BK69" t="s">
        <v>20</v>
      </c>
      <c r="BL69" t="s">
        <v>157</v>
      </c>
      <c r="BM69" t="s">
        <v>157</v>
      </c>
      <c r="BN69" t="s">
        <v>157</v>
      </c>
      <c r="BO69" t="s">
        <v>157</v>
      </c>
      <c r="BP69" t="s">
        <v>24</v>
      </c>
      <c r="BQ69" t="s">
        <v>157</v>
      </c>
      <c r="BR69" t="s">
        <v>157</v>
      </c>
      <c r="BS69" t="s">
        <v>157</v>
      </c>
      <c r="BT69" t="s">
        <v>157</v>
      </c>
      <c r="BU69" t="s">
        <v>157</v>
      </c>
      <c r="BV69" t="s">
        <v>157</v>
      </c>
      <c r="BW69" t="s">
        <v>157</v>
      </c>
      <c r="BX69" t="s">
        <v>157</v>
      </c>
      <c r="BY69" t="s">
        <v>157</v>
      </c>
      <c r="BZ69" t="s">
        <v>157</v>
      </c>
    </row>
    <row r="70" spans="2:78" x14ac:dyDescent="0.25">
      <c r="B70" t="str">
        <f>XPlan_raw7[[#This Row],[EKA_kode]]</f>
        <v>T320021402</v>
      </c>
      <c r="C70" t="str">
        <f>XPlan_raw7[[#This Row],[eka_langtnavn]]</f>
        <v>Mechanical Semester Project 2 D</v>
      </c>
      <c r="D70" t="str">
        <f>IF(XPlan_raw7[[#This Row],[Interne-kode]]&lt;&gt;"(tom)",XPlan_raw7[[#This Row],[Interne-kode]],"")</f>
        <v>ME-SPRO2D</v>
      </c>
      <c r="E7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0" t="str">
        <f>IF(XPlan_raw7[[#This Row],[Campus]]&lt;&gt;"(tom)",XPlan_raw7[[#This Row],[Campus]],"")</f>
        <v>Sønderborg</v>
      </c>
      <c r="H70" t="str">
        <f>IF(XPlan_raw7[[#This Row],[Prøveform]]&lt;&gt;"(tom)",XPlan_raw7[[#This Row],[Prøveform]],"")</f>
        <v>Hand-In</v>
      </c>
      <c r="I70" t="str">
        <f>IF(XPlan_raw7[[#This Row],[Eksaminator_samlet]]&lt;&gt;"",XPlan_raw7[[#This Row],[Eksaminator_samlet]],"")</f>
        <v>Andrei-Alexandru Popa</v>
      </c>
      <c r="J70" t="str">
        <f>IF(XPlan_raw7[[#This Row],[Censur]]&lt;&gt;"(tom)",XPlan_raw7[[#This Row],[Censur]],"")</f>
        <v>Second examiner: Internal</v>
      </c>
      <c r="K7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0" t="s">
        <v>288</v>
      </c>
      <c r="S70" t="s">
        <v>289</v>
      </c>
      <c r="T70" t="s">
        <v>290</v>
      </c>
      <c r="U70" t="s">
        <v>156</v>
      </c>
      <c r="V70" t="s">
        <v>157</v>
      </c>
      <c r="W70" s="4">
        <v>45810</v>
      </c>
      <c r="Y70" t="s">
        <v>630</v>
      </c>
      <c r="Z70" t="s">
        <v>287</v>
      </c>
      <c r="AA70" t="s">
        <v>636</v>
      </c>
      <c r="AB70" t="s">
        <v>160</v>
      </c>
      <c r="AC70" s="4">
        <v>45880</v>
      </c>
      <c r="AE70" t="s">
        <v>161</v>
      </c>
      <c r="AF70" t="s">
        <v>20</v>
      </c>
      <c r="AG70" t="s">
        <v>157</v>
      </c>
      <c r="AH70" t="s">
        <v>21</v>
      </c>
      <c r="AI70" t="s">
        <v>157</v>
      </c>
      <c r="AJ70" t="s">
        <v>157</v>
      </c>
      <c r="AK70" t="s">
        <v>157</v>
      </c>
      <c r="AL70" t="s">
        <v>157</v>
      </c>
      <c r="AM70" t="s">
        <v>157</v>
      </c>
      <c r="AN70" t="s">
        <v>157</v>
      </c>
      <c r="AO70" t="s">
        <v>157</v>
      </c>
      <c r="AP70" t="s">
        <v>157</v>
      </c>
      <c r="AQ70" t="s">
        <v>157</v>
      </c>
      <c r="AR70" t="s">
        <v>157</v>
      </c>
      <c r="AS70" t="s">
        <v>157</v>
      </c>
      <c r="AT70" t="s">
        <v>157</v>
      </c>
      <c r="AU70" t="s">
        <v>157</v>
      </c>
      <c r="AW70" t="s">
        <v>512</v>
      </c>
      <c r="AX70" t="s">
        <v>513</v>
      </c>
      <c r="AY70" t="s">
        <v>514</v>
      </c>
      <c r="AZ70" t="s">
        <v>157</v>
      </c>
      <c r="BA70" t="s">
        <v>157</v>
      </c>
      <c r="BB70" t="s">
        <v>157</v>
      </c>
      <c r="BF70" t="s">
        <v>591</v>
      </c>
      <c r="BG70" t="s">
        <v>586</v>
      </c>
      <c r="BH70" t="s">
        <v>157</v>
      </c>
      <c r="BK70" t="s">
        <v>20</v>
      </c>
      <c r="BL70" t="s">
        <v>157</v>
      </c>
      <c r="BM70" t="s">
        <v>157</v>
      </c>
      <c r="BN70" t="s">
        <v>157</v>
      </c>
      <c r="BO70" t="s">
        <v>157</v>
      </c>
      <c r="BP70" t="s">
        <v>157</v>
      </c>
      <c r="BQ70" t="s">
        <v>157</v>
      </c>
      <c r="BR70" t="s">
        <v>157</v>
      </c>
      <c r="BS70" t="s">
        <v>157</v>
      </c>
      <c r="BT70" t="s">
        <v>157</v>
      </c>
      <c r="BU70" t="s">
        <v>157</v>
      </c>
      <c r="BV70" t="s">
        <v>157</v>
      </c>
      <c r="BW70" t="s">
        <v>157</v>
      </c>
      <c r="BX70" t="s">
        <v>157</v>
      </c>
      <c r="BY70" t="s">
        <v>157</v>
      </c>
      <c r="BZ70" t="s">
        <v>34</v>
      </c>
    </row>
    <row r="71" spans="2:78" x14ac:dyDescent="0.25">
      <c r="B71" t="str">
        <f>XPlan_raw7[[#This Row],[EKA_kode]]</f>
        <v>T320022402</v>
      </c>
      <c r="C71" t="str">
        <f>XPlan_raw7[[#This Row],[eka_langtnavn]]</f>
        <v xml:space="preserve">Mechanical Semester Project 4 D - Hydraulic Power Systems </v>
      </c>
      <c r="D71" t="str">
        <f>IF(XPlan_raw7[[#This Row],[Interne-kode]]&lt;&gt;"(tom)",XPlan_raw7[[#This Row],[Interne-kode]],"")</f>
        <v xml:space="preserve">ME-SPRO4D </v>
      </c>
      <c r="E7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71" t="str">
        <f>IF(XPlan_raw7[[#This Row],[Campus]]&lt;&gt;"(tom)",XPlan_raw7[[#This Row],[Campus]],"")</f>
        <v>Sønderborg</v>
      </c>
      <c r="H71" t="str">
        <f>IF(XPlan_raw7[[#This Row],[Prøveform]]&lt;&gt;"(tom)",XPlan_raw7[[#This Row],[Prøveform]],"")</f>
        <v>Combined test</v>
      </c>
      <c r="I71" t="str">
        <f>IF(XPlan_raw7[[#This Row],[Eksaminator_samlet]]&lt;&gt;"",XPlan_raw7[[#This Row],[Eksaminator_samlet]],"")</f>
        <v>Yingguang Chu</v>
      </c>
      <c r="J71" t="str">
        <f>IF(XPlan_raw7[[#This Row],[Censur]]&lt;&gt;"(tom)",XPlan_raw7[[#This Row],[Censur]],"")</f>
        <v>Second examiner: External</v>
      </c>
      <c r="K7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7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1" t="s">
        <v>200</v>
      </c>
      <c r="S71" t="s">
        <v>201</v>
      </c>
      <c r="T71" t="s">
        <v>202</v>
      </c>
      <c r="U71" t="s">
        <v>203</v>
      </c>
      <c r="V71" t="s">
        <v>157</v>
      </c>
      <c r="W71" s="4">
        <v>45831</v>
      </c>
      <c r="X71" s="4">
        <v>45833</v>
      </c>
      <c r="Y71" t="s">
        <v>630</v>
      </c>
      <c r="Z71" t="s">
        <v>204</v>
      </c>
      <c r="AA71" s="35" t="s">
        <v>446</v>
      </c>
      <c r="AB71" t="s">
        <v>187</v>
      </c>
      <c r="AC71" s="4">
        <v>45896</v>
      </c>
      <c r="AE71" t="s">
        <v>161</v>
      </c>
      <c r="AF71" t="s">
        <v>20</v>
      </c>
      <c r="AG71" t="s">
        <v>157</v>
      </c>
      <c r="AH71" t="s">
        <v>21</v>
      </c>
      <c r="AI71" t="s">
        <v>157</v>
      </c>
      <c r="AJ71" t="s">
        <v>157</v>
      </c>
      <c r="AK71" t="s">
        <v>157</v>
      </c>
      <c r="AL71" t="s">
        <v>157</v>
      </c>
      <c r="AM71" t="s">
        <v>157</v>
      </c>
      <c r="AN71" t="s">
        <v>157</v>
      </c>
      <c r="AO71" t="s">
        <v>157</v>
      </c>
      <c r="AP71" t="s">
        <v>157</v>
      </c>
      <c r="AQ71" t="s">
        <v>157</v>
      </c>
      <c r="AR71" t="s">
        <v>157</v>
      </c>
      <c r="AS71" t="s">
        <v>157</v>
      </c>
      <c r="AT71" t="s">
        <v>157</v>
      </c>
      <c r="AU71" t="s">
        <v>80</v>
      </c>
      <c r="AW71" t="s">
        <v>395</v>
      </c>
      <c r="AX71" t="s">
        <v>396</v>
      </c>
      <c r="AY71" t="s">
        <v>397</v>
      </c>
      <c r="AZ71" t="s">
        <v>203</v>
      </c>
      <c r="BA71" t="s">
        <v>157</v>
      </c>
      <c r="BB71" t="s">
        <v>157</v>
      </c>
      <c r="BF71" t="s">
        <v>585</v>
      </c>
      <c r="BG71" t="s">
        <v>592</v>
      </c>
      <c r="BH71" t="s">
        <v>157</v>
      </c>
      <c r="BK71" t="s">
        <v>20</v>
      </c>
      <c r="BL71" t="s">
        <v>157</v>
      </c>
      <c r="BM71" t="s">
        <v>157</v>
      </c>
      <c r="BN71" t="s">
        <v>157</v>
      </c>
      <c r="BO71" t="s">
        <v>157</v>
      </c>
      <c r="BP71" t="s">
        <v>157</v>
      </c>
      <c r="BQ71" t="s">
        <v>25</v>
      </c>
      <c r="BR71" t="s">
        <v>157</v>
      </c>
      <c r="BS71" t="s">
        <v>157</v>
      </c>
      <c r="BT71" t="s">
        <v>157</v>
      </c>
      <c r="BU71" t="s">
        <v>157</v>
      </c>
      <c r="BV71" t="s">
        <v>157</v>
      </c>
      <c r="BW71" t="s">
        <v>157</v>
      </c>
      <c r="BX71" t="s">
        <v>157</v>
      </c>
      <c r="BY71" t="s">
        <v>157</v>
      </c>
      <c r="BZ71" t="s">
        <v>157</v>
      </c>
    </row>
    <row r="72" spans="2:78" x14ac:dyDescent="0.25">
      <c r="B72" t="str">
        <f>XPlan_raw7[[#This Row],[EKA_kode]]</f>
        <v>T320022402</v>
      </c>
      <c r="C72" t="str">
        <f>XPlan_raw7[[#This Row],[eka_langtnavn]]</f>
        <v xml:space="preserve">Mechanical Semester Project 4 D - Hydraulic Power Systems </v>
      </c>
      <c r="D72" t="str">
        <f>IF(XPlan_raw7[[#This Row],[Interne-kode]]&lt;&gt;"(tom)",XPlan_raw7[[#This Row],[Interne-kode]],"")</f>
        <v xml:space="preserve">ME-SPRO4D </v>
      </c>
      <c r="E7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2" t="str">
        <f>IF(XPlan_raw7[[#This Row],[Campus]]&lt;&gt;"(tom)",XPlan_raw7[[#This Row],[Campus]],"")</f>
        <v>Sønderborg</v>
      </c>
      <c r="H72" t="str">
        <f>IF(XPlan_raw7[[#This Row],[Prøveform]]&lt;&gt;"(tom)",XPlan_raw7[[#This Row],[Prøveform]],"")</f>
        <v>Hand-In</v>
      </c>
      <c r="I72" t="str">
        <f>IF(XPlan_raw7[[#This Row],[Eksaminator_samlet]]&lt;&gt;"",XPlan_raw7[[#This Row],[Eksaminator_samlet]],"")</f>
        <v>Yingguang Chu</v>
      </c>
      <c r="J72" t="str">
        <f>IF(XPlan_raw7[[#This Row],[Censur]]&lt;&gt;"(tom)",XPlan_raw7[[#This Row],[Censur]],"")</f>
        <v>Second examiner: External</v>
      </c>
      <c r="K7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2" t="s">
        <v>200</v>
      </c>
      <c r="S72" t="s">
        <v>201</v>
      </c>
      <c r="T72" t="s">
        <v>202</v>
      </c>
      <c r="U72" t="s">
        <v>203</v>
      </c>
      <c r="V72" t="s">
        <v>157</v>
      </c>
      <c r="W72" s="4">
        <v>45810</v>
      </c>
      <c r="Y72" t="s">
        <v>630</v>
      </c>
      <c r="Z72" t="s">
        <v>204</v>
      </c>
      <c r="AA72" t="s">
        <v>636</v>
      </c>
      <c r="AB72" t="s">
        <v>187</v>
      </c>
      <c r="AC72" s="4">
        <v>45880</v>
      </c>
      <c r="AE72" t="s">
        <v>161</v>
      </c>
      <c r="AF72" t="s">
        <v>20</v>
      </c>
      <c r="AG72" t="s">
        <v>157</v>
      </c>
      <c r="AH72" t="s">
        <v>21</v>
      </c>
      <c r="AI72" t="s">
        <v>157</v>
      </c>
      <c r="AJ72" t="s">
        <v>157</v>
      </c>
      <c r="AK72" t="s">
        <v>157</v>
      </c>
      <c r="AL72" t="s">
        <v>157</v>
      </c>
      <c r="AM72" t="s">
        <v>157</v>
      </c>
      <c r="AN72" t="s">
        <v>157</v>
      </c>
      <c r="AO72" t="s">
        <v>157</v>
      </c>
      <c r="AP72" t="s">
        <v>157</v>
      </c>
      <c r="AQ72" t="s">
        <v>157</v>
      </c>
      <c r="AR72" t="s">
        <v>157</v>
      </c>
      <c r="AS72" t="s">
        <v>157</v>
      </c>
      <c r="AT72" t="s">
        <v>157</v>
      </c>
      <c r="AU72" t="s">
        <v>80</v>
      </c>
      <c r="AW72" t="s">
        <v>342</v>
      </c>
      <c r="AX72" t="s">
        <v>343</v>
      </c>
      <c r="AY72" t="s">
        <v>344</v>
      </c>
      <c r="AZ72" t="s">
        <v>156</v>
      </c>
      <c r="BA72" t="s">
        <v>157</v>
      </c>
      <c r="BB72" t="s">
        <v>157</v>
      </c>
      <c r="BF72" t="s">
        <v>589</v>
      </c>
      <c r="BG72" t="s">
        <v>586</v>
      </c>
      <c r="BH72" t="s">
        <v>157</v>
      </c>
      <c r="BK72" t="s">
        <v>20</v>
      </c>
      <c r="BL72" t="s">
        <v>157</v>
      </c>
      <c r="BM72" t="s">
        <v>157</v>
      </c>
      <c r="BN72" t="s">
        <v>157</v>
      </c>
      <c r="BO72" t="s">
        <v>157</v>
      </c>
      <c r="BP72" t="s">
        <v>157</v>
      </c>
      <c r="BQ72" t="s">
        <v>157</v>
      </c>
      <c r="BR72" t="s">
        <v>157</v>
      </c>
      <c r="BS72" t="s">
        <v>157</v>
      </c>
      <c r="BT72" t="s">
        <v>157</v>
      </c>
      <c r="BU72" t="s">
        <v>157</v>
      </c>
      <c r="BV72" t="s">
        <v>157</v>
      </c>
      <c r="BW72" t="s">
        <v>157</v>
      </c>
      <c r="BX72" t="s">
        <v>32</v>
      </c>
      <c r="BY72" t="s">
        <v>157</v>
      </c>
      <c r="BZ72" t="s">
        <v>34</v>
      </c>
    </row>
    <row r="73" spans="2:78" x14ac:dyDescent="0.25">
      <c r="B73" t="str">
        <f>XPlan_raw7[[#This Row],[EKA_kode]]</f>
        <v>T320024402</v>
      </c>
      <c r="C73" t="str">
        <f>XPlan_raw7[[#This Row],[eka_langtnavn]]</f>
        <v>Special course in Mechanical Engineering</v>
      </c>
      <c r="D73" t="str">
        <f>IF(XPlan_raw7[[#This Row],[Interne-kode]]&lt;&gt;"(tom)",XPlan_raw7[[#This Row],[Interne-kode]],"")</f>
        <v>ME-SCME</v>
      </c>
      <c r="E7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10-06-2025 - 25-06-2025</v>
      </c>
      <c r="G73" t="str">
        <f>IF(XPlan_raw7[[#This Row],[Campus]]&lt;&gt;"(tom)",XPlan_raw7[[#This Row],[Campus]],"")</f>
        <v>Sønderborg</v>
      </c>
      <c r="H73" t="str">
        <f>IF(XPlan_raw7[[#This Row],[Prøveform]]&lt;&gt;"(tom)",XPlan_raw7[[#This Row],[Prøveform]],"")</f>
        <v>Oral examination</v>
      </c>
      <c r="I73" t="str">
        <f>IF(XPlan_raw7[[#This Row],[Eksaminator_samlet]]&lt;&gt;"",XPlan_raw7[[#This Row],[Eksaminator_samlet]],"")</f>
        <v>Andrei-Alexandru Popa</v>
      </c>
      <c r="J73" t="str">
        <f>IF(XPlan_raw7[[#This Row],[Censur]]&lt;&gt;"(tom)",XPlan_raw7[[#This Row],[Censur]],"")</f>
        <v>Second examiner: Internal</v>
      </c>
      <c r="K7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3" t="s">
        <v>339</v>
      </c>
      <c r="S73" t="s">
        <v>340</v>
      </c>
      <c r="T73" t="s">
        <v>341</v>
      </c>
      <c r="U73" t="s">
        <v>203</v>
      </c>
      <c r="V73" t="s">
        <v>208</v>
      </c>
      <c r="W73" s="4">
        <v>45818</v>
      </c>
      <c r="X73" s="4">
        <v>45833</v>
      </c>
      <c r="Y73" t="s">
        <v>631</v>
      </c>
      <c r="Z73" t="s">
        <v>287</v>
      </c>
      <c r="AA73" t="s">
        <v>186</v>
      </c>
      <c r="AB73" t="s">
        <v>160</v>
      </c>
      <c r="AC73" s="4" t="s">
        <v>157</v>
      </c>
      <c r="AE73" t="s">
        <v>161</v>
      </c>
      <c r="AF73" t="s">
        <v>20</v>
      </c>
      <c r="AG73" t="s">
        <v>157</v>
      </c>
      <c r="AH73" t="s">
        <v>157</v>
      </c>
      <c r="AI73" t="s">
        <v>157</v>
      </c>
      <c r="AJ73" t="s">
        <v>157</v>
      </c>
      <c r="AK73" t="s">
        <v>157</v>
      </c>
      <c r="AL73" t="s">
        <v>157</v>
      </c>
      <c r="AM73" t="s">
        <v>26</v>
      </c>
      <c r="AN73" t="s">
        <v>157</v>
      </c>
      <c r="AO73" t="s">
        <v>157</v>
      </c>
      <c r="AP73" t="s">
        <v>157</v>
      </c>
      <c r="AQ73" t="s">
        <v>157</v>
      </c>
      <c r="AR73" t="s">
        <v>157</v>
      </c>
      <c r="AS73" t="s">
        <v>157</v>
      </c>
      <c r="AT73" t="s">
        <v>157</v>
      </c>
      <c r="AU73" t="s">
        <v>157</v>
      </c>
      <c r="AW73" t="s">
        <v>375</v>
      </c>
      <c r="AX73" t="s">
        <v>376</v>
      </c>
      <c r="AY73" t="s">
        <v>377</v>
      </c>
      <c r="AZ73" t="s">
        <v>156</v>
      </c>
      <c r="BA73" t="s">
        <v>157</v>
      </c>
      <c r="BB73" t="s">
        <v>157</v>
      </c>
      <c r="BF73" t="s">
        <v>589</v>
      </c>
      <c r="BG73" t="s">
        <v>586</v>
      </c>
      <c r="BH73" t="s">
        <v>157</v>
      </c>
      <c r="BK73" t="s">
        <v>20</v>
      </c>
      <c r="BL73" t="s">
        <v>157</v>
      </c>
      <c r="BM73" t="s">
        <v>157</v>
      </c>
      <c r="BN73" t="s">
        <v>157</v>
      </c>
      <c r="BO73" t="s">
        <v>157</v>
      </c>
      <c r="BP73" t="s">
        <v>157</v>
      </c>
      <c r="BQ73" t="s">
        <v>157</v>
      </c>
      <c r="BR73" t="s">
        <v>157</v>
      </c>
      <c r="BS73" t="s">
        <v>157</v>
      </c>
      <c r="BT73" t="s">
        <v>157</v>
      </c>
      <c r="BU73" t="s">
        <v>157</v>
      </c>
      <c r="BV73" t="s">
        <v>157</v>
      </c>
      <c r="BW73" t="s">
        <v>31</v>
      </c>
      <c r="BX73" t="s">
        <v>32</v>
      </c>
      <c r="BY73" t="s">
        <v>33</v>
      </c>
      <c r="BZ73" t="s">
        <v>34</v>
      </c>
    </row>
    <row r="74" spans="2:78" x14ac:dyDescent="0.25">
      <c r="B74" t="str">
        <f>XPlan_raw7[[#This Row],[EKA_kode]]</f>
        <v>T320024402</v>
      </c>
      <c r="C74" t="str">
        <f>XPlan_raw7[[#This Row],[eka_langtnavn]]</f>
        <v>Special course in Mechanical Engineering</v>
      </c>
      <c r="D74" t="str">
        <f>IF(XPlan_raw7[[#This Row],[Interne-kode]]&lt;&gt;"(tom)",XPlan_raw7[[#This Row],[Interne-kode]],"")</f>
        <v>ME-SCME</v>
      </c>
      <c r="E7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74" t="str">
        <f>IF(XPlan_raw7[[#This Row],[Campus]]&lt;&gt;"(tom)",XPlan_raw7[[#This Row],[Campus]],"")</f>
        <v>Sønderborg</v>
      </c>
      <c r="H74" t="str">
        <f>IF(XPlan_raw7[[#This Row],[Prøveform]]&lt;&gt;"(tom)",XPlan_raw7[[#This Row],[Prøveform]],"")</f>
        <v>Hand-In</v>
      </c>
      <c r="I74" t="str">
        <f>IF(XPlan_raw7[[#This Row],[Eksaminator_samlet]]&lt;&gt;"",XPlan_raw7[[#This Row],[Eksaminator_samlet]],"")</f>
        <v>Andrei-Alexandru Popa</v>
      </c>
      <c r="J74" t="str">
        <f>IF(XPlan_raw7[[#This Row],[Censur]]&lt;&gt;"(tom)",XPlan_raw7[[#This Row],[Censur]],"")</f>
        <v>Second examiner: Internal</v>
      </c>
      <c r="K7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7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4" t="s">
        <v>339</v>
      </c>
      <c r="S74" t="s">
        <v>340</v>
      </c>
      <c r="T74" t="s">
        <v>341</v>
      </c>
      <c r="U74" t="s">
        <v>203</v>
      </c>
      <c r="V74" t="s">
        <v>208</v>
      </c>
      <c r="W74" s="4">
        <v>45812</v>
      </c>
      <c r="Y74" t="s">
        <v>631</v>
      </c>
      <c r="Z74" t="s">
        <v>287</v>
      </c>
      <c r="AA74" t="s">
        <v>636</v>
      </c>
      <c r="AB74" t="s">
        <v>160</v>
      </c>
      <c r="AC74" s="4">
        <v>45883</v>
      </c>
      <c r="AE74" t="s">
        <v>161</v>
      </c>
      <c r="AF74" t="s">
        <v>20</v>
      </c>
      <c r="AG74" t="s">
        <v>157</v>
      </c>
      <c r="AH74" t="s">
        <v>157</v>
      </c>
      <c r="AI74" t="s">
        <v>157</v>
      </c>
      <c r="AJ74" t="s">
        <v>157</v>
      </c>
      <c r="AK74" t="s">
        <v>157</v>
      </c>
      <c r="AL74" t="s">
        <v>157</v>
      </c>
      <c r="AM74" t="s">
        <v>26</v>
      </c>
      <c r="AN74" t="s">
        <v>157</v>
      </c>
      <c r="AO74" t="s">
        <v>157</v>
      </c>
      <c r="AP74" t="s">
        <v>157</v>
      </c>
      <c r="AQ74" t="s">
        <v>157</v>
      </c>
      <c r="AR74" t="s">
        <v>157</v>
      </c>
      <c r="AS74" t="s">
        <v>157</v>
      </c>
      <c r="AT74" t="s">
        <v>157</v>
      </c>
      <c r="AU74" t="s">
        <v>157</v>
      </c>
      <c r="AW74" t="s">
        <v>357</v>
      </c>
      <c r="AX74" t="s">
        <v>358</v>
      </c>
      <c r="AY74" t="s">
        <v>359</v>
      </c>
      <c r="AZ74" t="s">
        <v>156</v>
      </c>
      <c r="BA74" t="s">
        <v>157</v>
      </c>
      <c r="BB74" t="s">
        <v>157</v>
      </c>
      <c r="BF74" t="s">
        <v>585</v>
      </c>
      <c r="BG74" t="s">
        <v>586</v>
      </c>
      <c r="BH74" t="s">
        <v>157</v>
      </c>
      <c r="BK74" t="s">
        <v>20</v>
      </c>
      <c r="BL74" t="s">
        <v>157</v>
      </c>
      <c r="BM74" t="s">
        <v>157</v>
      </c>
      <c r="BN74" t="s">
        <v>157</v>
      </c>
      <c r="BO74" t="s">
        <v>157</v>
      </c>
      <c r="BP74" t="s">
        <v>157</v>
      </c>
      <c r="BQ74" t="s">
        <v>157</v>
      </c>
      <c r="BR74" t="s">
        <v>157</v>
      </c>
      <c r="BS74" t="s">
        <v>157</v>
      </c>
      <c r="BT74" t="s">
        <v>28</v>
      </c>
      <c r="BU74" t="s">
        <v>157</v>
      </c>
      <c r="BV74" t="s">
        <v>157</v>
      </c>
      <c r="BW74" t="s">
        <v>157</v>
      </c>
      <c r="BX74" t="s">
        <v>157</v>
      </c>
      <c r="BY74" t="s">
        <v>157</v>
      </c>
      <c r="BZ74" t="s">
        <v>157</v>
      </c>
    </row>
    <row r="75" spans="2:78" x14ac:dyDescent="0.25">
      <c r="B75" t="str">
        <f>XPlan_raw7[[#This Row],[EKA_kode]]</f>
        <v>T320027412</v>
      </c>
      <c r="C75" t="str">
        <f>XPlan_raw7[[#This Row],[eka_langtnavn]]</f>
        <v>Mechanical Engineering Semester Project 1 D</v>
      </c>
      <c r="D75" t="str">
        <f>IF(XPlan_raw7[[#This Row],[Interne-kode]]&lt;&gt;"(tom)",XPlan_raw7[[#This Row],[Interne-kode]],"")</f>
        <v>ME-SPRO1-ENG</v>
      </c>
      <c r="E7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7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75" t="str">
        <f>IF(XPlan_raw7[[#This Row],[Campus]]&lt;&gt;"(tom)",XPlan_raw7[[#This Row],[Campus]],"")</f>
        <v>Sønderborg</v>
      </c>
      <c r="H75" t="str">
        <f>IF(XPlan_raw7[[#This Row],[Prøveform]]&lt;&gt;"(tom)",XPlan_raw7[[#This Row],[Prøveform]],"")</f>
        <v>Written examination</v>
      </c>
      <c r="I75" t="str">
        <f>IF(XPlan_raw7[[#This Row],[Eksaminator_samlet]]&lt;&gt;"",XPlan_raw7[[#This Row],[Eksaminator_samlet]],"")</f>
        <v>Morten Hartvig Hansen</v>
      </c>
      <c r="J75" t="str">
        <f>IF(XPlan_raw7[[#This Row],[Censur]]&lt;&gt;"(tom)",XPlan_raw7[[#This Row],[Censur]],"")</f>
        <v>Second examiner: Internal</v>
      </c>
      <c r="K7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5" t="s">
        <v>540</v>
      </c>
      <c r="S75" t="s">
        <v>541</v>
      </c>
      <c r="T75" t="s">
        <v>542</v>
      </c>
      <c r="U75" t="s">
        <v>165</v>
      </c>
      <c r="V75" t="s">
        <v>157</v>
      </c>
      <c r="W75" s="4">
        <v>45793</v>
      </c>
      <c r="Y75" t="s">
        <v>632</v>
      </c>
      <c r="Z75" t="s">
        <v>252</v>
      </c>
      <c r="AA75" t="s">
        <v>159</v>
      </c>
      <c r="AB75" t="s">
        <v>160</v>
      </c>
      <c r="AC75" s="4" t="s">
        <v>157</v>
      </c>
      <c r="AF75" t="s">
        <v>20</v>
      </c>
      <c r="AG75" t="s">
        <v>157</v>
      </c>
      <c r="AH75" t="s">
        <v>21</v>
      </c>
      <c r="AI75" t="s">
        <v>157</v>
      </c>
      <c r="AJ75" t="s">
        <v>157</v>
      </c>
      <c r="AK75" t="s">
        <v>157</v>
      </c>
      <c r="AL75" t="s">
        <v>157</v>
      </c>
      <c r="AM75" t="s">
        <v>157</v>
      </c>
      <c r="AN75" t="s">
        <v>157</v>
      </c>
      <c r="AO75" t="s">
        <v>157</v>
      </c>
      <c r="AP75" t="s">
        <v>157</v>
      </c>
      <c r="AQ75" t="s">
        <v>157</v>
      </c>
      <c r="AR75" t="s">
        <v>157</v>
      </c>
      <c r="AS75" t="s">
        <v>157</v>
      </c>
      <c r="AT75" t="s">
        <v>157</v>
      </c>
      <c r="AU75" t="s">
        <v>157</v>
      </c>
      <c r="AW75" t="s">
        <v>463</v>
      </c>
      <c r="AX75" t="s">
        <v>464</v>
      </c>
      <c r="AY75" t="s">
        <v>465</v>
      </c>
      <c r="AZ75" t="s">
        <v>203</v>
      </c>
      <c r="BA75" t="s">
        <v>157</v>
      </c>
      <c r="BB75" t="s">
        <v>157</v>
      </c>
      <c r="BF75" t="s">
        <v>585</v>
      </c>
      <c r="BG75" t="s">
        <v>592</v>
      </c>
      <c r="BH75" t="s">
        <v>157</v>
      </c>
      <c r="BK75" t="s">
        <v>20</v>
      </c>
      <c r="BL75" t="s">
        <v>157</v>
      </c>
      <c r="BM75" t="s">
        <v>157</v>
      </c>
      <c r="BN75" t="s">
        <v>157</v>
      </c>
      <c r="BO75" t="s">
        <v>157</v>
      </c>
      <c r="BP75" t="s">
        <v>157</v>
      </c>
      <c r="BQ75" t="s">
        <v>25</v>
      </c>
      <c r="BR75" t="s">
        <v>157</v>
      </c>
      <c r="BS75" t="s">
        <v>157</v>
      </c>
      <c r="BT75" t="s">
        <v>157</v>
      </c>
      <c r="BU75" t="s">
        <v>157</v>
      </c>
      <c r="BV75" t="s">
        <v>157</v>
      </c>
      <c r="BW75" t="s">
        <v>157</v>
      </c>
      <c r="BX75" t="s">
        <v>157</v>
      </c>
      <c r="BY75" t="s">
        <v>157</v>
      </c>
      <c r="BZ75" t="s">
        <v>157</v>
      </c>
    </row>
    <row r="76" spans="2:78" x14ac:dyDescent="0.25">
      <c r="B76" t="str">
        <f>XPlan_raw7[[#This Row],[EKA_kode]]</f>
        <v>T320028402</v>
      </c>
      <c r="C76" t="str">
        <f>XPlan_raw7[[#This Row],[eka_langtnavn]]</f>
        <v>Mechanics of Materials 1</v>
      </c>
      <c r="D76" t="str">
        <f>IF(XPlan_raw7[[#This Row],[Interne-kode]]&lt;&gt;"(tom)",XPlan_raw7[[#This Row],[Interne-kode]],"")</f>
        <v>ME-MoM1</v>
      </c>
      <c r="E7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76" t="str">
        <f>IF(XPlan_raw7[[#This Row],[Campus]]&lt;&gt;"(tom)",XPlan_raw7[[#This Row],[Campus]],"")</f>
        <v>Sønderborg</v>
      </c>
      <c r="H76" t="str">
        <f>IF(XPlan_raw7[[#This Row],[Prøveform]]&lt;&gt;"(tom)",XPlan_raw7[[#This Row],[Prøveform]],"")</f>
        <v>Written examination</v>
      </c>
      <c r="I76" t="str">
        <f>IF(XPlan_raw7[[#This Row],[Eksaminator_samlet]]&lt;&gt;"",XPlan_raw7[[#This Row],[Eksaminator_samlet]],"")</f>
        <v>Lars Duggen, Pei Li</v>
      </c>
      <c r="J76" t="str">
        <f>IF(XPlan_raw7[[#This Row],[Censur]]&lt;&gt;"(tom)",XPlan_raw7[[#This Row],[Censur]],"")</f>
        <v>Second examiner: Internal</v>
      </c>
      <c r="K7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7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6" s="28" t="s">
        <v>153</v>
      </c>
      <c r="S76" s="28" t="s">
        <v>386</v>
      </c>
      <c r="T76" s="35" t="s">
        <v>155</v>
      </c>
      <c r="U76" s="28" t="s">
        <v>156</v>
      </c>
      <c r="V76" s="35" t="s">
        <v>157</v>
      </c>
      <c r="W76" s="39">
        <v>45818</v>
      </c>
      <c r="X76" s="40"/>
      <c r="Y76" s="40" t="s">
        <v>631</v>
      </c>
      <c r="Z76" s="28" t="s">
        <v>158</v>
      </c>
      <c r="AA76" s="35" t="s">
        <v>159</v>
      </c>
      <c r="AB76" s="28" t="s">
        <v>160</v>
      </c>
      <c r="AC76" s="40">
        <v>45890</v>
      </c>
      <c r="AD76" s="39"/>
      <c r="AE76" s="35"/>
      <c r="AF76" t="s">
        <v>20</v>
      </c>
      <c r="AG76" s="28" t="s">
        <v>157</v>
      </c>
      <c r="AH76" s="35" t="s">
        <v>21</v>
      </c>
      <c r="AI76" s="28" t="s">
        <v>22</v>
      </c>
      <c r="AJ76" s="35" t="s">
        <v>157</v>
      </c>
      <c r="AK76" s="28" t="s">
        <v>157</v>
      </c>
      <c r="AL76" s="35" t="s">
        <v>157</v>
      </c>
      <c r="AM76" s="28" t="s">
        <v>26</v>
      </c>
      <c r="AN76" s="35" t="s">
        <v>27</v>
      </c>
      <c r="AO76" s="35" t="s">
        <v>157</v>
      </c>
      <c r="AP76" s="35" t="s">
        <v>157</v>
      </c>
      <c r="AQ76" s="35" t="s">
        <v>157</v>
      </c>
      <c r="AR76" s="35" t="s">
        <v>157</v>
      </c>
      <c r="AS76" s="35" t="s">
        <v>157</v>
      </c>
      <c r="AT76" s="35" t="s">
        <v>157</v>
      </c>
      <c r="AU76" s="35" t="s">
        <v>157</v>
      </c>
      <c r="AW76" t="s">
        <v>217</v>
      </c>
      <c r="AX76" t="s">
        <v>218</v>
      </c>
      <c r="AY76" t="s">
        <v>219</v>
      </c>
      <c r="AZ76" t="s">
        <v>156</v>
      </c>
      <c r="BA76" t="s">
        <v>157</v>
      </c>
      <c r="BB76" t="s">
        <v>157</v>
      </c>
      <c r="BF76" t="s">
        <v>589</v>
      </c>
      <c r="BG76" t="s">
        <v>588</v>
      </c>
      <c r="BH76" t="s">
        <v>157</v>
      </c>
      <c r="BK76" t="s">
        <v>20</v>
      </c>
      <c r="BL76" t="s">
        <v>157</v>
      </c>
      <c r="BM76" t="s">
        <v>157</v>
      </c>
      <c r="BN76" t="s">
        <v>157</v>
      </c>
      <c r="BO76" t="s">
        <v>157</v>
      </c>
      <c r="BP76" t="s">
        <v>24</v>
      </c>
      <c r="BQ76" t="s">
        <v>157</v>
      </c>
      <c r="BR76" t="s">
        <v>157</v>
      </c>
      <c r="BS76" t="s">
        <v>157</v>
      </c>
      <c r="BT76" t="s">
        <v>157</v>
      </c>
      <c r="BU76" t="s">
        <v>157</v>
      </c>
      <c r="BV76" t="s">
        <v>157</v>
      </c>
      <c r="BW76" t="s">
        <v>157</v>
      </c>
      <c r="BX76" t="s">
        <v>157</v>
      </c>
      <c r="BY76" t="s">
        <v>157</v>
      </c>
      <c r="BZ76" t="s">
        <v>157</v>
      </c>
    </row>
    <row r="77" spans="2:78" x14ac:dyDescent="0.25">
      <c r="B77" t="str">
        <f>XPlan_raw7[[#This Row],[EKA_kode]]</f>
        <v>T320028402</v>
      </c>
      <c r="C77" t="str">
        <f>XPlan_raw7[[#This Row],[eka_langtnavn]]</f>
        <v>Mechanics of Materials 1 - mid-term</v>
      </c>
      <c r="D77" t="str">
        <f>IF(XPlan_raw7[[#This Row],[Interne-kode]]&lt;&gt;"(tom)",XPlan_raw7[[#This Row],[Interne-kode]],"")</f>
        <v>ME-MoM1</v>
      </c>
      <c r="E7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26-03-2025 - 05-01-1900</v>
      </c>
      <c r="G77" t="str">
        <f>IF(XPlan_raw7[[#This Row],[Campus]]&lt;&gt;"(tom)",XPlan_raw7[[#This Row],[Campus]],"")</f>
        <v>Sønderborg</v>
      </c>
      <c r="H77" t="str">
        <f>IF(XPlan_raw7[[#This Row],[Prøveform]]&lt;&gt;"(tom)",XPlan_raw7[[#This Row],[Prøveform]],"")</f>
        <v>Written examination</v>
      </c>
      <c r="I77" t="str">
        <f>IF(XPlan_raw7[[#This Row],[Eksaminator_samlet]]&lt;&gt;"",XPlan_raw7[[#This Row],[Eksaminator_samlet]],"")</f>
        <v>Lars Duggen, Pei Li</v>
      </c>
      <c r="J77" t="str">
        <f>IF(XPlan_raw7[[#This Row],[Censur]]&lt;&gt;"(tom)",XPlan_raw7[[#This Row],[Censur]],"")</f>
        <v>Second examiner: Internal</v>
      </c>
      <c r="K7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7" t="s">
        <v>153</v>
      </c>
      <c r="S77" t="s">
        <v>154</v>
      </c>
      <c r="T77" t="s">
        <v>155</v>
      </c>
      <c r="U77" t="s">
        <v>156</v>
      </c>
      <c r="V77" t="s">
        <v>157</v>
      </c>
      <c r="W77" s="4">
        <v>45742</v>
      </c>
      <c r="X77" s="4">
        <v>5</v>
      </c>
      <c r="Y77" t="s">
        <v>631</v>
      </c>
      <c r="Z77" t="s">
        <v>158</v>
      </c>
      <c r="AA77" t="s">
        <v>159</v>
      </c>
      <c r="AB77" t="s">
        <v>160</v>
      </c>
      <c r="AC77" s="4" t="s">
        <v>157</v>
      </c>
      <c r="AE77" t="s">
        <v>161</v>
      </c>
      <c r="AF77" t="s">
        <v>20</v>
      </c>
      <c r="AG77" t="s">
        <v>157</v>
      </c>
      <c r="AH77" t="s">
        <v>21</v>
      </c>
      <c r="AI77" t="s">
        <v>22</v>
      </c>
      <c r="AJ77" t="s">
        <v>157</v>
      </c>
      <c r="AK77" t="s">
        <v>157</v>
      </c>
      <c r="AL77" t="s">
        <v>157</v>
      </c>
      <c r="AM77" t="s">
        <v>26</v>
      </c>
      <c r="AN77" t="s">
        <v>27</v>
      </c>
      <c r="AO77" t="s">
        <v>157</v>
      </c>
      <c r="AP77" t="s">
        <v>157</v>
      </c>
      <c r="AQ77" t="s">
        <v>157</v>
      </c>
      <c r="AR77" t="s">
        <v>157</v>
      </c>
      <c r="AS77" t="s">
        <v>157</v>
      </c>
      <c r="AT77" t="s">
        <v>157</v>
      </c>
      <c r="AU77" t="s">
        <v>157</v>
      </c>
      <c r="AW77" t="s">
        <v>225</v>
      </c>
      <c r="AX77" t="s">
        <v>226</v>
      </c>
      <c r="AY77" t="s">
        <v>227</v>
      </c>
      <c r="AZ77" t="s">
        <v>203</v>
      </c>
      <c r="BA77" t="s">
        <v>157</v>
      </c>
      <c r="BB77" t="s">
        <v>157</v>
      </c>
      <c r="BF77" t="s">
        <v>589</v>
      </c>
      <c r="BG77" t="s">
        <v>588</v>
      </c>
      <c r="BH77" t="s">
        <v>157</v>
      </c>
      <c r="BK77" t="s">
        <v>20</v>
      </c>
      <c r="BL77" t="s">
        <v>157</v>
      </c>
      <c r="BM77" t="s">
        <v>157</v>
      </c>
      <c r="BN77" t="s">
        <v>157</v>
      </c>
      <c r="BO77" t="s">
        <v>157</v>
      </c>
      <c r="BP77" t="s">
        <v>24</v>
      </c>
      <c r="BQ77" t="s">
        <v>157</v>
      </c>
      <c r="BR77" t="s">
        <v>157</v>
      </c>
      <c r="BS77" t="s">
        <v>157</v>
      </c>
      <c r="BT77" t="s">
        <v>157</v>
      </c>
      <c r="BU77" t="s">
        <v>157</v>
      </c>
      <c r="BV77" t="s">
        <v>157</v>
      </c>
      <c r="BW77" t="s">
        <v>157</v>
      </c>
      <c r="BX77" t="s">
        <v>157</v>
      </c>
      <c r="BY77" t="s">
        <v>157</v>
      </c>
      <c r="BZ77" t="s">
        <v>157</v>
      </c>
    </row>
    <row r="78" spans="2:78" x14ac:dyDescent="0.25">
      <c r="B78" t="str">
        <f>XPlan_raw7[[#This Row],[EKA_kode]]</f>
        <v>T320030402</v>
      </c>
      <c r="C78" t="str">
        <f>XPlan_raw7[[#This Row],[eka_langtnavn]]</f>
        <v>Mechanics of Materials 2</v>
      </c>
      <c r="D78" t="str">
        <f>IF(XPlan_raw7[[#This Row],[Interne-kode]]&lt;&gt;"(tom)",XPlan_raw7[[#This Row],[Interne-kode]],"")</f>
        <v>ME-MoM2</v>
      </c>
      <c r="E7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8" t="str">
        <f>IF(XPlan_raw7[[#This Row],[Campus]]&lt;&gt;"(tom)",XPlan_raw7[[#This Row],[Campus]],"")</f>
        <v>Sønderborg</v>
      </c>
      <c r="H78" t="str">
        <f>IF(XPlan_raw7[[#This Row],[Prøveform]]&lt;&gt;"(tom)",XPlan_raw7[[#This Row],[Prøveform]],"")</f>
        <v>Written examination</v>
      </c>
      <c r="I78" t="str">
        <f>IF(XPlan_raw7[[#This Row],[Eksaminator_samlet]]&lt;&gt;"",XPlan_raw7[[#This Row],[Eksaminator_samlet]],"")</f>
        <v>Bijan Mohammadi Sangjouey, Pei Li</v>
      </c>
      <c r="J78" t="str">
        <f>IF(XPlan_raw7[[#This Row],[Censur]]&lt;&gt;"(tom)",XPlan_raw7[[#This Row],[Censur]],"")</f>
        <v>Second examiner: External</v>
      </c>
      <c r="K7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7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7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8" s="28" t="s">
        <v>487</v>
      </c>
      <c r="S78" s="28" t="s">
        <v>488</v>
      </c>
      <c r="T78" s="35" t="s">
        <v>489</v>
      </c>
      <c r="U78" s="28" t="s">
        <v>203</v>
      </c>
      <c r="V78" s="35" t="s">
        <v>157</v>
      </c>
      <c r="W78" s="39">
        <v>45828</v>
      </c>
      <c r="X78" s="40"/>
      <c r="Y78" s="4" t="s">
        <v>630</v>
      </c>
      <c r="Z78" s="28" t="s">
        <v>490</v>
      </c>
      <c r="AA78" t="s">
        <v>159</v>
      </c>
      <c r="AB78" s="28" t="s">
        <v>187</v>
      </c>
      <c r="AC78" s="40">
        <v>45894</v>
      </c>
      <c r="AD78" s="39"/>
      <c r="AE78" s="35"/>
      <c r="AF78" t="s">
        <v>20</v>
      </c>
      <c r="AG78" s="28" t="s">
        <v>157</v>
      </c>
      <c r="AH78" s="35" t="s">
        <v>157</v>
      </c>
      <c r="AI78" s="28" t="s">
        <v>157</v>
      </c>
      <c r="AJ78" s="35" t="s">
        <v>157</v>
      </c>
      <c r="AK78" s="28" t="s">
        <v>157</v>
      </c>
      <c r="AL78" s="35" t="s">
        <v>157</v>
      </c>
      <c r="AM78" s="28" t="s">
        <v>26</v>
      </c>
      <c r="AN78" s="35" t="s">
        <v>157</v>
      </c>
      <c r="AO78" s="35" t="s">
        <v>157</v>
      </c>
      <c r="AP78" s="35" t="s">
        <v>157</v>
      </c>
      <c r="AQ78" s="35" t="s">
        <v>157</v>
      </c>
      <c r="AR78" s="35" t="s">
        <v>157</v>
      </c>
      <c r="AS78" s="35" t="s">
        <v>157</v>
      </c>
      <c r="AT78" s="35" t="s">
        <v>157</v>
      </c>
      <c r="AU78" s="35" t="s">
        <v>157</v>
      </c>
      <c r="AW78" t="s">
        <v>231</v>
      </c>
      <c r="AX78" t="s">
        <v>232</v>
      </c>
      <c r="AY78" t="s">
        <v>233</v>
      </c>
      <c r="AZ78" t="s">
        <v>156</v>
      </c>
      <c r="BA78" t="s">
        <v>157</v>
      </c>
      <c r="BB78" t="s">
        <v>157</v>
      </c>
      <c r="BF78" t="s">
        <v>589</v>
      </c>
      <c r="BG78" t="s">
        <v>588</v>
      </c>
      <c r="BH78" t="s">
        <v>157</v>
      </c>
      <c r="BK78" t="s">
        <v>20</v>
      </c>
      <c r="BL78" t="s">
        <v>157</v>
      </c>
      <c r="BM78" t="s">
        <v>157</v>
      </c>
      <c r="BN78" t="s">
        <v>157</v>
      </c>
      <c r="BO78" t="s">
        <v>157</v>
      </c>
      <c r="BP78" t="s">
        <v>157</v>
      </c>
      <c r="BQ78" t="s">
        <v>157</v>
      </c>
      <c r="BR78" t="s">
        <v>157</v>
      </c>
      <c r="BS78" t="s">
        <v>157</v>
      </c>
      <c r="BT78" t="s">
        <v>28</v>
      </c>
      <c r="BU78" t="s">
        <v>157</v>
      </c>
      <c r="BV78" t="s">
        <v>157</v>
      </c>
      <c r="BW78" t="s">
        <v>157</v>
      </c>
      <c r="BX78" t="s">
        <v>157</v>
      </c>
      <c r="BY78" t="s">
        <v>157</v>
      </c>
      <c r="BZ78" t="s">
        <v>157</v>
      </c>
    </row>
    <row r="79" spans="2:78" x14ac:dyDescent="0.25">
      <c r="B79" t="str">
        <f>XPlan_raw7[[#This Row],[EKA_kode]]</f>
        <v>T330004402</v>
      </c>
      <c r="C79" t="str">
        <f>XPlan_raw7[[#This Row],[eka_langtnavn]]</f>
        <v>Modeling and Simulation of Dynamic Systems</v>
      </c>
      <c r="D79" t="str">
        <f>IF(XPlan_raw7[[#This Row],[Interne-kode]]&lt;&gt;"(tom)",XPlan_raw7[[#This Row],[Interne-kode]],"")</f>
        <v xml:space="preserve">ME-MSDS </v>
      </c>
      <c r="E7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9" t="str">
        <f>IF(XPlan_raw7[[#This Row],[Campus]]&lt;&gt;"(tom)",XPlan_raw7[[#This Row],[Campus]],"")</f>
        <v>Sønderborg</v>
      </c>
      <c r="H79" t="str">
        <f>IF(XPlan_raw7[[#This Row],[Prøveform]]&lt;&gt;"(tom)",XPlan_raw7[[#This Row],[Prøveform]],"")</f>
        <v>Oral examination</v>
      </c>
      <c r="I79" t="str">
        <f>IF(XPlan_raw7[[#This Row],[Eksaminator_samlet]]&lt;&gt;"",XPlan_raw7[[#This Row],[Eksaminator_samlet]],"")</f>
        <v>Yingguang Chu</v>
      </c>
      <c r="J79" t="str">
        <f>IF(XPlan_raw7[[#This Row],[Censur]]&lt;&gt;"(tom)",XPlan_raw7[[#This Row],[Censur]],"")</f>
        <v>Second examiner: Internal</v>
      </c>
      <c r="K7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7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79" s="28" t="s">
        <v>484</v>
      </c>
      <c r="S79" s="28" t="s">
        <v>485</v>
      </c>
      <c r="T79" s="35" t="s">
        <v>486</v>
      </c>
      <c r="U79" s="28" t="s">
        <v>156</v>
      </c>
      <c r="V79" s="35" t="s">
        <v>157</v>
      </c>
      <c r="W79" s="39">
        <v>45828</v>
      </c>
      <c r="X79" s="40"/>
      <c r="Y79" s="40" t="s">
        <v>633</v>
      </c>
      <c r="Z79" s="28" t="s">
        <v>204</v>
      </c>
      <c r="AA79" s="35" t="s">
        <v>186</v>
      </c>
      <c r="AB79" s="28" t="s">
        <v>160</v>
      </c>
      <c r="AC79" s="40">
        <v>45897</v>
      </c>
      <c r="AD79" s="39"/>
      <c r="AE79" s="35"/>
      <c r="AF79" t="s">
        <v>20</v>
      </c>
      <c r="AG79" s="28" t="s">
        <v>157</v>
      </c>
      <c r="AH79" s="35" t="s">
        <v>157</v>
      </c>
      <c r="AI79" s="28" t="s">
        <v>157</v>
      </c>
      <c r="AJ79" s="35" t="s">
        <v>157</v>
      </c>
      <c r="AK79" s="28" t="s">
        <v>157</v>
      </c>
      <c r="AL79" s="35" t="s">
        <v>157</v>
      </c>
      <c r="AM79" s="28" t="s">
        <v>157</v>
      </c>
      <c r="AN79" s="35" t="s">
        <v>157</v>
      </c>
      <c r="AO79" s="35" t="s">
        <v>157</v>
      </c>
      <c r="AP79" s="35" t="s">
        <v>157</v>
      </c>
      <c r="AQ79" s="35" t="s">
        <v>157</v>
      </c>
      <c r="AR79" s="35" t="s">
        <v>157</v>
      </c>
      <c r="AS79" s="35" t="s">
        <v>32</v>
      </c>
      <c r="AT79" s="35" t="s">
        <v>157</v>
      </c>
      <c r="AU79" s="35" t="s">
        <v>80</v>
      </c>
      <c r="AW79" t="s">
        <v>606</v>
      </c>
      <c r="AX79" t="s">
        <v>607</v>
      </c>
      <c r="AY79" t="s">
        <v>608</v>
      </c>
      <c r="AZ79" t="s">
        <v>157</v>
      </c>
      <c r="BA79" t="s">
        <v>157</v>
      </c>
      <c r="BB79" t="s">
        <v>157</v>
      </c>
      <c r="BF79" t="s">
        <v>599</v>
      </c>
      <c r="BG79" t="s">
        <v>586</v>
      </c>
      <c r="BH79" t="s">
        <v>157</v>
      </c>
      <c r="BK79" t="s">
        <v>20</v>
      </c>
      <c r="BL79" t="s">
        <v>157</v>
      </c>
      <c r="BM79" t="s">
        <v>157</v>
      </c>
      <c r="BN79" t="s">
        <v>157</v>
      </c>
      <c r="BO79" t="s">
        <v>157</v>
      </c>
      <c r="BP79" t="s">
        <v>24</v>
      </c>
      <c r="BQ79" t="s">
        <v>157</v>
      </c>
      <c r="BR79" t="s">
        <v>157</v>
      </c>
      <c r="BS79" t="s">
        <v>157</v>
      </c>
      <c r="BT79" t="s">
        <v>157</v>
      </c>
      <c r="BU79" t="s">
        <v>157</v>
      </c>
      <c r="BV79" t="s">
        <v>157</v>
      </c>
      <c r="BW79" t="s">
        <v>157</v>
      </c>
      <c r="BX79" t="s">
        <v>157</v>
      </c>
      <c r="BY79" t="s">
        <v>157</v>
      </c>
      <c r="BZ79" t="s">
        <v>157</v>
      </c>
    </row>
    <row r="80" spans="2:78" x14ac:dyDescent="0.25">
      <c r="B80" t="str">
        <f>XPlan_raw7[[#This Row],[EKA_kode]]</f>
        <v>T330005402</v>
      </c>
      <c r="C80" t="str">
        <f>XPlan_raw7[[#This Row],[eka_langtnavn]]</f>
        <v>Advanced Cooling and Heating Systems</v>
      </c>
      <c r="D80" t="str">
        <f>IF(XPlan_raw7[[#This Row],[Interne-kode]]&lt;&gt;"(tom)",XPlan_raw7[[#This Row],[Interne-kode]],"")</f>
        <v>ME-ACHS</v>
      </c>
      <c r="E8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80" t="str">
        <f>IF(XPlan_raw7[[#This Row],[Campus]]&lt;&gt;"(tom)",XPlan_raw7[[#This Row],[Campus]],"")</f>
        <v>Sønderborg</v>
      </c>
      <c r="H80" t="str">
        <f>IF(XPlan_raw7[[#This Row],[Prøveform]]&lt;&gt;"(tom)",XPlan_raw7[[#This Row],[Prøveform]],"")</f>
        <v>Multiple choice</v>
      </c>
      <c r="I80" t="str">
        <f>IF(XPlan_raw7[[#This Row],[Eksaminator_samlet]]&lt;&gt;"",XPlan_raw7[[#This Row],[Eksaminator_samlet]],"")</f>
        <v>Paride Gullo</v>
      </c>
      <c r="J80" t="str">
        <f>IF(XPlan_raw7[[#This Row],[Censur]]&lt;&gt;"(tom)",XPlan_raw7[[#This Row],[Censur]],"")</f>
        <v>Second examiner: Internal</v>
      </c>
      <c r="K8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8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0" s="28" t="s">
        <v>421</v>
      </c>
      <c r="S80" s="28" t="s">
        <v>422</v>
      </c>
      <c r="T80" s="35" t="s">
        <v>423</v>
      </c>
      <c r="U80" s="28" t="s">
        <v>156</v>
      </c>
      <c r="V80" s="35" t="s">
        <v>157</v>
      </c>
      <c r="W80" s="39">
        <v>45824</v>
      </c>
      <c r="X80" s="40"/>
      <c r="Y80" s="40" t="s">
        <v>633</v>
      </c>
      <c r="Z80" s="28" t="s">
        <v>419</v>
      </c>
      <c r="AA80" s="35" t="s">
        <v>424</v>
      </c>
      <c r="AB80" s="28" t="s">
        <v>160</v>
      </c>
      <c r="AC80" s="40">
        <v>45890</v>
      </c>
      <c r="AD80" s="39"/>
      <c r="AE80" s="35"/>
      <c r="AF80" t="s">
        <v>20</v>
      </c>
      <c r="AG80" s="28" t="s">
        <v>157</v>
      </c>
      <c r="AH80" s="35" t="s">
        <v>157</v>
      </c>
      <c r="AI80" s="28" t="s">
        <v>157</v>
      </c>
      <c r="AJ80" s="35" t="s">
        <v>157</v>
      </c>
      <c r="AK80" s="28" t="s">
        <v>157</v>
      </c>
      <c r="AL80" s="35" t="s">
        <v>157</v>
      </c>
      <c r="AM80" s="28" t="s">
        <v>157</v>
      </c>
      <c r="AN80" s="35" t="s">
        <v>157</v>
      </c>
      <c r="AO80" s="35" t="s">
        <v>157</v>
      </c>
      <c r="AP80" s="35" t="s">
        <v>157</v>
      </c>
      <c r="AQ80" s="35" t="s">
        <v>157</v>
      </c>
      <c r="AR80" s="35" t="s">
        <v>157</v>
      </c>
      <c r="AS80" s="35" t="s">
        <v>32</v>
      </c>
      <c r="AT80" s="35" t="s">
        <v>157</v>
      </c>
      <c r="AU80" s="35" t="s">
        <v>80</v>
      </c>
      <c r="AW80" t="s">
        <v>242</v>
      </c>
      <c r="AX80" t="s">
        <v>243</v>
      </c>
      <c r="AY80" t="s">
        <v>244</v>
      </c>
      <c r="AZ80" t="s">
        <v>156</v>
      </c>
      <c r="BA80" t="s">
        <v>157</v>
      </c>
      <c r="BB80" t="s">
        <v>157</v>
      </c>
      <c r="BF80" t="s">
        <v>589</v>
      </c>
      <c r="BG80" t="s">
        <v>586</v>
      </c>
      <c r="BH80" t="s">
        <v>157</v>
      </c>
      <c r="BK80" t="s">
        <v>20</v>
      </c>
      <c r="BL80" t="s">
        <v>157</v>
      </c>
      <c r="BM80" t="s">
        <v>157</v>
      </c>
      <c r="BN80" t="s">
        <v>157</v>
      </c>
      <c r="BO80" t="s">
        <v>157</v>
      </c>
      <c r="BP80" t="s">
        <v>157</v>
      </c>
      <c r="BQ80" t="s">
        <v>157</v>
      </c>
      <c r="BR80" t="s">
        <v>157</v>
      </c>
      <c r="BS80" t="s">
        <v>157</v>
      </c>
      <c r="BT80" t="s">
        <v>157</v>
      </c>
      <c r="BU80" t="s">
        <v>157</v>
      </c>
      <c r="BV80" t="s">
        <v>157</v>
      </c>
      <c r="BW80" t="s">
        <v>157</v>
      </c>
      <c r="BX80" t="s">
        <v>157</v>
      </c>
      <c r="BY80" t="s">
        <v>33</v>
      </c>
      <c r="BZ80" t="s">
        <v>157</v>
      </c>
    </row>
    <row r="81" spans="2:78" x14ac:dyDescent="0.25">
      <c r="B81" t="str">
        <f>XPlan_raw7[[#This Row],[EKA_kode]]</f>
        <v>T330006402</v>
      </c>
      <c r="C81" t="str">
        <f>XPlan_raw7[[#This Row],[eka_langtnavn]]</f>
        <v>Computational Fluid Dynamics</v>
      </c>
      <c r="D81" t="str">
        <f>IF(XPlan_raw7[[#This Row],[Interne-kode]]&lt;&gt;"(tom)",XPlan_raw7[[#This Row],[Interne-kode]],"")</f>
        <v>ME-CFD</v>
      </c>
      <c r="E8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81" t="str">
        <f>IF(XPlan_raw7[[#This Row],[Campus]]&lt;&gt;"(tom)",XPlan_raw7[[#This Row],[Campus]],"")</f>
        <v>Sønderborg</v>
      </c>
      <c r="H81" t="str">
        <f>IF(XPlan_raw7[[#This Row],[Prøveform]]&lt;&gt;"(tom)",XPlan_raw7[[#This Row],[Prøveform]],"")</f>
        <v>Oral examination</v>
      </c>
      <c r="I81" t="str">
        <f>IF(XPlan_raw7[[#This Row],[Eksaminator_samlet]]&lt;&gt;"",XPlan_raw7[[#This Row],[Eksaminator_samlet]],"")</f>
        <v>Martin Lautenschläger</v>
      </c>
      <c r="J81" t="str">
        <f>IF(XPlan_raw7[[#This Row],[Censur]]&lt;&gt;"(tom)",XPlan_raw7[[#This Row],[Censur]],"")</f>
        <v>Second examiner: Internal</v>
      </c>
      <c r="K8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1" s="28" t="s">
        <v>342</v>
      </c>
      <c r="S81" s="28" t="s">
        <v>343</v>
      </c>
      <c r="T81" s="35" t="s">
        <v>344</v>
      </c>
      <c r="U81" s="28" t="s">
        <v>156</v>
      </c>
      <c r="V81" s="35" t="s">
        <v>157</v>
      </c>
      <c r="W81" s="39">
        <v>45814</v>
      </c>
      <c r="X81" s="40"/>
      <c r="Y81" s="40" t="s">
        <v>633</v>
      </c>
      <c r="Z81" s="28" t="s">
        <v>345</v>
      </c>
      <c r="AA81" t="s">
        <v>186</v>
      </c>
      <c r="AB81" s="28" t="s">
        <v>160</v>
      </c>
      <c r="AC81" s="40">
        <v>45887</v>
      </c>
      <c r="AD81" s="39"/>
      <c r="AE81" s="35"/>
      <c r="AF81" t="s">
        <v>20</v>
      </c>
      <c r="AG81" s="28" t="s">
        <v>157</v>
      </c>
      <c r="AH81" s="35" t="s">
        <v>157</v>
      </c>
      <c r="AI81" s="28" t="s">
        <v>157</v>
      </c>
      <c r="AJ81" s="35" t="s">
        <v>157</v>
      </c>
      <c r="AK81" s="28" t="s">
        <v>157</v>
      </c>
      <c r="AL81" s="35" t="s">
        <v>157</v>
      </c>
      <c r="AM81" s="28" t="s">
        <v>157</v>
      </c>
      <c r="AN81" s="35" t="s">
        <v>157</v>
      </c>
      <c r="AO81" s="35" t="s">
        <v>157</v>
      </c>
      <c r="AP81" s="35" t="s">
        <v>157</v>
      </c>
      <c r="AQ81" s="35" t="s">
        <v>157</v>
      </c>
      <c r="AR81" s="35" t="s">
        <v>157</v>
      </c>
      <c r="AS81" s="35" t="s">
        <v>32</v>
      </c>
      <c r="AT81" s="35" t="s">
        <v>157</v>
      </c>
      <c r="AU81" s="35" t="s">
        <v>80</v>
      </c>
      <c r="AW81" t="s">
        <v>481</v>
      </c>
      <c r="AX81" t="s">
        <v>482</v>
      </c>
      <c r="AY81" t="s">
        <v>483</v>
      </c>
      <c r="AZ81" t="s">
        <v>156</v>
      </c>
      <c r="BA81" t="s">
        <v>157</v>
      </c>
      <c r="BB81" t="s">
        <v>157</v>
      </c>
      <c r="BF81" t="s">
        <v>589</v>
      </c>
      <c r="BG81" t="s">
        <v>586</v>
      </c>
      <c r="BH81" t="s">
        <v>157</v>
      </c>
      <c r="BK81" t="s">
        <v>20</v>
      </c>
      <c r="BL81" t="s">
        <v>157</v>
      </c>
      <c r="BM81" t="s">
        <v>157</v>
      </c>
      <c r="BN81" t="s">
        <v>157</v>
      </c>
      <c r="BO81" t="s">
        <v>157</v>
      </c>
      <c r="BP81" t="s">
        <v>157</v>
      </c>
      <c r="BQ81" t="s">
        <v>157</v>
      </c>
      <c r="BR81" t="s">
        <v>157</v>
      </c>
      <c r="BS81" t="s">
        <v>157</v>
      </c>
      <c r="BT81" t="s">
        <v>157</v>
      </c>
      <c r="BU81" t="s">
        <v>157</v>
      </c>
      <c r="BV81" t="s">
        <v>157</v>
      </c>
      <c r="BW81" t="s">
        <v>31</v>
      </c>
      <c r="BX81" t="s">
        <v>157</v>
      </c>
      <c r="BY81" t="s">
        <v>157</v>
      </c>
      <c r="BZ81" t="s">
        <v>34</v>
      </c>
    </row>
    <row r="82" spans="2:78" x14ac:dyDescent="0.25">
      <c r="B82" t="str">
        <f>XPlan_raw7[[#This Row],[EKA_kode]]</f>
        <v>T330007402</v>
      </c>
      <c r="C82" t="str">
        <f>XPlan_raw7[[#This Row],[eka_langtnavn]]</f>
        <v>Machine Dynamics</v>
      </c>
      <c r="D82" t="str">
        <f>IF(XPlan_raw7[[#This Row],[Interne-kode]]&lt;&gt;"(tom)",XPlan_raw7[[#This Row],[Interne-kode]],"")</f>
        <v>ME-MAD</v>
      </c>
      <c r="E8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82" t="str">
        <f>IF(XPlan_raw7[[#This Row],[Campus]]&lt;&gt;"(tom)",XPlan_raw7[[#This Row],[Campus]],"")</f>
        <v>Sønderborg</v>
      </c>
      <c r="H82" t="str">
        <f>IF(XPlan_raw7[[#This Row],[Prøveform]]&lt;&gt;"(tom)",XPlan_raw7[[#This Row],[Prøveform]],"")</f>
        <v>Oral examination</v>
      </c>
      <c r="I82" t="str">
        <f>IF(XPlan_raw7[[#This Row],[Eksaminator_samlet]]&lt;&gt;"",XPlan_raw7[[#This Row],[Eksaminator_samlet]],"")</f>
        <v>Suraj Jaiswal</v>
      </c>
      <c r="J82" t="str">
        <f>IF(XPlan_raw7[[#This Row],[Censur]]&lt;&gt;"(tom)",XPlan_raw7[[#This Row],[Censur]],"")</f>
        <v>Second examiner: Internal</v>
      </c>
      <c r="K8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8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2" t="s">
        <v>412</v>
      </c>
      <c r="S82" t="s">
        <v>413</v>
      </c>
      <c r="T82" t="s">
        <v>414</v>
      </c>
      <c r="U82" t="s">
        <v>156</v>
      </c>
      <c r="V82" t="s">
        <v>157</v>
      </c>
      <c r="W82" s="4">
        <v>45821</v>
      </c>
      <c r="Y82" t="s">
        <v>633</v>
      </c>
      <c r="Z82" t="s">
        <v>415</v>
      </c>
      <c r="AA82" t="s">
        <v>186</v>
      </c>
      <c r="AB82" t="s">
        <v>160</v>
      </c>
      <c r="AC82" s="4">
        <v>45889</v>
      </c>
      <c r="AF82" t="s">
        <v>20</v>
      </c>
      <c r="AG82" t="s">
        <v>157</v>
      </c>
      <c r="AH82" t="s">
        <v>157</v>
      </c>
      <c r="AI82" t="s">
        <v>157</v>
      </c>
      <c r="AJ82" t="s">
        <v>157</v>
      </c>
      <c r="AK82" t="s">
        <v>157</v>
      </c>
      <c r="AL82" t="s">
        <v>157</v>
      </c>
      <c r="AM82" t="s">
        <v>157</v>
      </c>
      <c r="AN82" t="s">
        <v>157</v>
      </c>
      <c r="AO82" t="s">
        <v>157</v>
      </c>
      <c r="AP82" t="s">
        <v>157</v>
      </c>
      <c r="AQ82" t="s">
        <v>157</v>
      </c>
      <c r="AR82" t="s">
        <v>157</v>
      </c>
      <c r="AS82" t="s">
        <v>32</v>
      </c>
      <c r="AT82" t="s">
        <v>157</v>
      </c>
      <c r="AU82" t="s">
        <v>80</v>
      </c>
      <c r="AW82" t="s">
        <v>473</v>
      </c>
      <c r="AX82" t="s">
        <v>474</v>
      </c>
      <c r="AY82" t="s">
        <v>475</v>
      </c>
      <c r="AZ82" t="s">
        <v>156</v>
      </c>
      <c r="BA82" t="s">
        <v>157</v>
      </c>
      <c r="BB82" t="s">
        <v>157</v>
      </c>
      <c r="BF82" t="s">
        <v>589</v>
      </c>
      <c r="BG82" t="s">
        <v>586</v>
      </c>
      <c r="BH82" t="s">
        <v>157</v>
      </c>
      <c r="BK82" t="s">
        <v>20</v>
      </c>
      <c r="BL82" t="s">
        <v>157</v>
      </c>
      <c r="BM82" t="s">
        <v>157</v>
      </c>
      <c r="BN82" t="s">
        <v>157</v>
      </c>
      <c r="BO82" t="s">
        <v>157</v>
      </c>
      <c r="BP82" t="s">
        <v>157</v>
      </c>
      <c r="BQ82" t="s">
        <v>157</v>
      </c>
      <c r="BR82" t="s">
        <v>157</v>
      </c>
      <c r="BS82" t="s">
        <v>157</v>
      </c>
      <c r="BT82" t="s">
        <v>157</v>
      </c>
      <c r="BU82" t="s">
        <v>157</v>
      </c>
      <c r="BV82" t="s">
        <v>157</v>
      </c>
      <c r="BW82" t="s">
        <v>157</v>
      </c>
      <c r="BX82" t="s">
        <v>157</v>
      </c>
      <c r="BY82" t="s">
        <v>33</v>
      </c>
      <c r="BZ82" t="s">
        <v>157</v>
      </c>
    </row>
    <row r="83" spans="2:78" x14ac:dyDescent="0.25">
      <c r="B83" t="str">
        <f>XPlan_raw7[[#This Row],[EKA_kode]]</f>
        <v>T330008402</v>
      </c>
      <c r="C83" t="str">
        <f>XPlan_raw7[[#This Row],[eka_langtnavn]]</f>
        <v>Wind Turbine Technology</v>
      </c>
      <c r="D83" t="str">
        <f>IF(XPlan_raw7[[#This Row],[Interne-kode]]&lt;&gt;"(tom)",XPlan_raw7[[#This Row],[Interne-kode]],"")</f>
        <v>ME-WTT</v>
      </c>
      <c r="E8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83" t="str">
        <f>IF(XPlan_raw7[[#This Row],[Campus]]&lt;&gt;"(tom)",XPlan_raw7[[#This Row],[Campus]],"")</f>
        <v>Sønderborg</v>
      </c>
      <c r="H83" t="str">
        <f>IF(XPlan_raw7[[#This Row],[Prøveform]]&lt;&gt;"(tom)",XPlan_raw7[[#This Row],[Prøveform]],"")</f>
        <v>Project report with oral defence</v>
      </c>
      <c r="I83" t="str">
        <f>IF(XPlan_raw7[[#This Row],[Eksaminator_samlet]]&lt;&gt;"",XPlan_raw7[[#This Row],[Eksaminator_samlet]],"")</f>
        <v>Morten Hartvig Hansen</v>
      </c>
      <c r="J83" t="str">
        <f>IF(XPlan_raw7[[#This Row],[Censur]]&lt;&gt;"(tom)",XPlan_raw7[[#This Row],[Censur]],"")</f>
        <v>Second examiner: External</v>
      </c>
      <c r="K8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8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3" t="s">
        <v>249</v>
      </c>
      <c r="S83" t="s">
        <v>250</v>
      </c>
      <c r="T83" t="s">
        <v>251</v>
      </c>
      <c r="U83" t="s">
        <v>156</v>
      </c>
      <c r="V83" t="s">
        <v>157</v>
      </c>
      <c r="W83" s="4">
        <v>45825</v>
      </c>
      <c r="Y83" t="s">
        <v>633</v>
      </c>
      <c r="Z83" t="s">
        <v>252</v>
      </c>
      <c r="AA83" t="s">
        <v>441</v>
      </c>
      <c r="AB83" t="s">
        <v>187</v>
      </c>
      <c r="AC83" s="4">
        <v>45891</v>
      </c>
      <c r="AF83" t="s">
        <v>20</v>
      </c>
      <c r="AG83" t="s">
        <v>157</v>
      </c>
      <c r="AH83" t="s">
        <v>157</v>
      </c>
      <c r="AI83" t="s">
        <v>157</v>
      </c>
      <c r="AJ83" t="s">
        <v>157</v>
      </c>
      <c r="AK83" t="s">
        <v>157</v>
      </c>
      <c r="AL83" t="s">
        <v>157</v>
      </c>
      <c r="AM83" t="s">
        <v>157</v>
      </c>
      <c r="AN83" t="s">
        <v>157</v>
      </c>
      <c r="AO83" t="s">
        <v>157</v>
      </c>
      <c r="AP83" t="s">
        <v>157</v>
      </c>
      <c r="AQ83" t="s">
        <v>157</v>
      </c>
      <c r="AR83" t="s">
        <v>157</v>
      </c>
      <c r="AS83" t="s">
        <v>32</v>
      </c>
      <c r="AT83" t="s">
        <v>157</v>
      </c>
      <c r="AU83" t="s">
        <v>157</v>
      </c>
      <c r="AW83" t="s">
        <v>383</v>
      </c>
      <c r="AX83" t="s">
        <v>384</v>
      </c>
      <c r="AY83" t="s">
        <v>385</v>
      </c>
      <c r="AZ83" t="s">
        <v>156</v>
      </c>
      <c r="BA83" t="s">
        <v>157</v>
      </c>
      <c r="BB83" t="s">
        <v>157</v>
      </c>
      <c r="BF83" t="s">
        <v>589</v>
      </c>
      <c r="BG83" t="s">
        <v>586</v>
      </c>
      <c r="BH83" t="s">
        <v>157</v>
      </c>
      <c r="BK83" t="s">
        <v>20</v>
      </c>
      <c r="BL83" t="s">
        <v>157</v>
      </c>
      <c r="BM83" t="s">
        <v>157</v>
      </c>
      <c r="BN83" t="s">
        <v>157</v>
      </c>
      <c r="BO83" t="s">
        <v>157</v>
      </c>
      <c r="BP83" t="s">
        <v>157</v>
      </c>
      <c r="BQ83" t="s">
        <v>157</v>
      </c>
      <c r="BR83" t="s">
        <v>157</v>
      </c>
      <c r="BS83" t="s">
        <v>157</v>
      </c>
      <c r="BT83" t="s">
        <v>28</v>
      </c>
      <c r="BU83" t="s">
        <v>29</v>
      </c>
      <c r="BV83" t="s">
        <v>157</v>
      </c>
      <c r="BW83" t="s">
        <v>157</v>
      </c>
      <c r="BX83" t="s">
        <v>157</v>
      </c>
      <c r="BY83" t="s">
        <v>33</v>
      </c>
      <c r="BZ83" t="s">
        <v>157</v>
      </c>
    </row>
    <row r="84" spans="2:78" x14ac:dyDescent="0.25">
      <c r="B84" t="str">
        <f>XPlan_raw7[[#This Row],[EKA_kode]]</f>
        <v>T330008402</v>
      </c>
      <c r="C84" t="str">
        <f>XPlan_raw7[[#This Row],[eka_langtnavn]]</f>
        <v>Wind Turbine Technology</v>
      </c>
      <c r="D84" t="str">
        <f>IF(XPlan_raw7[[#This Row],[Interne-kode]]&lt;&gt;"(tom)",XPlan_raw7[[#This Row],[Interne-kode]],"")</f>
        <v>ME-WTT</v>
      </c>
      <c r="E8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4" t="str">
        <f>IF(XPlan_raw7[[#This Row],[Campus]]&lt;&gt;"(tom)",XPlan_raw7[[#This Row],[Campus]],"")</f>
        <v>Sønderborg</v>
      </c>
      <c r="H84" t="str">
        <f>IF(XPlan_raw7[[#This Row],[Prøveform]]&lt;&gt;"(tom)",XPlan_raw7[[#This Row],[Prøveform]],"")</f>
        <v>Hand-In</v>
      </c>
      <c r="I84" t="str">
        <f>IF(XPlan_raw7[[#This Row],[Eksaminator_samlet]]&lt;&gt;"",XPlan_raw7[[#This Row],[Eksaminator_samlet]],"")</f>
        <v>Morten Hartvig Hansen</v>
      </c>
      <c r="J84" t="str">
        <f>IF(XPlan_raw7[[#This Row],[Censur]]&lt;&gt;"(tom)",XPlan_raw7[[#This Row],[Censur]],"")</f>
        <v>Second examiner: External</v>
      </c>
      <c r="K8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8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4" s="5" t="s">
        <v>249</v>
      </c>
      <c r="S84" s="5" t="s">
        <v>250</v>
      </c>
      <c r="T84" t="s">
        <v>251</v>
      </c>
      <c r="U84" s="5" t="s">
        <v>156</v>
      </c>
      <c r="V84" t="s">
        <v>157</v>
      </c>
      <c r="W84" s="45">
        <v>45810</v>
      </c>
      <c r="Y84" s="4" t="s">
        <v>633</v>
      </c>
      <c r="Z84" s="5" t="s">
        <v>252</v>
      </c>
      <c r="AA84" t="s">
        <v>636</v>
      </c>
      <c r="AB84" s="5" t="s">
        <v>187</v>
      </c>
      <c r="AC84" s="4">
        <v>45880</v>
      </c>
      <c r="AD84" s="45"/>
      <c r="AF84" t="s">
        <v>20</v>
      </c>
      <c r="AG84" s="5" t="s">
        <v>157</v>
      </c>
      <c r="AH84" t="s">
        <v>157</v>
      </c>
      <c r="AI84" s="5" t="s">
        <v>157</v>
      </c>
      <c r="AJ84" t="s">
        <v>157</v>
      </c>
      <c r="AK84" s="5" t="s">
        <v>157</v>
      </c>
      <c r="AL84" t="s">
        <v>157</v>
      </c>
      <c r="AM84" s="5" t="s">
        <v>157</v>
      </c>
      <c r="AN84" t="s">
        <v>157</v>
      </c>
      <c r="AO84" t="s">
        <v>157</v>
      </c>
      <c r="AP84" t="s">
        <v>157</v>
      </c>
      <c r="AQ84" t="s">
        <v>157</v>
      </c>
      <c r="AR84" t="s">
        <v>157</v>
      </c>
      <c r="AS84" t="s">
        <v>32</v>
      </c>
      <c r="AT84" t="s">
        <v>157</v>
      </c>
      <c r="AU84" t="s">
        <v>157</v>
      </c>
      <c r="AW84" t="s">
        <v>609</v>
      </c>
      <c r="AX84" t="s">
        <v>610</v>
      </c>
      <c r="AY84" t="s">
        <v>611</v>
      </c>
      <c r="AZ84" t="s">
        <v>157</v>
      </c>
      <c r="BA84" t="s">
        <v>157</v>
      </c>
      <c r="BB84" t="s">
        <v>157</v>
      </c>
      <c r="BF84" t="s">
        <v>214</v>
      </c>
      <c r="BG84" t="s">
        <v>592</v>
      </c>
      <c r="BH84" t="s">
        <v>157</v>
      </c>
      <c r="BK84" t="s">
        <v>20</v>
      </c>
      <c r="BL84" t="s">
        <v>157</v>
      </c>
      <c r="BM84" t="s">
        <v>157</v>
      </c>
      <c r="BN84" t="s">
        <v>157</v>
      </c>
      <c r="BO84" t="s">
        <v>157</v>
      </c>
      <c r="BP84" t="s">
        <v>24</v>
      </c>
      <c r="BQ84" t="s">
        <v>157</v>
      </c>
      <c r="BR84" t="s">
        <v>157</v>
      </c>
      <c r="BS84" t="s">
        <v>157</v>
      </c>
      <c r="BT84" t="s">
        <v>157</v>
      </c>
      <c r="BU84" t="s">
        <v>157</v>
      </c>
      <c r="BV84" t="s">
        <v>157</v>
      </c>
      <c r="BW84" t="s">
        <v>157</v>
      </c>
      <c r="BX84" t="s">
        <v>157</v>
      </c>
      <c r="BY84" t="s">
        <v>157</v>
      </c>
      <c r="BZ84" t="s">
        <v>157</v>
      </c>
    </row>
    <row r="85" spans="2:78" x14ac:dyDescent="0.25">
      <c r="B85" t="str">
        <f>XPlan_raw7[[#This Row],[EKA_kode]]</f>
        <v>T340033402</v>
      </c>
      <c r="C85" t="str">
        <f>XPlan_raw7[[#This Row],[eka_langtnavn]]</f>
        <v>Control Engineering 1</v>
      </c>
      <c r="D85" t="str">
        <f>IF(XPlan_raw7[[#This Row],[Interne-kode]]&lt;&gt;"(tom)",XPlan_raw7[[#This Row],[Interne-kode]],"")</f>
        <v>MC-COE1</v>
      </c>
      <c r="E8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8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85" t="str">
        <f>IF(XPlan_raw7[[#This Row],[Campus]]&lt;&gt;"(tom)",XPlan_raw7[[#This Row],[Campus]],"")</f>
        <v>Sønderborg</v>
      </c>
      <c r="H85" t="str">
        <f>IF(XPlan_raw7[[#This Row],[Prøveform]]&lt;&gt;"(tom)",XPlan_raw7[[#This Row],[Prøveform]],"")</f>
        <v>Written examination</v>
      </c>
      <c r="I85" t="str">
        <f>IF(XPlan_raw7[[#This Row],[Eksaminator_samlet]]&lt;&gt;"",XPlan_raw7[[#This Row],[Eksaminator_samlet]],"")</f>
        <v>Hossein Ramezani</v>
      </c>
      <c r="J85" t="str">
        <f>IF(XPlan_raw7[[#This Row],[Censur]]&lt;&gt;"(tom)",XPlan_raw7[[#This Row],[Censur]],"")</f>
        <v>Second examiner: External</v>
      </c>
      <c r="K8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8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Sdb.,(tom),(tom),(tom),(tom),(tom),(tom),Exchange students - Sønderborg</v>
      </c>
      <c r="R85" s="28" t="s">
        <v>305</v>
      </c>
      <c r="S85" s="28" t="s">
        <v>306</v>
      </c>
      <c r="T85" s="35" t="s">
        <v>307</v>
      </c>
      <c r="U85" s="28" t="s">
        <v>203</v>
      </c>
      <c r="V85" s="35" t="s">
        <v>157</v>
      </c>
      <c r="W85" s="39">
        <v>45811</v>
      </c>
      <c r="X85" s="40"/>
      <c r="Y85" s="40" t="s">
        <v>630</v>
      </c>
      <c r="Z85" s="28" t="s">
        <v>308</v>
      </c>
      <c r="AA85" s="35" t="s">
        <v>159</v>
      </c>
      <c r="AB85" s="28" t="s">
        <v>187</v>
      </c>
      <c r="AC85" s="40">
        <v>45887</v>
      </c>
      <c r="AD85" s="39"/>
      <c r="AE85" s="35"/>
      <c r="AF85" t="s">
        <v>20</v>
      </c>
      <c r="AG85" s="28" t="s">
        <v>157</v>
      </c>
      <c r="AH85" s="35" t="s">
        <v>21</v>
      </c>
      <c r="AI85" s="28" t="s">
        <v>22</v>
      </c>
      <c r="AJ85" s="35" t="s">
        <v>157</v>
      </c>
      <c r="AK85" s="28" t="s">
        <v>157</v>
      </c>
      <c r="AL85" s="35" t="s">
        <v>157</v>
      </c>
      <c r="AM85" s="28" t="s">
        <v>26</v>
      </c>
      <c r="AN85" s="35" t="s">
        <v>27</v>
      </c>
      <c r="AO85" s="35" t="s">
        <v>157</v>
      </c>
      <c r="AP85" s="35" t="s">
        <v>157</v>
      </c>
      <c r="AQ85" s="35" t="s">
        <v>157</v>
      </c>
      <c r="AR85" s="35" t="s">
        <v>157</v>
      </c>
      <c r="AS85" s="35" t="s">
        <v>157</v>
      </c>
      <c r="AT85" s="35" t="s">
        <v>157</v>
      </c>
      <c r="AU85" s="35" t="s">
        <v>80</v>
      </c>
      <c r="AW85" t="s">
        <v>267</v>
      </c>
      <c r="AX85" t="s">
        <v>268</v>
      </c>
      <c r="AY85" t="s">
        <v>269</v>
      </c>
      <c r="AZ85" t="s">
        <v>156</v>
      </c>
      <c r="BA85" t="s">
        <v>157</v>
      </c>
      <c r="BB85" t="s">
        <v>157</v>
      </c>
      <c r="BF85" t="s">
        <v>589</v>
      </c>
      <c r="BG85" t="s">
        <v>586</v>
      </c>
      <c r="BH85" t="s">
        <v>157</v>
      </c>
      <c r="BK85" t="s">
        <v>20</v>
      </c>
      <c r="BL85" t="s">
        <v>157</v>
      </c>
      <c r="BM85" t="s">
        <v>157</v>
      </c>
      <c r="BN85" t="s">
        <v>157</v>
      </c>
      <c r="BO85" t="s">
        <v>157</v>
      </c>
      <c r="BP85" t="s">
        <v>157</v>
      </c>
      <c r="BQ85" t="s">
        <v>157</v>
      </c>
      <c r="BR85" t="s">
        <v>157</v>
      </c>
      <c r="BS85" t="s">
        <v>157</v>
      </c>
      <c r="BT85" t="s">
        <v>157</v>
      </c>
      <c r="BU85" t="s">
        <v>29</v>
      </c>
      <c r="BV85" t="s">
        <v>157</v>
      </c>
      <c r="BW85" t="s">
        <v>157</v>
      </c>
      <c r="BX85" t="s">
        <v>157</v>
      </c>
      <c r="BY85" t="s">
        <v>157</v>
      </c>
      <c r="BZ85" t="s">
        <v>157</v>
      </c>
    </row>
    <row r="86" spans="2:78" x14ac:dyDescent="0.25">
      <c r="B86" t="str">
        <f>XPlan_raw7[[#This Row],[EKA_kode]]</f>
        <v>T340055402</v>
      </c>
      <c r="C86" t="str">
        <f>XPlan_raw7[[#This Row],[eka_langtnavn]]</f>
        <v>Final Project</v>
      </c>
      <c r="D86" t="str">
        <f>IF(XPlan_raw7[[#This Row],[Interne-kode]]&lt;&gt;"(tom)",XPlan_raw7[[#This Row],[Interne-kode]],"")</f>
        <v>MC-PROJ</v>
      </c>
      <c r="E8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86" t="str">
        <f>IF(XPlan_raw7[[#This Row],[Campus]]&lt;&gt;"(tom)",XPlan_raw7[[#This Row],[Campus]],"")</f>
        <v>Sønderborg</v>
      </c>
      <c r="H86" t="str">
        <f>IF(XPlan_raw7[[#This Row],[Prøveform]]&lt;&gt;"(tom)",XPlan_raw7[[#This Row],[Prøveform]],"")</f>
        <v>Final project with oral defence</v>
      </c>
      <c r="I86" t="str">
        <f>IF(XPlan_raw7[[#This Row],[Eksaminator_samlet]]&lt;&gt;"",XPlan_raw7[[#This Row],[Eksaminator_samlet]],"")</f>
        <v>Supervisor</v>
      </c>
      <c r="J86" t="str">
        <f>IF(XPlan_raw7[[#This Row],[Censur]]&lt;&gt;"(tom)",XPlan_raw7[[#This Row],[Censur]],"")</f>
        <v>Second examiner: External</v>
      </c>
      <c r="K8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6" s="28" t="s">
        <v>259</v>
      </c>
      <c r="S86" s="28" t="s">
        <v>260</v>
      </c>
      <c r="T86" s="35" t="s">
        <v>261</v>
      </c>
      <c r="U86" s="28" t="s">
        <v>262</v>
      </c>
      <c r="V86" s="35" t="s">
        <v>157</v>
      </c>
      <c r="W86" s="39">
        <v>45812</v>
      </c>
      <c r="X86" s="40">
        <v>45833</v>
      </c>
      <c r="Y86" s="40" t="s">
        <v>630</v>
      </c>
      <c r="Z86" s="28" t="s">
        <v>209</v>
      </c>
      <c r="AA86" t="s">
        <v>338</v>
      </c>
      <c r="AB86" s="28" t="s">
        <v>187</v>
      </c>
      <c r="AC86" s="40" t="s">
        <v>157</v>
      </c>
      <c r="AD86" s="39"/>
      <c r="AE86" s="35" t="s">
        <v>161</v>
      </c>
      <c r="AF86" t="s">
        <v>20</v>
      </c>
      <c r="AG86" s="28" t="s">
        <v>19</v>
      </c>
      <c r="AH86" s="35" t="s">
        <v>21</v>
      </c>
      <c r="AI86" s="28" t="s">
        <v>22</v>
      </c>
      <c r="AJ86" s="35" t="s">
        <v>157</v>
      </c>
      <c r="AK86" s="28" t="s">
        <v>157</v>
      </c>
      <c r="AL86" s="35" t="s">
        <v>157</v>
      </c>
      <c r="AM86" s="28" t="s">
        <v>157</v>
      </c>
      <c r="AN86" s="35" t="s">
        <v>157</v>
      </c>
      <c r="AO86" s="35" t="s">
        <v>157</v>
      </c>
      <c r="AP86" s="35" t="s">
        <v>157</v>
      </c>
      <c r="AQ86" s="35" t="s">
        <v>157</v>
      </c>
      <c r="AR86" s="35" t="s">
        <v>157</v>
      </c>
      <c r="AS86" s="35" t="s">
        <v>157</v>
      </c>
      <c r="AT86" s="35" t="s">
        <v>157</v>
      </c>
      <c r="AU86" s="35" t="s">
        <v>157</v>
      </c>
      <c r="AW86" t="s">
        <v>612</v>
      </c>
      <c r="AX86" t="s">
        <v>613</v>
      </c>
      <c r="AY86" t="s">
        <v>614</v>
      </c>
      <c r="AZ86" t="s">
        <v>157</v>
      </c>
      <c r="BA86" t="s">
        <v>157</v>
      </c>
      <c r="BB86" t="s">
        <v>157</v>
      </c>
      <c r="BF86" t="s">
        <v>589</v>
      </c>
      <c r="BG86" t="s">
        <v>588</v>
      </c>
      <c r="BH86" t="s">
        <v>157</v>
      </c>
      <c r="BK86" t="s">
        <v>20</v>
      </c>
      <c r="BL86" t="s">
        <v>157</v>
      </c>
      <c r="BM86" t="s">
        <v>157</v>
      </c>
      <c r="BN86" t="s">
        <v>157</v>
      </c>
      <c r="BO86" t="s">
        <v>157</v>
      </c>
      <c r="BP86" t="s">
        <v>24</v>
      </c>
      <c r="BQ86" t="s">
        <v>157</v>
      </c>
      <c r="BR86" t="s">
        <v>157</v>
      </c>
      <c r="BS86" t="s">
        <v>157</v>
      </c>
      <c r="BT86" t="s">
        <v>157</v>
      </c>
      <c r="BU86" t="s">
        <v>157</v>
      </c>
      <c r="BV86" t="s">
        <v>157</v>
      </c>
      <c r="BW86" t="s">
        <v>157</v>
      </c>
      <c r="BX86" t="s">
        <v>157</v>
      </c>
      <c r="BY86" t="s">
        <v>157</v>
      </c>
      <c r="BZ86" t="s">
        <v>157</v>
      </c>
    </row>
    <row r="87" spans="2:78" x14ac:dyDescent="0.25">
      <c r="B87" t="str">
        <f>XPlan_raw7[[#This Row],[EKA_kode]]</f>
        <v>T340055402</v>
      </c>
      <c r="C87" t="str">
        <f>XPlan_raw7[[#This Row],[eka_langtnavn]]</f>
        <v>Final Project</v>
      </c>
      <c r="D87" t="str">
        <f>IF(XPlan_raw7[[#This Row],[Interne-kode]]&lt;&gt;"(tom)",XPlan_raw7[[#This Row],[Interne-kode]],"")</f>
        <v>MC-PROJ</v>
      </c>
      <c r="E8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7" t="str">
        <f>IF(XPlan_raw7[[#This Row],[Campus]]&lt;&gt;"(tom)",XPlan_raw7[[#This Row],[Campus]],"")</f>
        <v>Sønderborg</v>
      </c>
      <c r="H87" t="str">
        <f>IF(XPlan_raw7[[#This Row],[Prøveform]]&lt;&gt;"(tom)",XPlan_raw7[[#This Row],[Prøveform]],"")</f>
        <v>Hand-In</v>
      </c>
      <c r="I87" t="str">
        <f>IF(XPlan_raw7[[#This Row],[Eksaminator_samlet]]&lt;&gt;"",XPlan_raw7[[#This Row],[Eksaminator_samlet]],"")</f>
        <v>Supervisor</v>
      </c>
      <c r="J87" t="str">
        <f>IF(XPlan_raw7[[#This Row],[Censur]]&lt;&gt;"(tom)",XPlan_raw7[[#This Row],[Censur]],"")</f>
        <v>Second examiner: External</v>
      </c>
      <c r="K8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7" t="s">
        <v>259</v>
      </c>
      <c r="S87" t="s">
        <v>260</v>
      </c>
      <c r="T87" t="s">
        <v>261</v>
      </c>
      <c r="U87" t="s">
        <v>262</v>
      </c>
      <c r="V87" t="s">
        <v>157</v>
      </c>
      <c r="W87" s="4">
        <v>45810</v>
      </c>
      <c r="Y87" t="s">
        <v>630</v>
      </c>
      <c r="Z87" t="s">
        <v>209</v>
      </c>
      <c r="AA87" t="s">
        <v>636</v>
      </c>
      <c r="AB87" t="s">
        <v>187</v>
      </c>
      <c r="AC87" s="4" t="s">
        <v>157</v>
      </c>
      <c r="AE87" t="s">
        <v>161</v>
      </c>
      <c r="AF87" t="s">
        <v>20</v>
      </c>
      <c r="AG87" t="s">
        <v>19</v>
      </c>
      <c r="AH87" t="s">
        <v>21</v>
      </c>
      <c r="AI87" t="s">
        <v>22</v>
      </c>
      <c r="AJ87" t="s">
        <v>157</v>
      </c>
      <c r="AK87" t="s">
        <v>157</v>
      </c>
      <c r="AL87" t="s">
        <v>157</v>
      </c>
      <c r="AM87" t="s">
        <v>157</v>
      </c>
      <c r="AN87" t="s">
        <v>157</v>
      </c>
      <c r="AO87" t="s">
        <v>157</v>
      </c>
      <c r="AP87" t="s">
        <v>157</v>
      </c>
      <c r="AQ87" t="s">
        <v>157</v>
      </c>
      <c r="AR87" t="s">
        <v>157</v>
      </c>
      <c r="AS87" t="s">
        <v>157</v>
      </c>
      <c r="AT87" t="s">
        <v>157</v>
      </c>
      <c r="AU87" t="s">
        <v>157</v>
      </c>
      <c r="AW87" t="s">
        <v>615</v>
      </c>
      <c r="AX87" t="s">
        <v>616</v>
      </c>
      <c r="AY87" t="s">
        <v>157</v>
      </c>
      <c r="AZ87" t="s">
        <v>157</v>
      </c>
      <c r="BA87" t="s">
        <v>157</v>
      </c>
      <c r="BB87" t="s">
        <v>157</v>
      </c>
      <c r="BF87" t="s">
        <v>157</v>
      </c>
      <c r="BG87" t="s">
        <v>157</v>
      </c>
      <c r="BH87" t="s">
        <v>157</v>
      </c>
      <c r="BK87" t="s">
        <v>20</v>
      </c>
      <c r="BL87" t="s">
        <v>157</v>
      </c>
      <c r="BM87" t="s">
        <v>157</v>
      </c>
      <c r="BN87" t="s">
        <v>157</v>
      </c>
      <c r="BO87" t="s">
        <v>157</v>
      </c>
      <c r="BP87" t="s">
        <v>157</v>
      </c>
      <c r="BQ87" t="s">
        <v>157</v>
      </c>
      <c r="BR87" t="s">
        <v>157</v>
      </c>
      <c r="BS87" t="s">
        <v>157</v>
      </c>
      <c r="BT87" t="s">
        <v>157</v>
      </c>
      <c r="BU87" t="s">
        <v>29</v>
      </c>
      <c r="BV87" t="s">
        <v>30</v>
      </c>
      <c r="BW87" t="s">
        <v>157</v>
      </c>
      <c r="BX87" t="s">
        <v>157</v>
      </c>
      <c r="BY87" t="s">
        <v>157</v>
      </c>
      <c r="BZ87" t="s">
        <v>157</v>
      </c>
    </row>
    <row r="88" spans="2:78" x14ac:dyDescent="0.25">
      <c r="B88" t="str">
        <f>XPlan_raw7[[#This Row],[EKA_kode]]</f>
        <v>T340056402</v>
      </c>
      <c r="C88" t="str">
        <f>XPlan_raw7[[#This Row],[eka_langtnavn]]</f>
        <v>Industrial Engineering Training</v>
      </c>
      <c r="D88" t="str">
        <f>IF(XPlan_raw7[[#This Row],[Interne-kode]]&lt;&gt;"(tom)",XPlan_raw7[[#This Row],[Interne-kode]],"")</f>
        <v>MC-IET</v>
      </c>
      <c r="E8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88" t="str">
        <f>IF(XPlan_raw7[[#This Row],[Campus]]&lt;&gt;"(tom)",XPlan_raw7[[#This Row],[Campus]],"")</f>
        <v>Sønderborg</v>
      </c>
      <c r="H88" t="str">
        <f>IF(XPlan_raw7[[#This Row],[Prøveform]]&lt;&gt;"(tom)",XPlan_raw7[[#This Row],[Prøveform]],"")</f>
        <v>Internship, written report</v>
      </c>
      <c r="I88" t="str">
        <f>IF(XPlan_raw7[[#This Row],[Eksaminator_samlet]]&lt;&gt;"",XPlan_raw7[[#This Row],[Eksaminator_samlet]],"")</f>
        <v>Bente Olsen</v>
      </c>
      <c r="J88" t="str">
        <f>IF(XPlan_raw7[[#This Row],[Censur]]&lt;&gt;"(tom)",XPlan_raw7[[#This Row],[Censur]],"")</f>
        <v>Second examiner: None</v>
      </c>
      <c r="K8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8" t="s">
        <v>523</v>
      </c>
      <c r="S88" t="s">
        <v>524</v>
      </c>
      <c r="T88" t="s">
        <v>525</v>
      </c>
      <c r="U88" t="s">
        <v>208</v>
      </c>
      <c r="V88" t="s">
        <v>157</v>
      </c>
      <c r="W88" s="4"/>
      <c r="Y88" t="s">
        <v>630</v>
      </c>
      <c r="Z88" t="s">
        <v>394</v>
      </c>
      <c r="AA88" s="35" t="s">
        <v>569</v>
      </c>
      <c r="AB88" t="s">
        <v>167</v>
      </c>
      <c r="AC88" s="4" t="s">
        <v>157</v>
      </c>
      <c r="AF88" t="s">
        <v>20</v>
      </c>
      <c r="AG88" t="s">
        <v>19</v>
      </c>
      <c r="AH88" t="s">
        <v>21</v>
      </c>
      <c r="AI88" t="s">
        <v>22</v>
      </c>
      <c r="AJ88" t="s">
        <v>157</v>
      </c>
      <c r="AK88" t="s">
        <v>157</v>
      </c>
      <c r="AL88" t="s">
        <v>157</v>
      </c>
      <c r="AM88" t="s">
        <v>157</v>
      </c>
      <c r="AN88" t="s">
        <v>157</v>
      </c>
      <c r="AO88" t="s">
        <v>157</v>
      </c>
      <c r="AP88" t="s">
        <v>157</v>
      </c>
      <c r="AQ88" t="s">
        <v>157</v>
      </c>
      <c r="AR88" t="s">
        <v>157</v>
      </c>
      <c r="AS88" t="s">
        <v>157</v>
      </c>
      <c r="AT88" t="s">
        <v>157</v>
      </c>
      <c r="AU88" t="s">
        <v>157</v>
      </c>
      <c r="AW88" t="s">
        <v>253</v>
      </c>
      <c r="AX88" t="s">
        <v>254</v>
      </c>
      <c r="AY88" t="s">
        <v>157</v>
      </c>
      <c r="AZ88" t="s">
        <v>157</v>
      </c>
      <c r="BA88" t="s">
        <v>157</v>
      </c>
      <c r="BB88" t="s">
        <v>157</v>
      </c>
      <c r="BF88" t="s">
        <v>157</v>
      </c>
      <c r="BG88" t="s">
        <v>157</v>
      </c>
      <c r="BH88" t="s">
        <v>157</v>
      </c>
      <c r="BK88" t="s">
        <v>20</v>
      </c>
      <c r="BL88" t="s">
        <v>157</v>
      </c>
      <c r="BM88" t="s">
        <v>157</v>
      </c>
      <c r="BN88" t="s">
        <v>157</v>
      </c>
      <c r="BO88" t="s">
        <v>157</v>
      </c>
      <c r="BP88" t="s">
        <v>157</v>
      </c>
      <c r="BQ88" t="s">
        <v>157</v>
      </c>
      <c r="BR88" t="s">
        <v>157</v>
      </c>
      <c r="BS88" t="s">
        <v>157</v>
      </c>
      <c r="BT88" t="s">
        <v>157</v>
      </c>
      <c r="BU88" t="s">
        <v>157</v>
      </c>
      <c r="BV88" t="s">
        <v>157</v>
      </c>
      <c r="BW88" t="s">
        <v>31</v>
      </c>
      <c r="BX88" t="s">
        <v>157</v>
      </c>
      <c r="BY88" t="s">
        <v>157</v>
      </c>
      <c r="BZ88" t="s">
        <v>157</v>
      </c>
    </row>
    <row r="89" spans="2:78" x14ac:dyDescent="0.25">
      <c r="B89" t="str">
        <f>XPlan_raw7[[#This Row],[EKA_kode]]</f>
        <v>T340056402</v>
      </c>
      <c r="C89" t="str">
        <f>XPlan_raw7[[#This Row],[eka_langtnavn]]</f>
        <v>Industrial Engineering Training</v>
      </c>
      <c r="D89" t="str">
        <f>IF(XPlan_raw7[[#This Row],[Interne-kode]]&lt;&gt;"(tom)",XPlan_raw7[[#This Row],[Interne-kode]],"")</f>
        <v>MC-IET</v>
      </c>
      <c r="E8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11-08-2025</v>
      </c>
      <c r="G89" t="str">
        <f>IF(XPlan_raw7[[#This Row],[Campus]]&lt;&gt;"(tom)",XPlan_raw7[[#This Row],[Campus]],"")</f>
        <v>Sønderborg</v>
      </c>
      <c r="H89" t="str">
        <f>IF(XPlan_raw7[[#This Row],[Prøveform]]&lt;&gt;"(tom)",XPlan_raw7[[#This Row],[Prøveform]],"")</f>
        <v>Hand-In</v>
      </c>
      <c r="I89" t="str">
        <f>IF(XPlan_raw7[[#This Row],[Eksaminator_samlet]]&lt;&gt;"",XPlan_raw7[[#This Row],[Eksaminator_samlet]],"")</f>
        <v>Bente Olsen</v>
      </c>
      <c r="J89" t="str">
        <f>IF(XPlan_raw7[[#This Row],[Censur]]&lt;&gt;"(tom)",XPlan_raw7[[#This Row],[Censur]],"")</f>
        <v>Second examiner: None</v>
      </c>
      <c r="K8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9" t="s">
        <v>523</v>
      </c>
      <c r="S89" t="s">
        <v>524</v>
      </c>
      <c r="T89" t="s">
        <v>525</v>
      </c>
      <c r="U89" t="s">
        <v>208</v>
      </c>
      <c r="V89" t="s">
        <v>157</v>
      </c>
      <c r="W89" s="4">
        <v>45880</v>
      </c>
      <c r="Y89" t="s">
        <v>630</v>
      </c>
      <c r="Z89" t="s">
        <v>394</v>
      </c>
      <c r="AA89" t="s">
        <v>636</v>
      </c>
      <c r="AB89" t="s">
        <v>167</v>
      </c>
      <c r="AC89" s="4" t="s">
        <v>157</v>
      </c>
      <c r="AF89" t="s">
        <v>20</v>
      </c>
      <c r="AG89" t="s">
        <v>19</v>
      </c>
      <c r="AH89" t="s">
        <v>21</v>
      </c>
      <c r="AI89" t="s">
        <v>22</v>
      </c>
      <c r="AJ89" t="s">
        <v>157</v>
      </c>
      <c r="AK89" t="s">
        <v>157</v>
      </c>
      <c r="AL89" t="s">
        <v>157</v>
      </c>
      <c r="AM89" t="s">
        <v>157</v>
      </c>
      <c r="AN89" t="s">
        <v>157</v>
      </c>
      <c r="AO89" t="s">
        <v>157</v>
      </c>
      <c r="AP89" t="s">
        <v>157</v>
      </c>
      <c r="AQ89" t="s">
        <v>157</v>
      </c>
      <c r="AR89" t="s">
        <v>157</v>
      </c>
      <c r="AS89" t="s">
        <v>157</v>
      </c>
      <c r="AT89" t="s">
        <v>157</v>
      </c>
      <c r="AU89" t="s">
        <v>157</v>
      </c>
      <c r="AW89" t="s">
        <v>271</v>
      </c>
      <c r="AX89" t="s">
        <v>254</v>
      </c>
      <c r="AY89" t="s">
        <v>157</v>
      </c>
      <c r="AZ89" t="s">
        <v>157</v>
      </c>
      <c r="BA89" t="s">
        <v>157</v>
      </c>
      <c r="BB89" t="s">
        <v>157</v>
      </c>
      <c r="BF89" t="s">
        <v>157</v>
      </c>
      <c r="BG89" t="s">
        <v>157</v>
      </c>
      <c r="BH89" t="s">
        <v>157</v>
      </c>
      <c r="BK89" t="s">
        <v>20</v>
      </c>
      <c r="BL89" t="s">
        <v>157</v>
      </c>
      <c r="BM89" t="s">
        <v>157</v>
      </c>
      <c r="BN89" t="s">
        <v>157</v>
      </c>
      <c r="BO89" t="s">
        <v>157</v>
      </c>
      <c r="BP89" t="s">
        <v>157</v>
      </c>
      <c r="BQ89" t="s">
        <v>157</v>
      </c>
      <c r="BR89" t="s">
        <v>157</v>
      </c>
      <c r="BS89" t="s">
        <v>157</v>
      </c>
      <c r="BT89" t="s">
        <v>157</v>
      </c>
      <c r="BU89" t="s">
        <v>157</v>
      </c>
      <c r="BV89" t="s">
        <v>30</v>
      </c>
      <c r="BW89" t="s">
        <v>157</v>
      </c>
      <c r="BX89" t="s">
        <v>157</v>
      </c>
      <c r="BY89" t="s">
        <v>157</v>
      </c>
      <c r="BZ89" t="s">
        <v>157</v>
      </c>
    </row>
    <row r="90" spans="2:78" x14ac:dyDescent="0.25">
      <c r="B90" t="str">
        <f>XPlan_raw7[[#This Row],[EKA_kode]]</f>
        <v>T340064402</v>
      </c>
      <c r="C90" t="str">
        <f>XPlan_raw7[[#This Row],[eka_langtnavn]]</f>
        <v>Statics and Materials</v>
      </c>
      <c r="D90" t="str">
        <f>IF(XPlan_raw7[[#This Row],[Interne-kode]]&lt;&gt;"(tom)",XPlan_raw7[[#This Row],[Interne-kode]],"")</f>
        <v>MECH1</v>
      </c>
      <c r="E9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90" t="str">
        <f>IF(XPlan_raw7[[#This Row],[Campus]]&lt;&gt;"(tom)",XPlan_raw7[[#This Row],[Campus]],"")</f>
        <v>Sønderborg</v>
      </c>
      <c r="H90" t="str">
        <f>IF(XPlan_raw7[[#This Row],[Prøveform]]&lt;&gt;"(tom)",XPlan_raw7[[#This Row],[Prøveform]],"")</f>
        <v>Written examination</v>
      </c>
      <c r="I90" t="str">
        <f>IF(XPlan_raw7[[#This Row],[Eksaminator_samlet]]&lt;&gt;"",XPlan_raw7[[#This Row],[Eksaminator_samlet]],"")</f>
        <v>Morten Madsen, Vincent Le Corre</v>
      </c>
      <c r="J90" t="str">
        <f>IF(XPlan_raw7[[#This Row],[Censur]]&lt;&gt;"(tom)",XPlan_raw7[[#This Row],[Censur]],"")</f>
        <v>Second examiner: Internal</v>
      </c>
      <c r="K9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(tom),(tom),(tom),(tom),(tom),(tom),(tom),(tom),(tom),(tom),(tom),(tom),(tom),(tom),(tom)</v>
      </c>
      <c r="R90" t="s">
        <v>546</v>
      </c>
      <c r="S90" t="s">
        <v>547</v>
      </c>
      <c r="T90" t="s">
        <v>548</v>
      </c>
      <c r="U90" t="s">
        <v>165</v>
      </c>
      <c r="V90" t="s">
        <v>157</v>
      </c>
      <c r="W90" s="4">
        <v>45782</v>
      </c>
      <c r="Y90" t="s">
        <v>632</v>
      </c>
      <c r="Z90" t="s">
        <v>549</v>
      </c>
      <c r="AA90" s="35" t="s">
        <v>159</v>
      </c>
      <c r="AB90" t="s">
        <v>160</v>
      </c>
      <c r="AC90" s="4" t="s">
        <v>157</v>
      </c>
      <c r="AF90" t="s">
        <v>20</v>
      </c>
      <c r="AG90" t="s">
        <v>157</v>
      </c>
      <c r="AH90" t="s">
        <v>157</v>
      </c>
      <c r="AI90" t="s">
        <v>157</v>
      </c>
      <c r="AJ90" t="s">
        <v>157</v>
      </c>
      <c r="AK90" t="s">
        <v>157</v>
      </c>
      <c r="AL90" t="s">
        <v>157</v>
      </c>
      <c r="AM90" t="s">
        <v>157</v>
      </c>
      <c r="AN90" t="s">
        <v>157</v>
      </c>
      <c r="AO90" t="s">
        <v>157</v>
      </c>
      <c r="AP90" t="s">
        <v>157</v>
      </c>
      <c r="AQ90" t="s">
        <v>157</v>
      </c>
      <c r="AR90" t="s">
        <v>157</v>
      </c>
      <c r="AS90" t="s">
        <v>157</v>
      </c>
      <c r="AT90" t="s">
        <v>157</v>
      </c>
      <c r="AU90" t="s">
        <v>157</v>
      </c>
      <c r="AW90" t="s">
        <v>523</v>
      </c>
      <c r="AX90" t="s">
        <v>524</v>
      </c>
      <c r="AY90" t="s">
        <v>525</v>
      </c>
      <c r="AZ90" t="s">
        <v>208</v>
      </c>
      <c r="BA90" t="s">
        <v>157</v>
      </c>
      <c r="BB90" t="s">
        <v>157</v>
      </c>
      <c r="BF90" t="s">
        <v>617</v>
      </c>
      <c r="BG90" t="s">
        <v>592</v>
      </c>
      <c r="BH90" t="s">
        <v>157</v>
      </c>
      <c r="BK90" t="s">
        <v>20</v>
      </c>
      <c r="BL90" t="s">
        <v>19</v>
      </c>
      <c r="BM90" t="s">
        <v>21</v>
      </c>
      <c r="BN90" t="s">
        <v>22</v>
      </c>
      <c r="BO90" t="s">
        <v>157</v>
      </c>
      <c r="BP90" t="s">
        <v>157</v>
      </c>
      <c r="BQ90" t="s">
        <v>157</v>
      </c>
      <c r="BR90" t="s">
        <v>157</v>
      </c>
      <c r="BS90" t="s">
        <v>157</v>
      </c>
      <c r="BT90" t="s">
        <v>157</v>
      </c>
      <c r="BU90" t="s">
        <v>157</v>
      </c>
      <c r="BV90" t="s">
        <v>157</v>
      </c>
      <c r="BW90" t="s">
        <v>157</v>
      </c>
      <c r="BX90" t="s">
        <v>157</v>
      </c>
      <c r="BY90" t="s">
        <v>157</v>
      </c>
      <c r="BZ90" t="s">
        <v>157</v>
      </c>
    </row>
    <row r="91" spans="2:78" x14ac:dyDescent="0.25">
      <c r="B91" t="str">
        <f>XPlan_raw7[[#This Row],[EKA_kode]]</f>
        <v>T340076412</v>
      </c>
      <c r="C91" t="str">
        <f>XPlan_raw7[[#This Row],[eka_langtnavn]]</f>
        <v>Mechatronics Semester Project 1 D</v>
      </c>
      <c r="D91" t="str">
        <f>IF(XPlan_raw7[[#This Row],[Interne-kode]]&lt;&gt;"(tom)",XPlan_raw7[[#This Row],[Interne-kode]],"")</f>
        <v>MC-SPRO1-ENG</v>
      </c>
      <c r="E9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91" t="str">
        <f>IF(XPlan_raw7[[#This Row],[Campus]]&lt;&gt;"(tom)",XPlan_raw7[[#This Row],[Campus]],"")</f>
        <v>Sønderborg</v>
      </c>
      <c r="H91">
        <f>IF(XPlan_raw7[[#This Row],[Prøveform]]&lt;&gt;"(tom)",XPlan_raw7[[#This Row],[Prøveform]],"")</f>
        <v>0</v>
      </c>
      <c r="I91" t="str">
        <f>IF(XPlan_raw7[[#This Row],[Eksaminator_samlet]]&lt;&gt;"",XPlan_raw7[[#This Row],[Eksaminator_samlet]],"")</f>
        <v>Lars Duggen, Casper Kunstmann</v>
      </c>
      <c r="J91">
        <f>IF(XPlan_raw7[[#This Row],[Censur]]&lt;&gt;"(tom)",XPlan_raw7[[#This Row],[Censur]],"")</f>
        <v>0</v>
      </c>
      <c r="K9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1" s="28" t="s">
        <v>550</v>
      </c>
      <c r="S91" s="28" t="s">
        <v>551</v>
      </c>
      <c r="T91" s="35" t="s">
        <v>552</v>
      </c>
      <c r="U91" s="28" t="s">
        <v>165</v>
      </c>
      <c r="V91" s="35" t="s">
        <v>157</v>
      </c>
      <c r="W91" s="39"/>
      <c r="X91" s="40"/>
      <c r="Y91" s="40" t="s">
        <v>632</v>
      </c>
      <c r="Z91" s="28" t="s">
        <v>280</v>
      </c>
      <c r="AB91" s="28"/>
      <c r="AC91" s="40" t="s">
        <v>157</v>
      </c>
      <c r="AD91" s="39"/>
      <c r="AE91" s="35"/>
      <c r="AF91" t="s">
        <v>20</v>
      </c>
      <c r="AG91" s="28" t="s">
        <v>157</v>
      </c>
      <c r="AH91" s="35" t="s">
        <v>157</v>
      </c>
      <c r="AI91" s="28" t="s">
        <v>22</v>
      </c>
      <c r="AJ91" s="35" t="s">
        <v>157</v>
      </c>
      <c r="AK91" s="28" t="s">
        <v>157</v>
      </c>
      <c r="AL91" s="35" t="s">
        <v>157</v>
      </c>
      <c r="AM91" s="28" t="s">
        <v>157</v>
      </c>
      <c r="AN91" s="35" t="s">
        <v>157</v>
      </c>
      <c r="AO91" s="35" t="s">
        <v>157</v>
      </c>
      <c r="AP91" s="35" t="s">
        <v>157</v>
      </c>
      <c r="AQ91" s="35" t="s">
        <v>157</v>
      </c>
      <c r="AR91" s="35" t="s">
        <v>157</v>
      </c>
      <c r="AS91" s="35" t="s">
        <v>157</v>
      </c>
      <c r="AT91" s="35" t="s">
        <v>157</v>
      </c>
      <c r="AU91" s="35" t="s">
        <v>157</v>
      </c>
      <c r="AW91" t="s">
        <v>451</v>
      </c>
      <c r="AX91" t="s">
        <v>452</v>
      </c>
      <c r="AY91" t="s">
        <v>453</v>
      </c>
      <c r="AZ91" t="s">
        <v>156</v>
      </c>
      <c r="BA91" t="s">
        <v>157</v>
      </c>
      <c r="BB91" t="s">
        <v>157</v>
      </c>
      <c r="BF91" t="s">
        <v>589</v>
      </c>
      <c r="BG91" t="s">
        <v>586</v>
      </c>
      <c r="BH91" t="s">
        <v>157</v>
      </c>
      <c r="BK91" t="s">
        <v>20</v>
      </c>
      <c r="BL91" t="s">
        <v>157</v>
      </c>
      <c r="BM91" t="s">
        <v>157</v>
      </c>
      <c r="BN91" t="s">
        <v>157</v>
      </c>
      <c r="BO91" t="s">
        <v>157</v>
      </c>
      <c r="BP91" t="s">
        <v>24</v>
      </c>
      <c r="BQ91" t="s">
        <v>157</v>
      </c>
      <c r="BR91" t="s">
        <v>157</v>
      </c>
      <c r="BS91" t="s">
        <v>157</v>
      </c>
      <c r="BT91" t="s">
        <v>157</v>
      </c>
      <c r="BU91" t="s">
        <v>157</v>
      </c>
      <c r="BV91" t="s">
        <v>157</v>
      </c>
      <c r="BW91" t="s">
        <v>157</v>
      </c>
      <c r="BX91" t="s">
        <v>157</v>
      </c>
      <c r="BY91" t="s">
        <v>157</v>
      </c>
      <c r="BZ91" t="s">
        <v>157</v>
      </c>
    </row>
    <row r="92" spans="2:78" x14ac:dyDescent="0.25">
      <c r="B92" t="str">
        <f>XPlan_raw7[[#This Row],[EKA_kode]]</f>
        <v>T340076412</v>
      </c>
      <c r="C92" t="str">
        <f>XPlan_raw7[[#This Row],[eka_langtnavn]]</f>
        <v>Mechatronics Semester Project 1 D</v>
      </c>
      <c r="D92" t="str">
        <f>IF(XPlan_raw7[[#This Row],[Interne-kode]]&lt;&gt;"(tom)",XPlan_raw7[[#This Row],[Interne-kode]],"")</f>
        <v>MC-SPRO1-ENG</v>
      </c>
      <c r="E9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92" t="str">
        <f>IF(XPlan_raw7[[#This Row],[Campus]]&lt;&gt;"(tom)",XPlan_raw7[[#This Row],[Campus]],"")</f>
        <v>Sønderborg</v>
      </c>
      <c r="H92" t="str">
        <f>IF(XPlan_raw7[[#This Row],[Prøveform]]&lt;&gt;"(tom)",XPlan_raw7[[#This Row],[Prøveform]],"")</f>
        <v>Hand-In</v>
      </c>
      <c r="I92" t="str">
        <f>IF(XPlan_raw7[[#This Row],[Eksaminator_samlet]]&lt;&gt;"",XPlan_raw7[[#This Row],[Eksaminator_samlet]],"")</f>
        <v>Lars Duggen, Casper Kunstmann</v>
      </c>
      <c r="J92">
        <f>IF(XPlan_raw7[[#This Row],[Censur]]&lt;&gt;"(tom)",XPlan_raw7[[#This Row],[Censur]],"")</f>
        <v>0</v>
      </c>
      <c r="K9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9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2" t="s">
        <v>550</v>
      </c>
      <c r="S92" t="s">
        <v>551</v>
      </c>
      <c r="T92" t="s">
        <v>552</v>
      </c>
      <c r="U92" t="s">
        <v>165</v>
      </c>
      <c r="V92" t="s">
        <v>157</v>
      </c>
      <c r="W92" s="4">
        <v>45793</v>
      </c>
      <c r="Y92" t="s">
        <v>632</v>
      </c>
      <c r="Z92" t="s">
        <v>280</v>
      </c>
      <c r="AA92" t="s">
        <v>636</v>
      </c>
      <c r="AC92" s="4">
        <v>45793</v>
      </c>
      <c r="AF92" t="s">
        <v>20</v>
      </c>
      <c r="AG92" t="s">
        <v>157</v>
      </c>
      <c r="AH92" t="s">
        <v>157</v>
      </c>
      <c r="AI92" t="s">
        <v>22</v>
      </c>
      <c r="AJ92" t="s">
        <v>157</v>
      </c>
      <c r="AK92" t="s">
        <v>157</v>
      </c>
      <c r="AL92" t="s">
        <v>157</v>
      </c>
      <c r="AM92" t="s">
        <v>157</v>
      </c>
      <c r="AN92" t="s">
        <v>157</v>
      </c>
      <c r="AO92" t="s">
        <v>157</v>
      </c>
      <c r="AP92" t="s">
        <v>157</v>
      </c>
      <c r="AQ92" t="s">
        <v>157</v>
      </c>
      <c r="AR92" t="s">
        <v>157</v>
      </c>
      <c r="AS92" t="s">
        <v>157</v>
      </c>
      <c r="AT92" t="s">
        <v>157</v>
      </c>
      <c r="AU92" t="s">
        <v>157</v>
      </c>
      <c r="AW92" t="s">
        <v>618</v>
      </c>
      <c r="AX92" t="s">
        <v>521</v>
      </c>
      <c r="AY92" t="s">
        <v>157</v>
      </c>
      <c r="AZ92" t="s">
        <v>157</v>
      </c>
      <c r="BA92" t="s">
        <v>157</v>
      </c>
      <c r="BB92" t="s">
        <v>157</v>
      </c>
      <c r="BF92" t="s">
        <v>157</v>
      </c>
      <c r="BG92" t="s">
        <v>157</v>
      </c>
      <c r="BH92" t="s">
        <v>157</v>
      </c>
      <c r="BK92" t="s">
        <v>20</v>
      </c>
      <c r="BL92" t="s">
        <v>157</v>
      </c>
      <c r="BM92" t="s">
        <v>157</v>
      </c>
      <c r="BN92" t="s">
        <v>157</v>
      </c>
      <c r="BO92" t="s">
        <v>157</v>
      </c>
      <c r="BP92" t="s">
        <v>157</v>
      </c>
      <c r="BQ92" t="s">
        <v>157</v>
      </c>
      <c r="BR92" t="s">
        <v>157</v>
      </c>
      <c r="BS92" t="s">
        <v>157</v>
      </c>
      <c r="BT92" t="s">
        <v>157</v>
      </c>
      <c r="BU92" t="s">
        <v>29</v>
      </c>
      <c r="BV92" t="s">
        <v>157</v>
      </c>
      <c r="BW92" t="s">
        <v>157</v>
      </c>
      <c r="BX92" t="s">
        <v>157</v>
      </c>
      <c r="BY92" t="s">
        <v>157</v>
      </c>
      <c r="BZ92" t="s">
        <v>157</v>
      </c>
    </row>
    <row r="93" spans="2:78" x14ac:dyDescent="0.25">
      <c r="B93" t="str">
        <f>XPlan_raw7[[#This Row],[EKA_kode]]</f>
        <v>T340082402</v>
      </c>
      <c r="C93" t="str">
        <f>XPlan_raw7[[#This Row],[eka_langtnavn]]</f>
        <v>Mechatronics Semester Project 2 C</v>
      </c>
      <c r="D93" t="str">
        <f>IF(XPlan_raw7[[#This Row],[Interne-kode]]&lt;&gt;"(tom)",XPlan_raw7[[#This Row],[Interne-kode]],"")</f>
        <v>MC-SPRO2C</v>
      </c>
      <c r="E9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3" t="str">
        <f>IF(XPlan_raw7[[#This Row],[Campus]]&lt;&gt;"(tom)",XPlan_raw7[[#This Row],[Campus]],"")</f>
        <v>Sønderborg</v>
      </c>
      <c r="H93" t="str">
        <f>IF(XPlan_raw7[[#This Row],[Prøveform]]&lt;&gt;"(tom)",XPlan_raw7[[#This Row],[Prøveform]],"")</f>
        <v>Oral examination</v>
      </c>
      <c r="I93" t="str">
        <f>IF(XPlan_raw7[[#This Row],[Eksaminator_samlet]]&lt;&gt;"",XPlan_raw7[[#This Row],[Eksaminator_samlet]],"")</f>
        <v>Lars Duggen, Casper Kunstmann</v>
      </c>
      <c r="J93" t="str">
        <f>IF(XPlan_raw7[[#This Row],[Censur]]&lt;&gt;"(tom)",XPlan_raw7[[#This Row],[Censur]],"")</f>
        <v>Second examiner: Internal</v>
      </c>
      <c r="K9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3" t="s">
        <v>277</v>
      </c>
      <c r="S93" t="s">
        <v>278</v>
      </c>
      <c r="T93" t="s">
        <v>279</v>
      </c>
      <c r="U93" t="s">
        <v>156</v>
      </c>
      <c r="V93" t="s">
        <v>157</v>
      </c>
      <c r="W93" s="4">
        <v>45828</v>
      </c>
      <c r="X93" s="4">
        <v>45834</v>
      </c>
      <c r="Y93" t="s">
        <v>630</v>
      </c>
      <c r="Z93" t="s">
        <v>280</v>
      </c>
      <c r="AA93" s="35" t="s">
        <v>186</v>
      </c>
      <c r="AB93" t="s">
        <v>160</v>
      </c>
      <c r="AC93" s="4">
        <v>45889</v>
      </c>
      <c r="AE93" t="s">
        <v>161</v>
      </c>
      <c r="AF93" t="s">
        <v>20</v>
      </c>
      <c r="AG93" t="s">
        <v>157</v>
      </c>
      <c r="AH93" t="s">
        <v>157</v>
      </c>
      <c r="AI93" t="s">
        <v>157</v>
      </c>
      <c r="AJ93" t="s">
        <v>157</v>
      </c>
      <c r="AK93" t="s">
        <v>157</v>
      </c>
      <c r="AL93" t="s">
        <v>157</v>
      </c>
      <c r="AM93" t="s">
        <v>157</v>
      </c>
      <c r="AN93" t="s">
        <v>27</v>
      </c>
      <c r="AO93" t="s">
        <v>157</v>
      </c>
      <c r="AP93" t="s">
        <v>157</v>
      </c>
      <c r="AQ93" t="s">
        <v>157</v>
      </c>
      <c r="AR93" t="s">
        <v>157</v>
      </c>
      <c r="AS93" t="s">
        <v>157</v>
      </c>
      <c r="AT93" t="s">
        <v>157</v>
      </c>
      <c r="AU93" t="s">
        <v>157</v>
      </c>
      <c r="AW93" t="s">
        <v>403</v>
      </c>
      <c r="AX93" t="s">
        <v>404</v>
      </c>
      <c r="AY93" t="s">
        <v>405</v>
      </c>
      <c r="AZ93" t="s">
        <v>203</v>
      </c>
      <c r="BA93" t="s">
        <v>157</v>
      </c>
      <c r="BB93" t="s">
        <v>157</v>
      </c>
      <c r="BF93" t="s">
        <v>589</v>
      </c>
      <c r="BG93" t="s">
        <v>586</v>
      </c>
      <c r="BH93" t="s">
        <v>157</v>
      </c>
      <c r="BK93" t="s">
        <v>20</v>
      </c>
      <c r="BL93" t="s">
        <v>157</v>
      </c>
      <c r="BM93" t="s">
        <v>157</v>
      </c>
      <c r="BN93" t="s">
        <v>157</v>
      </c>
      <c r="BO93" t="s">
        <v>157</v>
      </c>
      <c r="BP93" t="s">
        <v>24</v>
      </c>
      <c r="BQ93" t="s">
        <v>157</v>
      </c>
      <c r="BR93" t="s">
        <v>157</v>
      </c>
      <c r="BS93" t="s">
        <v>157</v>
      </c>
      <c r="BT93" t="s">
        <v>157</v>
      </c>
      <c r="BU93" t="s">
        <v>157</v>
      </c>
      <c r="BV93" t="s">
        <v>157</v>
      </c>
      <c r="BW93" t="s">
        <v>157</v>
      </c>
      <c r="BX93" t="s">
        <v>157</v>
      </c>
      <c r="BY93" t="s">
        <v>157</v>
      </c>
      <c r="BZ93" t="s">
        <v>34</v>
      </c>
    </row>
    <row r="94" spans="2:78" x14ac:dyDescent="0.25">
      <c r="B94" t="str">
        <f>XPlan_raw7[[#This Row],[EKA_kode]]</f>
        <v>T340082402</v>
      </c>
      <c r="C94" t="str">
        <f>XPlan_raw7[[#This Row],[eka_langtnavn]]</f>
        <v>Mechatronics Semester Project 2 C</v>
      </c>
      <c r="D94" t="str">
        <f>IF(XPlan_raw7[[#This Row],[Interne-kode]]&lt;&gt;"(tom)",XPlan_raw7[[#This Row],[Interne-kode]],"")</f>
        <v>MC-SPRO2C</v>
      </c>
      <c r="E9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4" t="str">
        <f>IF(XPlan_raw7[[#This Row],[Campus]]&lt;&gt;"(tom)",XPlan_raw7[[#This Row],[Campus]],"")</f>
        <v>Sønderborg</v>
      </c>
      <c r="H94" t="str">
        <f>IF(XPlan_raw7[[#This Row],[Prøveform]]&lt;&gt;"(tom)",XPlan_raw7[[#This Row],[Prøveform]],"")</f>
        <v>Hand-In</v>
      </c>
      <c r="I94" t="str">
        <f>IF(XPlan_raw7[[#This Row],[Eksaminator_samlet]]&lt;&gt;"",XPlan_raw7[[#This Row],[Eksaminator_samlet]],"")</f>
        <v>Lars Duggen, Casper Kunstmann</v>
      </c>
      <c r="J94" t="str">
        <f>IF(XPlan_raw7[[#This Row],[Censur]]&lt;&gt;"(tom)",XPlan_raw7[[#This Row],[Censur]],"")</f>
        <v>Second examiner: Internal</v>
      </c>
      <c r="K9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4" t="s">
        <v>277</v>
      </c>
      <c r="S94" t="s">
        <v>278</v>
      </c>
      <c r="T94" t="s">
        <v>279</v>
      </c>
      <c r="U94" t="s">
        <v>156</v>
      </c>
      <c r="V94" t="s">
        <v>157</v>
      </c>
      <c r="W94" s="4">
        <v>45810</v>
      </c>
      <c r="Y94" t="s">
        <v>630</v>
      </c>
      <c r="Z94" t="s">
        <v>280</v>
      </c>
      <c r="AA94" t="s">
        <v>636</v>
      </c>
      <c r="AB94" t="s">
        <v>160</v>
      </c>
      <c r="AC94" s="4">
        <v>45880</v>
      </c>
      <c r="AE94" t="s">
        <v>161</v>
      </c>
      <c r="AF94" t="s">
        <v>20</v>
      </c>
      <c r="AG94" t="s">
        <v>157</v>
      </c>
      <c r="AH94" t="s">
        <v>157</v>
      </c>
      <c r="AI94" t="s">
        <v>157</v>
      </c>
      <c r="AJ94" t="s">
        <v>157</v>
      </c>
      <c r="AK94" t="s">
        <v>157</v>
      </c>
      <c r="AL94" t="s">
        <v>157</v>
      </c>
      <c r="AM94" t="s">
        <v>157</v>
      </c>
      <c r="AN94" t="s">
        <v>27</v>
      </c>
      <c r="AO94" t="s">
        <v>157</v>
      </c>
      <c r="AP94" t="s">
        <v>157</v>
      </c>
      <c r="AQ94" t="s">
        <v>157</v>
      </c>
      <c r="AR94" t="s">
        <v>157</v>
      </c>
      <c r="AS94" t="s">
        <v>157</v>
      </c>
      <c r="AT94" t="s">
        <v>157</v>
      </c>
      <c r="AU94" t="s">
        <v>157</v>
      </c>
      <c r="AW94" t="s">
        <v>412</v>
      </c>
      <c r="AX94" t="s">
        <v>413</v>
      </c>
      <c r="AY94" t="s">
        <v>414</v>
      </c>
      <c r="AZ94" t="s">
        <v>156</v>
      </c>
      <c r="BA94" t="s">
        <v>157</v>
      </c>
      <c r="BB94" t="s">
        <v>157</v>
      </c>
      <c r="BF94" t="s">
        <v>589</v>
      </c>
      <c r="BG94" t="s">
        <v>586</v>
      </c>
      <c r="BH94" t="s">
        <v>157</v>
      </c>
      <c r="BK94" t="s">
        <v>20</v>
      </c>
      <c r="BL94" t="s">
        <v>157</v>
      </c>
      <c r="BM94" t="s">
        <v>157</v>
      </c>
      <c r="BN94" t="s">
        <v>157</v>
      </c>
      <c r="BO94" t="s">
        <v>157</v>
      </c>
      <c r="BP94" t="s">
        <v>157</v>
      </c>
      <c r="BQ94" t="s">
        <v>157</v>
      </c>
      <c r="BR94" t="s">
        <v>157</v>
      </c>
      <c r="BS94" t="s">
        <v>157</v>
      </c>
      <c r="BT94" t="s">
        <v>157</v>
      </c>
      <c r="BU94" t="s">
        <v>157</v>
      </c>
      <c r="BV94" t="s">
        <v>157</v>
      </c>
      <c r="BW94" t="s">
        <v>157</v>
      </c>
      <c r="BX94" t="s">
        <v>32</v>
      </c>
      <c r="BY94" t="s">
        <v>157</v>
      </c>
      <c r="BZ94" t="s">
        <v>34</v>
      </c>
    </row>
    <row r="95" spans="2:78" x14ac:dyDescent="0.25">
      <c r="B95" t="str">
        <f>XPlan_raw7[[#This Row],[EKA_kode]]</f>
        <v>T340083402</v>
      </c>
      <c r="C95" t="str">
        <f>XPlan_raw7[[#This Row],[eka_langtnavn]]</f>
        <v>Electronics 1</v>
      </c>
      <c r="D95" t="str">
        <f>IF(XPlan_raw7[[#This Row],[Interne-kode]]&lt;&gt;"(tom)",XPlan_raw7[[#This Row],[Interne-kode]],"")</f>
        <v>MC-ELEC1</v>
      </c>
      <c r="E9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95" t="str">
        <f>IF(XPlan_raw7[[#This Row],[Campus]]&lt;&gt;"(tom)",XPlan_raw7[[#This Row],[Campus]],"")</f>
        <v>Sønderborg</v>
      </c>
      <c r="H95" t="str">
        <f>IF(XPlan_raw7[[#This Row],[Prøveform]]&lt;&gt;"(tom)",XPlan_raw7[[#This Row],[Prøveform]],"")</f>
        <v>Written examination</v>
      </c>
      <c r="I95" t="str">
        <f>IF(XPlan_raw7[[#This Row],[Eksaminator_samlet]]&lt;&gt;"",XPlan_raw7[[#This Row],[Eksaminator_samlet]],"")</f>
        <v>Luciana Tavares</v>
      </c>
      <c r="J95" t="str">
        <f>IF(XPlan_raw7[[#This Row],[Censur]]&lt;&gt;"(tom)",XPlan_raw7[[#This Row],[Censur]],"")</f>
        <v>Second examiner: Internal</v>
      </c>
      <c r="K9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9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95" s="28" t="s">
        <v>387</v>
      </c>
      <c r="S95" s="28" t="s">
        <v>388</v>
      </c>
      <c r="T95" s="35" t="s">
        <v>389</v>
      </c>
      <c r="U95" s="28" t="s">
        <v>156</v>
      </c>
      <c r="V95" s="35" t="s">
        <v>157</v>
      </c>
      <c r="W95" s="39">
        <v>45818</v>
      </c>
      <c r="X95" s="40"/>
      <c r="Y95" s="40" t="s">
        <v>630</v>
      </c>
      <c r="Z95" s="28" t="s">
        <v>390</v>
      </c>
      <c r="AA95" s="35" t="s">
        <v>159</v>
      </c>
      <c r="AB95" s="28" t="s">
        <v>160</v>
      </c>
      <c r="AC95" s="40">
        <v>45890</v>
      </c>
      <c r="AD95" s="39"/>
      <c r="AE95" s="35"/>
      <c r="AF95" t="s">
        <v>20</v>
      </c>
      <c r="AG95" s="28" t="s">
        <v>157</v>
      </c>
      <c r="AH95" s="35" t="s">
        <v>21</v>
      </c>
      <c r="AI95" s="28" t="s">
        <v>22</v>
      </c>
      <c r="AJ95" s="35" t="s">
        <v>157</v>
      </c>
      <c r="AK95" s="28" t="s">
        <v>157</v>
      </c>
      <c r="AL95" s="35" t="s">
        <v>157</v>
      </c>
      <c r="AM95" s="28" t="s">
        <v>26</v>
      </c>
      <c r="AN95" s="35" t="s">
        <v>27</v>
      </c>
      <c r="AO95" s="35" t="s">
        <v>157</v>
      </c>
      <c r="AP95" s="35" t="s">
        <v>157</v>
      </c>
      <c r="AQ95" s="35" t="s">
        <v>157</v>
      </c>
      <c r="AR95" s="35" t="s">
        <v>157</v>
      </c>
      <c r="AS95" s="35" t="s">
        <v>157</v>
      </c>
      <c r="AT95" s="35" t="s">
        <v>157</v>
      </c>
      <c r="AU95" s="35" t="s">
        <v>157</v>
      </c>
      <c r="AW95" t="s">
        <v>235</v>
      </c>
      <c r="AX95" t="s">
        <v>236</v>
      </c>
      <c r="AY95" t="s">
        <v>237</v>
      </c>
      <c r="AZ95" t="s">
        <v>203</v>
      </c>
      <c r="BA95" t="s">
        <v>157</v>
      </c>
      <c r="BB95" t="s">
        <v>157</v>
      </c>
      <c r="BF95" t="s">
        <v>619</v>
      </c>
      <c r="BG95" t="s">
        <v>588</v>
      </c>
      <c r="BH95" t="s">
        <v>157</v>
      </c>
      <c r="BK95" t="s">
        <v>20</v>
      </c>
      <c r="BL95" t="s">
        <v>157</v>
      </c>
      <c r="BM95" t="s">
        <v>157</v>
      </c>
      <c r="BN95" t="s">
        <v>157</v>
      </c>
      <c r="BO95" t="s">
        <v>157</v>
      </c>
      <c r="BP95" t="s">
        <v>157</v>
      </c>
      <c r="BQ95" t="s">
        <v>157</v>
      </c>
      <c r="BR95" t="s">
        <v>157</v>
      </c>
      <c r="BS95" t="s">
        <v>157</v>
      </c>
      <c r="BT95" t="s">
        <v>28</v>
      </c>
      <c r="BU95" t="s">
        <v>29</v>
      </c>
      <c r="BV95" t="s">
        <v>157</v>
      </c>
      <c r="BW95" t="s">
        <v>157</v>
      </c>
      <c r="BX95" t="s">
        <v>157</v>
      </c>
      <c r="BY95" t="s">
        <v>33</v>
      </c>
      <c r="BZ95" t="s">
        <v>157</v>
      </c>
    </row>
    <row r="96" spans="2:78" x14ac:dyDescent="0.25">
      <c r="B96" t="str">
        <f>XPlan_raw7[[#This Row],[EKA_kode]]</f>
        <v>T340085402</v>
      </c>
      <c r="C96" t="str">
        <f>XPlan_raw7[[#This Row],[eka_langtnavn]]</f>
        <v>Mechatronics Semester Project 2 D</v>
      </c>
      <c r="D96" t="str">
        <f>IF(XPlan_raw7[[#This Row],[Interne-kode]]&lt;&gt;"(tom)",XPlan_raw7[[#This Row],[Interne-kode]],"")</f>
        <v>MC-SPRO2D</v>
      </c>
      <c r="E9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6" t="str">
        <f>IF(XPlan_raw7[[#This Row],[Campus]]&lt;&gt;"(tom)",XPlan_raw7[[#This Row],[Campus]],"")</f>
        <v>Sønderborg</v>
      </c>
      <c r="H96" t="str">
        <f>IF(XPlan_raw7[[#This Row],[Prøveform]]&lt;&gt;"(tom)",XPlan_raw7[[#This Row],[Prøveform]],"")</f>
        <v>Oral examination</v>
      </c>
      <c r="I96" t="str">
        <f>IF(XPlan_raw7[[#This Row],[Eksaminator_samlet]]&lt;&gt;"",XPlan_raw7[[#This Row],[Eksaminator_samlet]],"")</f>
        <v>Lars Duggen, Casper Kunstmann</v>
      </c>
      <c r="J96" t="str">
        <f>IF(XPlan_raw7[[#This Row],[Censur]]&lt;&gt;"(tom)",XPlan_raw7[[#This Row],[Censur]],"")</f>
        <v>Second examiner: Internal</v>
      </c>
      <c r="K9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6" t="s">
        <v>295</v>
      </c>
      <c r="S96" t="s">
        <v>296</v>
      </c>
      <c r="T96" t="s">
        <v>297</v>
      </c>
      <c r="U96" t="s">
        <v>156</v>
      </c>
      <c r="V96" t="s">
        <v>157</v>
      </c>
      <c r="W96" s="4">
        <v>45828</v>
      </c>
      <c r="X96" s="4">
        <v>45834</v>
      </c>
      <c r="Y96" t="s">
        <v>630</v>
      </c>
      <c r="Z96" t="s">
        <v>280</v>
      </c>
      <c r="AA96" t="s">
        <v>186</v>
      </c>
      <c r="AB96" t="s">
        <v>160</v>
      </c>
      <c r="AC96" s="4">
        <v>45889</v>
      </c>
      <c r="AE96" t="s">
        <v>161</v>
      </c>
      <c r="AF96" t="s">
        <v>20</v>
      </c>
      <c r="AG96" t="s">
        <v>157</v>
      </c>
      <c r="AH96" t="s">
        <v>157</v>
      </c>
      <c r="AI96" t="s">
        <v>22</v>
      </c>
      <c r="AJ96" t="s">
        <v>157</v>
      </c>
      <c r="AK96" t="s">
        <v>157</v>
      </c>
      <c r="AL96" t="s">
        <v>157</v>
      </c>
      <c r="AM96" t="s">
        <v>157</v>
      </c>
      <c r="AN96" t="s">
        <v>157</v>
      </c>
      <c r="AO96" t="s">
        <v>157</v>
      </c>
      <c r="AP96" t="s">
        <v>157</v>
      </c>
      <c r="AQ96" t="s">
        <v>157</v>
      </c>
      <c r="AR96" t="s">
        <v>157</v>
      </c>
      <c r="AS96" t="s">
        <v>157</v>
      </c>
      <c r="AT96" t="s">
        <v>157</v>
      </c>
      <c r="AU96" t="s">
        <v>157</v>
      </c>
      <c r="AW96" t="s">
        <v>153</v>
      </c>
      <c r="AX96" t="s">
        <v>386</v>
      </c>
      <c r="AY96" t="s">
        <v>155</v>
      </c>
      <c r="AZ96" t="s">
        <v>156</v>
      </c>
      <c r="BA96" t="s">
        <v>157</v>
      </c>
      <c r="BB96" t="s">
        <v>157</v>
      </c>
      <c r="BF96" t="s">
        <v>585</v>
      </c>
      <c r="BG96" t="s">
        <v>586</v>
      </c>
      <c r="BH96" t="s">
        <v>157</v>
      </c>
      <c r="BK96" t="s">
        <v>20</v>
      </c>
      <c r="BL96" t="s">
        <v>157</v>
      </c>
      <c r="BM96" t="s">
        <v>21</v>
      </c>
      <c r="BN96" t="s">
        <v>22</v>
      </c>
      <c r="BO96" t="s">
        <v>157</v>
      </c>
      <c r="BP96" t="s">
        <v>157</v>
      </c>
      <c r="BQ96" t="s">
        <v>157</v>
      </c>
      <c r="BR96" t="s">
        <v>26</v>
      </c>
      <c r="BS96" t="s">
        <v>27</v>
      </c>
      <c r="BT96" t="s">
        <v>157</v>
      </c>
      <c r="BU96" t="s">
        <v>157</v>
      </c>
      <c r="BV96" t="s">
        <v>157</v>
      </c>
      <c r="BW96" t="s">
        <v>157</v>
      </c>
      <c r="BX96" t="s">
        <v>157</v>
      </c>
      <c r="BY96" t="s">
        <v>157</v>
      </c>
      <c r="BZ96" t="s">
        <v>157</v>
      </c>
    </row>
    <row r="97" spans="2:78" x14ac:dyDescent="0.25">
      <c r="B97" t="str">
        <f>XPlan_raw7[[#This Row],[EKA_kode]]</f>
        <v>T340085402</v>
      </c>
      <c r="C97" t="str">
        <f>XPlan_raw7[[#This Row],[eka_langtnavn]]</f>
        <v>Mechatronics Semester Project 2 D</v>
      </c>
      <c r="D97" t="str">
        <f>IF(XPlan_raw7[[#This Row],[Interne-kode]]&lt;&gt;"(tom)",XPlan_raw7[[#This Row],[Interne-kode]],"")</f>
        <v>MC-SPRO2D</v>
      </c>
      <c r="E9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7" t="str">
        <f>IF(XPlan_raw7[[#This Row],[Campus]]&lt;&gt;"(tom)",XPlan_raw7[[#This Row],[Campus]],"")</f>
        <v>Sønderborg</v>
      </c>
      <c r="H97" t="str">
        <f>IF(XPlan_raw7[[#This Row],[Prøveform]]&lt;&gt;"(tom)",XPlan_raw7[[#This Row],[Prøveform]],"")</f>
        <v>Hand-In</v>
      </c>
      <c r="I97" t="str">
        <f>IF(XPlan_raw7[[#This Row],[Eksaminator_samlet]]&lt;&gt;"",XPlan_raw7[[#This Row],[Eksaminator_samlet]],"")</f>
        <v>Lars Duggen, Casper Kunstmann</v>
      </c>
      <c r="J97" t="str">
        <f>IF(XPlan_raw7[[#This Row],[Censur]]&lt;&gt;"(tom)",XPlan_raw7[[#This Row],[Censur]],"")</f>
        <v>Second examiner: Internal</v>
      </c>
      <c r="K9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7" s="5" t="s">
        <v>295</v>
      </c>
      <c r="S97" s="5" t="s">
        <v>296</v>
      </c>
      <c r="T97" t="s">
        <v>297</v>
      </c>
      <c r="U97" s="5" t="s">
        <v>156</v>
      </c>
      <c r="V97" t="s">
        <v>157</v>
      </c>
      <c r="W97" s="45">
        <v>45810</v>
      </c>
      <c r="Y97" s="4" t="s">
        <v>630</v>
      </c>
      <c r="Z97" s="5" t="s">
        <v>280</v>
      </c>
      <c r="AA97" t="s">
        <v>636</v>
      </c>
      <c r="AB97" s="5" t="s">
        <v>160</v>
      </c>
      <c r="AC97" s="4">
        <v>45880</v>
      </c>
      <c r="AD97" s="45"/>
      <c r="AE97" t="s">
        <v>161</v>
      </c>
      <c r="AF97" t="s">
        <v>20</v>
      </c>
      <c r="AG97" s="5" t="s">
        <v>157</v>
      </c>
      <c r="AH97" t="s">
        <v>157</v>
      </c>
      <c r="AI97" s="5" t="s">
        <v>22</v>
      </c>
      <c r="AJ97" t="s">
        <v>157</v>
      </c>
      <c r="AK97" s="5" t="s">
        <v>157</v>
      </c>
      <c r="AL97" t="s">
        <v>157</v>
      </c>
      <c r="AM97" s="5" t="s">
        <v>157</v>
      </c>
      <c r="AN97" t="s">
        <v>157</v>
      </c>
      <c r="AO97" t="s">
        <v>157</v>
      </c>
      <c r="AP97" t="s">
        <v>157</v>
      </c>
      <c r="AQ97" t="s">
        <v>157</v>
      </c>
      <c r="AR97" t="s">
        <v>157</v>
      </c>
      <c r="AS97" t="s">
        <v>157</v>
      </c>
      <c r="AT97" t="s">
        <v>157</v>
      </c>
      <c r="AU97" t="s">
        <v>157</v>
      </c>
      <c r="AW97" t="s">
        <v>330</v>
      </c>
      <c r="AX97" t="s">
        <v>331</v>
      </c>
      <c r="AY97" t="s">
        <v>332</v>
      </c>
      <c r="AZ97" t="s">
        <v>156</v>
      </c>
      <c r="BA97" t="s">
        <v>157</v>
      </c>
      <c r="BB97" t="s">
        <v>157</v>
      </c>
      <c r="BF97" t="s">
        <v>599</v>
      </c>
      <c r="BG97" t="s">
        <v>586</v>
      </c>
      <c r="BH97" t="s">
        <v>157</v>
      </c>
      <c r="BK97" t="s">
        <v>20</v>
      </c>
      <c r="BL97" t="s">
        <v>157</v>
      </c>
      <c r="BM97" t="s">
        <v>157</v>
      </c>
      <c r="BN97" t="s">
        <v>157</v>
      </c>
      <c r="BO97" t="s">
        <v>157</v>
      </c>
      <c r="BP97" t="s">
        <v>157</v>
      </c>
      <c r="BQ97" t="s">
        <v>157</v>
      </c>
      <c r="BR97" t="s">
        <v>157</v>
      </c>
      <c r="BS97" t="s">
        <v>157</v>
      </c>
      <c r="BT97" t="s">
        <v>157</v>
      </c>
      <c r="BU97" t="s">
        <v>157</v>
      </c>
      <c r="BV97" t="s">
        <v>157</v>
      </c>
      <c r="BW97" t="s">
        <v>157</v>
      </c>
      <c r="BX97" t="s">
        <v>157</v>
      </c>
      <c r="BY97" t="s">
        <v>33</v>
      </c>
      <c r="BZ97" t="s">
        <v>157</v>
      </c>
    </row>
    <row r="98" spans="2:78" x14ac:dyDescent="0.25">
      <c r="B98" t="str">
        <f>XPlan_raw7[[#This Row],[EKA_kode]]</f>
        <v>T340086402</v>
      </c>
      <c r="C98" t="str">
        <f>XPlan_raw7[[#This Row],[eka_langtnavn]]</f>
        <v>Mechatronics Semester Project 4 D</v>
      </c>
      <c r="D98" t="str">
        <f>IF(XPlan_raw7[[#This Row],[Interne-kode]]&lt;&gt;"(tom)",XPlan_raw7[[#This Row],[Interne-kode]],"")</f>
        <v>MC-SPRO4D</v>
      </c>
      <c r="E9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98" t="str">
        <f>IF(XPlan_raw7[[#This Row],[Campus]]&lt;&gt;"(tom)",XPlan_raw7[[#This Row],[Campus]],"")</f>
        <v>Sønderborg</v>
      </c>
      <c r="H98" t="str">
        <f>IF(XPlan_raw7[[#This Row],[Prøveform]]&lt;&gt;"(tom)",XPlan_raw7[[#This Row],[Prøveform]],"")</f>
        <v>Oral examination</v>
      </c>
      <c r="I98" t="str">
        <f>IF(XPlan_raw7[[#This Row],[Eksaminator_samlet]]&lt;&gt;"",XPlan_raw7[[#This Row],[Eksaminator_samlet]],"")</f>
        <v>Lars Duggen, Davi Gonçalves Accioli</v>
      </c>
      <c r="J98" t="str">
        <f>IF(XPlan_raw7[[#This Row],[Censur]]&lt;&gt;"(tom)",XPlan_raw7[[#This Row],[Censur]],"")</f>
        <v>Second examiner: External</v>
      </c>
      <c r="K9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9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8" t="s">
        <v>298</v>
      </c>
      <c r="S98" t="s">
        <v>299</v>
      </c>
      <c r="T98" t="s">
        <v>300</v>
      </c>
      <c r="U98" t="s">
        <v>203</v>
      </c>
      <c r="V98" t="s">
        <v>157</v>
      </c>
      <c r="W98" s="4">
        <v>45824</v>
      </c>
      <c r="X98" s="4">
        <v>45827</v>
      </c>
      <c r="Y98" t="s">
        <v>630</v>
      </c>
      <c r="Z98" t="s">
        <v>276</v>
      </c>
      <c r="AA98" t="s">
        <v>186</v>
      </c>
      <c r="AB98" t="s">
        <v>187</v>
      </c>
      <c r="AC98" s="4">
        <v>45896</v>
      </c>
      <c r="AE98" t="s">
        <v>161</v>
      </c>
      <c r="AF98" t="s">
        <v>20</v>
      </c>
      <c r="AG98" t="s">
        <v>157</v>
      </c>
      <c r="AH98" t="s">
        <v>157</v>
      </c>
      <c r="AI98" t="s">
        <v>22</v>
      </c>
      <c r="AJ98" t="s">
        <v>157</v>
      </c>
      <c r="AK98" t="s">
        <v>157</v>
      </c>
      <c r="AL98" t="s">
        <v>157</v>
      </c>
      <c r="AM98" t="s">
        <v>157</v>
      </c>
      <c r="AN98" t="s">
        <v>157</v>
      </c>
      <c r="AO98" t="s">
        <v>157</v>
      </c>
      <c r="AP98" t="s">
        <v>157</v>
      </c>
      <c r="AQ98" t="s">
        <v>157</v>
      </c>
      <c r="AR98" t="s">
        <v>157</v>
      </c>
      <c r="AS98" t="s">
        <v>157</v>
      </c>
      <c r="AT98" t="s">
        <v>157</v>
      </c>
      <c r="AU98" t="s">
        <v>157</v>
      </c>
      <c r="AW98" t="s">
        <v>455</v>
      </c>
      <c r="AX98" t="s">
        <v>456</v>
      </c>
      <c r="AY98" t="s">
        <v>457</v>
      </c>
      <c r="AZ98" t="s">
        <v>156</v>
      </c>
      <c r="BA98" t="s">
        <v>157</v>
      </c>
      <c r="BB98" t="s">
        <v>157</v>
      </c>
      <c r="BF98" t="s">
        <v>589</v>
      </c>
      <c r="BG98" t="s">
        <v>586</v>
      </c>
      <c r="BH98" t="s">
        <v>157</v>
      </c>
      <c r="BK98" t="s">
        <v>20</v>
      </c>
      <c r="BL98" t="s">
        <v>157</v>
      </c>
      <c r="BM98" t="s">
        <v>157</v>
      </c>
      <c r="BN98" t="s">
        <v>157</v>
      </c>
      <c r="BO98" t="s">
        <v>157</v>
      </c>
      <c r="BP98" t="s">
        <v>157</v>
      </c>
      <c r="BQ98" t="s">
        <v>157</v>
      </c>
      <c r="BR98" t="s">
        <v>157</v>
      </c>
      <c r="BS98" t="s">
        <v>157</v>
      </c>
      <c r="BT98" t="s">
        <v>157</v>
      </c>
      <c r="BU98" t="s">
        <v>157</v>
      </c>
      <c r="BV98" t="s">
        <v>157</v>
      </c>
      <c r="BW98" t="s">
        <v>31</v>
      </c>
      <c r="BX98" t="s">
        <v>157</v>
      </c>
      <c r="BY98" t="s">
        <v>157</v>
      </c>
      <c r="BZ98" t="s">
        <v>34</v>
      </c>
    </row>
    <row r="99" spans="2:78" x14ac:dyDescent="0.25">
      <c r="B99" t="str">
        <f>XPlan_raw7[[#This Row],[EKA_kode]]</f>
        <v>T340086402</v>
      </c>
      <c r="C99" t="str">
        <f>XPlan_raw7[[#This Row],[eka_langtnavn]]</f>
        <v>Mechatronics Semester Project 4 D</v>
      </c>
      <c r="D99" t="str">
        <f>IF(XPlan_raw7[[#This Row],[Interne-kode]]&lt;&gt;"(tom)",XPlan_raw7[[#This Row],[Interne-kode]],"")</f>
        <v>MC-SPRO4D</v>
      </c>
      <c r="E9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9" t="str">
        <f>IF(XPlan_raw7[[#This Row],[Campus]]&lt;&gt;"(tom)",XPlan_raw7[[#This Row],[Campus]],"")</f>
        <v>Sønderborg</v>
      </c>
      <c r="H99" t="str">
        <f>IF(XPlan_raw7[[#This Row],[Prøveform]]&lt;&gt;"(tom)",XPlan_raw7[[#This Row],[Prøveform]],"")</f>
        <v>Hand-In</v>
      </c>
      <c r="I99" t="str">
        <f>IF(XPlan_raw7[[#This Row],[Eksaminator_samlet]]&lt;&gt;"",XPlan_raw7[[#This Row],[Eksaminator_samlet]],"")</f>
        <v>Lars Duggen, Davi Gonçalves Accioli</v>
      </c>
      <c r="J99" t="str">
        <f>IF(XPlan_raw7[[#This Row],[Censur]]&lt;&gt;"(tom)",XPlan_raw7[[#This Row],[Censur]],"")</f>
        <v>Second examiner: External</v>
      </c>
      <c r="K9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9" t="s">
        <v>298</v>
      </c>
      <c r="S99" t="s">
        <v>299</v>
      </c>
      <c r="T99" t="s">
        <v>300</v>
      </c>
      <c r="U99" t="s">
        <v>203</v>
      </c>
      <c r="V99" t="s">
        <v>157</v>
      </c>
      <c r="W99" s="4">
        <v>45810</v>
      </c>
      <c r="Y99" t="s">
        <v>630</v>
      </c>
      <c r="Z99" t="s">
        <v>276</v>
      </c>
      <c r="AA99" t="s">
        <v>636</v>
      </c>
      <c r="AB99" t="s">
        <v>187</v>
      </c>
      <c r="AC99" s="4">
        <v>45880</v>
      </c>
      <c r="AE99" t="s">
        <v>161</v>
      </c>
      <c r="AF99" t="s">
        <v>20</v>
      </c>
      <c r="AG99" t="s">
        <v>157</v>
      </c>
      <c r="AH99" t="s">
        <v>157</v>
      </c>
      <c r="AI99" t="s">
        <v>22</v>
      </c>
      <c r="AJ99" t="s">
        <v>157</v>
      </c>
      <c r="AK99" t="s">
        <v>157</v>
      </c>
      <c r="AL99" t="s">
        <v>157</v>
      </c>
      <c r="AM99" t="s">
        <v>157</v>
      </c>
      <c r="AN99" t="s">
        <v>157</v>
      </c>
      <c r="AO99" t="s">
        <v>157</v>
      </c>
      <c r="AP99" t="s">
        <v>157</v>
      </c>
      <c r="AQ99" t="s">
        <v>157</v>
      </c>
      <c r="AR99" t="s">
        <v>157</v>
      </c>
      <c r="AS99" t="s">
        <v>157</v>
      </c>
      <c r="AT99" t="s">
        <v>157</v>
      </c>
      <c r="AU99" t="s">
        <v>157</v>
      </c>
      <c r="AW99" t="s">
        <v>484</v>
      </c>
      <c r="AX99" t="s">
        <v>485</v>
      </c>
      <c r="AY99" t="s">
        <v>486</v>
      </c>
      <c r="AZ99" t="s">
        <v>156</v>
      </c>
      <c r="BA99" t="s">
        <v>157</v>
      </c>
      <c r="BB99" t="s">
        <v>157</v>
      </c>
      <c r="BF99" t="s">
        <v>589</v>
      </c>
      <c r="BG99" t="s">
        <v>586</v>
      </c>
      <c r="BH99" t="s">
        <v>157</v>
      </c>
      <c r="BK99" t="s">
        <v>20</v>
      </c>
      <c r="BL99" t="s">
        <v>157</v>
      </c>
      <c r="BM99" t="s">
        <v>157</v>
      </c>
      <c r="BN99" t="s">
        <v>157</v>
      </c>
      <c r="BO99" t="s">
        <v>157</v>
      </c>
      <c r="BP99" t="s">
        <v>157</v>
      </c>
      <c r="BQ99" t="s">
        <v>157</v>
      </c>
      <c r="BR99" t="s">
        <v>157</v>
      </c>
      <c r="BS99" t="s">
        <v>157</v>
      </c>
      <c r="BT99" t="s">
        <v>157</v>
      </c>
      <c r="BU99" t="s">
        <v>157</v>
      </c>
      <c r="BV99" t="s">
        <v>157</v>
      </c>
      <c r="BW99" t="s">
        <v>157</v>
      </c>
      <c r="BX99" t="s">
        <v>32</v>
      </c>
      <c r="BY99" t="s">
        <v>157</v>
      </c>
      <c r="BZ99" t="s">
        <v>34</v>
      </c>
    </row>
    <row r="100" spans="2:78" x14ac:dyDescent="0.25">
      <c r="B100" t="str">
        <f>XPlan_raw7[[#This Row],[EKA_kode]]</f>
        <v>T340087402</v>
      </c>
      <c r="C100" t="str">
        <f>XPlan_raw7[[#This Row],[eka_langtnavn]]</f>
        <v>Mechatronics Semester Project 4 C</v>
      </c>
      <c r="D100" t="str">
        <f>IF(XPlan_raw7[[#This Row],[Interne-kode]]&lt;&gt;"(tom)",XPlan_raw7[[#This Row],[Interne-kode]],"")</f>
        <v>MC-SPRO4C</v>
      </c>
      <c r="E10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100" t="str">
        <f>IF(XPlan_raw7[[#This Row],[Campus]]&lt;&gt;"(tom)",XPlan_raw7[[#This Row],[Campus]],"")</f>
        <v>Sønderborg</v>
      </c>
      <c r="H100" t="str">
        <f>IF(XPlan_raw7[[#This Row],[Prøveform]]&lt;&gt;"(tom)",XPlan_raw7[[#This Row],[Prøveform]],"")</f>
        <v>Oral examination</v>
      </c>
      <c r="I100" t="str">
        <f>IF(XPlan_raw7[[#This Row],[Eksaminator_samlet]]&lt;&gt;"",XPlan_raw7[[#This Row],[Eksaminator_samlet]],"")</f>
        <v>Lars Duggen, Davi Gonçalves Accioli</v>
      </c>
      <c r="J100" t="str">
        <f>IF(XPlan_raw7[[#This Row],[Censur]]&lt;&gt;"(tom)",XPlan_raw7[[#This Row],[Censur]],"")</f>
        <v>Second examiner: External</v>
      </c>
      <c r="K10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0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0" t="s">
        <v>273</v>
      </c>
      <c r="S100" t="s">
        <v>274</v>
      </c>
      <c r="T100" t="s">
        <v>275</v>
      </c>
      <c r="U100" t="s">
        <v>203</v>
      </c>
      <c r="V100" t="s">
        <v>157</v>
      </c>
      <c r="W100" s="4">
        <v>45824</v>
      </c>
      <c r="X100" s="4">
        <v>45827</v>
      </c>
      <c r="Y100" t="s">
        <v>630</v>
      </c>
      <c r="Z100" t="s">
        <v>276</v>
      </c>
      <c r="AA100" t="s">
        <v>186</v>
      </c>
      <c r="AB100" t="s">
        <v>187</v>
      </c>
      <c r="AC100" s="4">
        <v>45896</v>
      </c>
      <c r="AE100" t="s">
        <v>161</v>
      </c>
      <c r="AF100" t="s">
        <v>20</v>
      </c>
      <c r="AG100" t="s">
        <v>157</v>
      </c>
      <c r="AH100" t="s">
        <v>157</v>
      </c>
      <c r="AI100" t="s">
        <v>157</v>
      </c>
      <c r="AJ100" t="s">
        <v>157</v>
      </c>
      <c r="AK100" t="s">
        <v>157</v>
      </c>
      <c r="AL100" t="s">
        <v>157</v>
      </c>
      <c r="AM100" t="s">
        <v>157</v>
      </c>
      <c r="AN100" t="s">
        <v>27</v>
      </c>
      <c r="AO100" t="s">
        <v>157</v>
      </c>
      <c r="AP100" t="s">
        <v>157</v>
      </c>
      <c r="AQ100" t="s">
        <v>157</v>
      </c>
      <c r="AR100" t="s">
        <v>157</v>
      </c>
      <c r="AS100" t="s">
        <v>157</v>
      </c>
      <c r="AT100" t="s">
        <v>157</v>
      </c>
      <c r="AU100" t="s">
        <v>157</v>
      </c>
      <c r="AW100" t="s">
        <v>442</v>
      </c>
      <c r="AX100" t="s">
        <v>443</v>
      </c>
      <c r="AY100" t="s">
        <v>444</v>
      </c>
      <c r="AZ100" t="s">
        <v>156</v>
      </c>
      <c r="BA100" t="s">
        <v>157</v>
      </c>
      <c r="BB100" t="s">
        <v>157</v>
      </c>
      <c r="BF100" t="s">
        <v>591</v>
      </c>
      <c r="BG100" t="s">
        <v>586</v>
      </c>
      <c r="BH100" t="s">
        <v>157</v>
      </c>
      <c r="BK100" t="s">
        <v>20</v>
      </c>
      <c r="BL100" t="s">
        <v>157</v>
      </c>
      <c r="BM100" t="s">
        <v>157</v>
      </c>
      <c r="BN100" t="s">
        <v>157</v>
      </c>
      <c r="BO100" t="s">
        <v>157</v>
      </c>
      <c r="BP100" t="s">
        <v>157</v>
      </c>
      <c r="BQ100" t="s">
        <v>157</v>
      </c>
      <c r="BR100" t="s">
        <v>157</v>
      </c>
      <c r="BS100" t="s">
        <v>157</v>
      </c>
      <c r="BT100" t="s">
        <v>157</v>
      </c>
      <c r="BU100" t="s">
        <v>29</v>
      </c>
      <c r="BV100" t="s">
        <v>157</v>
      </c>
      <c r="BW100" t="s">
        <v>157</v>
      </c>
      <c r="BX100" t="s">
        <v>157</v>
      </c>
      <c r="BY100" t="s">
        <v>157</v>
      </c>
      <c r="BZ100" t="s">
        <v>157</v>
      </c>
    </row>
    <row r="101" spans="2:78" x14ac:dyDescent="0.25">
      <c r="B101" t="str">
        <f>XPlan_raw7[[#This Row],[EKA_kode]]</f>
        <v>T340087402</v>
      </c>
      <c r="C101" t="str">
        <f>XPlan_raw7[[#This Row],[eka_langtnavn]]</f>
        <v>Mechatronics Semester Project 4 C</v>
      </c>
      <c r="D101" t="str">
        <f>IF(XPlan_raw7[[#This Row],[Interne-kode]]&lt;&gt;"(tom)",XPlan_raw7[[#This Row],[Interne-kode]],"")</f>
        <v>MC-SPRO4C</v>
      </c>
      <c r="E10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01" t="str">
        <f>IF(XPlan_raw7[[#This Row],[Campus]]&lt;&gt;"(tom)",XPlan_raw7[[#This Row],[Campus]],"")</f>
        <v>Sønderborg</v>
      </c>
      <c r="H101" t="str">
        <f>IF(XPlan_raw7[[#This Row],[Prøveform]]&lt;&gt;"(tom)",XPlan_raw7[[#This Row],[Prøveform]],"")</f>
        <v>Hand-In</v>
      </c>
      <c r="I101" t="str">
        <f>IF(XPlan_raw7[[#This Row],[Eksaminator_samlet]]&lt;&gt;"",XPlan_raw7[[#This Row],[Eksaminator_samlet]],"")</f>
        <v>Lars Duggen, Davi Gonçalves Accioli</v>
      </c>
      <c r="J101" t="str">
        <f>IF(XPlan_raw7[[#This Row],[Censur]]&lt;&gt;"(tom)",XPlan_raw7[[#This Row],[Censur]],"")</f>
        <v>Second examiner: External</v>
      </c>
      <c r="K10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1" s="5" t="s">
        <v>273</v>
      </c>
      <c r="S101" s="5" t="s">
        <v>274</v>
      </c>
      <c r="T101" t="s">
        <v>275</v>
      </c>
      <c r="U101" s="5" t="s">
        <v>203</v>
      </c>
      <c r="V101" t="s">
        <v>157</v>
      </c>
      <c r="W101" s="45">
        <v>45810</v>
      </c>
      <c r="Y101" s="4" t="s">
        <v>630</v>
      </c>
      <c r="Z101" s="5" t="s">
        <v>276</v>
      </c>
      <c r="AA101" t="s">
        <v>636</v>
      </c>
      <c r="AB101" s="5" t="s">
        <v>187</v>
      </c>
      <c r="AC101" s="4">
        <v>45880</v>
      </c>
      <c r="AD101" s="45"/>
      <c r="AE101" t="s">
        <v>161</v>
      </c>
      <c r="AF101" t="s">
        <v>20</v>
      </c>
      <c r="AG101" s="5" t="s">
        <v>157</v>
      </c>
      <c r="AH101" t="s">
        <v>157</v>
      </c>
      <c r="AI101" s="5" t="s">
        <v>157</v>
      </c>
      <c r="AJ101" t="s">
        <v>157</v>
      </c>
      <c r="AK101" s="5" t="s">
        <v>157</v>
      </c>
      <c r="AL101" t="s">
        <v>157</v>
      </c>
      <c r="AM101" s="5" t="s">
        <v>157</v>
      </c>
      <c r="AN101" t="s">
        <v>27</v>
      </c>
      <c r="AO101" t="s">
        <v>157</v>
      </c>
      <c r="AP101" t="s">
        <v>157</v>
      </c>
      <c r="AQ101" t="s">
        <v>157</v>
      </c>
      <c r="AR101" t="s">
        <v>157</v>
      </c>
      <c r="AS101" t="s">
        <v>157</v>
      </c>
      <c r="AT101" t="s">
        <v>157</v>
      </c>
      <c r="AU101" t="s">
        <v>157</v>
      </c>
      <c r="AW101" t="s">
        <v>263</v>
      </c>
      <c r="AX101" t="s">
        <v>264</v>
      </c>
      <c r="AY101" t="s">
        <v>265</v>
      </c>
      <c r="AZ101" t="s">
        <v>156</v>
      </c>
      <c r="BA101" t="s">
        <v>157</v>
      </c>
      <c r="BB101" t="s">
        <v>157</v>
      </c>
      <c r="BF101" t="s">
        <v>593</v>
      </c>
      <c r="BG101" t="s">
        <v>588</v>
      </c>
      <c r="BH101" t="s">
        <v>157</v>
      </c>
      <c r="BK101" t="s">
        <v>20</v>
      </c>
      <c r="BL101" t="s">
        <v>157</v>
      </c>
      <c r="BM101" t="s">
        <v>157</v>
      </c>
      <c r="BN101" t="s">
        <v>157</v>
      </c>
      <c r="BO101" t="s">
        <v>157</v>
      </c>
      <c r="BP101" t="s">
        <v>157</v>
      </c>
      <c r="BQ101" t="s">
        <v>157</v>
      </c>
      <c r="BR101" t="s">
        <v>157</v>
      </c>
      <c r="BS101" t="s">
        <v>157</v>
      </c>
      <c r="BT101" t="s">
        <v>157</v>
      </c>
      <c r="BU101" t="s">
        <v>157</v>
      </c>
      <c r="BV101" t="s">
        <v>30</v>
      </c>
      <c r="BW101" t="s">
        <v>157</v>
      </c>
      <c r="BX101" t="s">
        <v>157</v>
      </c>
      <c r="BY101" t="s">
        <v>157</v>
      </c>
      <c r="BZ101" t="s">
        <v>157</v>
      </c>
    </row>
    <row r="102" spans="2:78" x14ac:dyDescent="0.25">
      <c r="B102" t="str">
        <f>XPlan_raw7[[#This Row],[EKA_kode]]</f>
        <v>T340092402</v>
      </c>
      <c r="C102" t="str">
        <f>XPlan_raw7[[#This Row],[eka_langtnavn]]</f>
        <v>Mechatronics Semester Project 1 C</v>
      </c>
      <c r="D102" t="str">
        <f>IF(XPlan_raw7[[#This Row],[Interne-kode]]&lt;&gt;"(tom)",XPlan_raw7[[#This Row],[Interne-kode]],"")</f>
        <v>MC-SPRO1-SC</v>
      </c>
      <c r="E10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02" t="str">
        <f>IF(XPlan_raw7[[#This Row],[Campus]]&lt;&gt;"(tom)",XPlan_raw7[[#This Row],[Campus]],"")</f>
        <v>Sønderborg</v>
      </c>
      <c r="H102" t="str">
        <f>IF(XPlan_raw7[[#This Row],[Prøveform]]&lt;&gt;"(tom)",XPlan_raw7[[#This Row],[Prøveform]],"")</f>
        <v>Written examination</v>
      </c>
      <c r="I102" t="str">
        <f>IF(XPlan_raw7[[#This Row],[Eksaminator_samlet]]&lt;&gt;"",XPlan_raw7[[#This Row],[Eksaminator_samlet]],"")</f>
        <v>Lars Duggen, Casper Kunstmann</v>
      </c>
      <c r="J102">
        <f>IF(XPlan_raw7[[#This Row],[Censur]]&lt;&gt;"(tom)",XPlan_raw7[[#This Row],[Censur]],"")</f>
        <v>0</v>
      </c>
      <c r="K10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2" t="s">
        <v>562</v>
      </c>
      <c r="S102" t="s">
        <v>563</v>
      </c>
      <c r="T102" t="s">
        <v>564</v>
      </c>
      <c r="U102" t="s">
        <v>165</v>
      </c>
      <c r="V102" t="s">
        <v>157</v>
      </c>
      <c r="W102" s="4"/>
      <c r="Y102" t="s">
        <v>632</v>
      </c>
      <c r="Z102" t="s">
        <v>280</v>
      </c>
      <c r="AA102" t="s">
        <v>159</v>
      </c>
      <c r="AC102" s="4" t="s">
        <v>157</v>
      </c>
      <c r="AF102" t="s">
        <v>20</v>
      </c>
      <c r="AG102" t="s">
        <v>157</v>
      </c>
      <c r="AH102" t="s">
        <v>157</v>
      </c>
      <c r="AI102" t="s">
        <v>157</v>
      </c>
      <c r="AJ102" t="s">
        <v>157</v>
      </c>
      <c r="AK102" t="s">
        <v>157</v>
      </c>
      <c r="AL102" t="s">
        <v>157</v>
      </c>
      <c r="AM102" t="s">
        <v>157</v>
      </c>
      <c r="AN102" t="s">
        <v>27</v>
      </c>
      <c r="AO102" t="s">
        <v>157</v>
      </c>
      <c r="AP102" t="s">
        <v>157</v>
      </c>
      <c r="AQ102" t="s">
        <v>157</v>
      </c>
      <c r="AR102" t="s">
        <v>157</v>
      </c>
      <c r="AS102" t="s">
        <v>157</v>
      </c>
      <c r="AT102" t="s">
        <v>157</v>
      </c>
      <c r="AU102" t="s">
        <v>157</v>
      </c>
      <c r="AW102" t="s">
        <v>210</v>
      </c>
      <c r="AX102" t="s">
        <v>211</v>
      </c>
      <c r="AY102" t="s">
        <v>212</v>
      </c>
      <c r="AZ102" t="s">
        <v>157</v>
      </c>
      <c r="BA102" t="s">
        <v>157</v>
      </c>
      <c r="BB102" t="s">
        <v>157</v>
      </c>
      <c r="BF102" t="s">
        <v>214</v>
      </c>
      <c r="BG102" t="s">
        <v>586</v>
      </c>
      <c r="BH102" t="s">
        <v>157</v>
      </c>
      <c r="BK102" t="s">
        <v>20</v>
      </c>
      <c r="BL102" t="s">
        <v>157</v>
      </c>
      <c r="BM102" t="s">
        <v>157</v>
      </c>
      <c r="BN102" t="s">
        <v>157</v>
      </c>
      <c r="BO102" t="s">
        <v>157</v>
      </c>
      <c r="BP102" t="s">
        <v>157</v>
      </c>
      <c r="BQ102" t="s">
        <v>157</v>
      </c>
      <c r="BR102" t="s">
        <v>157</v>
      </c>
      <c r="BS102" t="s">
        <v>157</v>
      </c>
      <c r="BT102" t="s">
        <v>157</v>
      </c>
      <c r="BU102" t="s">
        <v>157</v>
      </c>
      <c r="BV102" t="s">
        <v>157</v>
      </c>
      <c r="BW102" t="s">
        <v>157</v>
      </c>
      <c r="BX102" t="s">
        <v>157</v>
      </c>
      <c r="BY102" t="s">
        <v>157</v>
      </c>
      <c r="BZ102" t="s">
        <v>34</v>
      </c>
    </row>
    <row r="103" spans="2:78" x14ac:dyDescent="0.25">
      <c r="B103" t="str">
        <f>XPlan_raw7[[#This Row],[EKA_kode]]</f>
        <v>T340092402</v>
      </c>
      <c r="C103" t="str">
        <f>XPlan_raw7[[#This Row],[eka_langtnavn]]</f>
        <v>Mechatronics Semester Project 1 C</v>
      </c>
      <c r="D103" t="str">
        <f>IF(XPlan_raw7[[#This Row],[Interne-kode]]&lt;&gt;"(tom)",XPlan_raw7[[#This Row],[Interne-kode]],"")</f>
        <v>MC-SPRO1-SC</v>
      </c>
      <c r="E10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3" t="str">
        <f>IF(XPlan_raw7[[#This Row],[Campus]]&lt;&gt;"(tom)",XPlan_raw7[[#This Row],[Campus]],"")</f>
        <v>Sønderborg</v>
      </c>
      <c r="H103" t="str">
        <f>IF(XPlan_raw7[[#This Row],[Prøveform]]&lt;&gt;"(tom)",XPlan_raw7[[#This Row],[Prøveform]],"")</f>
        <v>Hand-In</v>
      </c>
      <c r="I103" t="str">
        <f>IF(XPlan_raw7[[#This Row],[Eksaminator_samlet]]&lt;&gt;"",XPlan_raw7[[#This Row],[Eksaminator_samlet]],"")</f>
        <v>Lars Duggen, Casper Kunstmann</v>
      </c>
      <c r="J103">
        <f>IF(XPlan_raw7[[#This Row],[Censur]]&lt;&gt;"(tom)",XPlan_raw7[[#This Row],[Censur]],"")</f>
        <v>0</v>
      </c>
      <c r="K10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0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3" t="s">
        <v>562</v>
      </c>
      <c r="S103" t="s">
        <v>563</v>
      </c>
      <c r="T103" t="s">
        <v>564</v>
      </c>
      <c r="U103" t="s">
        <v>165</v>
      </c>
      <c r="V103" t="s">
        <v>157</v>
      </c>
      <c r="W103" s="4">
        <v>45793</v>
      </c>
      <c r="Y103" t="s">
        <v>632</v>
      </c>
      <c r="Z103" t="s">
        <v>280</v>
      </c>
      <c r="AA103" t="s">
        <v>636</v>
      </c>
      <c r="AC103" s="4">
        <v>45793</v>
      </c>
      <c r="AF103" t="s">
        <v>20</v>
      </c>
      <c r="AG103" t="s">
        <v>157</v>
      </c>
      <c r="AH103" t="s">
        <v>157</v>
      </c>
      <c r="AI103" t="s">
        <v>157</v>
      </c>
      <c r="AJ103" t="s">
        <v>157</v>
      </c>
      <c r="AK103" t="s">
        <v>157</v>
      </c>
      <c r="AL103" t="s">
        <v>157</v>
      </c>
      <c r="AM103" t="s">
        <v>157</v>
      </c>
      <c r="AN103" t="s">
        <v>27</v>
      </c>
      <c r="AO103" t="s">
        <v>157</v>
      </c>
      <c r="AP103" t="s">
        <v>157</v>
      </c>
      <c r="AQ103" t="s">
        <v>157</v>
      </c>
      <c r="AR103" t="s">
        <v>157</v>
      </c>
      <c r="AS103" t="s">
        <v>157</v>
      </c>
      <c r="AT103" t="s">
        <v>157</v>
      </c>
      <c r="AU103" t="s">
        <v>157</v>
      </c>
      <c r="AW103" t="s">
        <v>620</v>
      </c>
      <c r="AX103" t="s">
        <v>621</v>
      </c>
      <c r="AY103" t="s">
        <v>622</v>
      </c>
      <c r="AZ103" t="s">
        <v>157</v>
      </c>
      <c r="BA103" t="s">
        <v>157</v>
      </c>
      <c r="BB103" t="s">
        <v>157</v>
      </c>
      <c r="BF103" t="s">
        <v>591</v>
      </c>
      <c r="BG103" t="s">
        <v>586</v>
      </c>
      <c r="BH103" t="s">
        <v>157</v>
      </c>
      <c r="BK103" t="s">
        <v>20</v>
      </c>
      <c r="BL103" t="s">
        <v>157</v>
      </c>
      <c r="BM103" t="s">
        <v>157</v>
      </c>
      <c r="BN103" t="s">
        <v>157</v>
      </c>
      <c r="BO103" t="s">
        <v>157</v>
      </c>
      <c r="BP103" t="s">
        <v>24</v>
      </c>
      <c r="BQ103" t="s">
        <v>157</v>
      </c>
      <c r="BR103" t="s">
        <v>157</v>
      </c>
      <c r="BS103" t="s">
        <v>157</v>
      </c>
      <c r="BT103" t="s">
        <v>157</v>
      </c>
      <c r="BU103" t="s">
        <v>157</v>
      </c>
      <c r="BV103" t="s">
        <v>157</v>
      </c>
      <c r="BW103" t="s">
        <v>157</v>
      </c>
      <c r="BX103" t="s">
        <v>157</v>
      </c>
      <c r="BY103" t="s">
        <v>157</v>
      </c>
      <c r="BZ103" t="s">
        <v>157</v>
      </c>
    </row>
    <row r="104" spans="2:78" x14ac:dyDescent="0.25">
      <c r="B104" t="str">
        <f>XPlan_raw7[[#This Row],[EKA_kode]]</f>
        <v>T340099402</v>
      </c>
      <c r="C104" t="str">
        <f>XPlan_raw7[[#This Row],[eka_langtnavn]]</f>
        <v>Mathematics for Engineers 1</v>
      </c>
      <c r="D104" t="str">
        <f>IF(XPlan_raw7[[#This Row],[Interne-kode]]&lt;&gt;"(tom)",XPlan_raw7[[#This Row],[Interne-kode]],"")</f>
        <v>MATH1-ENG</v>
      </c>
      <c r="E10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4" t="str">
        <f>IF(XPlan_raw7[[#This Row],[Campus]]&lt;&gt;"(tom)",XPlan_raw7[[#This Row],[Campus]],"")</f>
        <v>Sønderborg</v>
      </c>
      <c r="H104" t="str">
        <f>IF(XPlan_raw7[[#This Row],[Prøveform]]&lt;&gt;"(tom)",XPlan_raw7[[#This Row],[Prøveform]],"")</f>
        <v>Written examination</v>
      </c>
      <c r="I104" t="str">
        <f>IF(XPlan_raw7[[#This Row],[Eksaminator_samlet]]&lt;&gt;"",XPlan_raw7[[#This Row],[Eksaminator_samlet]],"")</f>
        <v>Bjarne Schmidt</v>
      </c>
      <c r="J104" t="str">
        <f>IF(XPlan_raw7[[#This Row],[Censur]]&lt;&gt;"(tom)",XPlan_raw7[[#This Row],[Censur]],"")</f>
        <v>Second examiner: Internal</v>
      </c>
      <c r="K10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104" t="s">
        <v>553</v>
      </c>
      <c r="S104" t="s">
        <v>554</v>
      </c>
      <c r="T104" t="s">
        <v>555</v>
      </c>
      <c r="U104" t="s">
        <v>165</v>
      </c>
      <c r="V104" t="s">
        <v>157</v>
      </c>
      <c r="W104" s="4">
        <v>45793</v>
      </c>
      <c r="Y104" t="s">
        <v>632</v>
      </c>
      <c r="Z104" t="s">
        <v>366</v>
      </c>
      <c r="AA104" s="35" t="s">
        <v>159</v>
      </c>
      <c r="AB104" t="s">
        <v>160</v>
      </c>
      <c r="AC104" s="4" t="s">
        <v>157</v>
      </c>
      <c r="AF104" t="s">
        <v>20</v>
      </c>
      <c r="AG104" t="s">
        <v>19</v>
      </c>
      <c r="AH104" t="s">
        <v>21</v>
      </c>
      <c r="AI104" t="s">
        <v>22</v>
      </c>
      <c r="AJ104" t="s">
        <v>157</v>
      </c>
      <c r="AK104" t="s">
        <v>157</v>
      </c>
      <c r="AL104" t="s">
        <v>157</v>
      </c>
      <c r="AM104" t="s">
        <v>157</v>
      </c>
      <c r="AN104" t="s">
        <v>157</v>
      </c>
      <c r="AO104" t="s">
        <v>157</v>
      </c>
      <c r="AP104" t="s">
        <v>157</v>
      </c>
      <c r="AQ104" t="s">
        <v>157</v>
      </c>
      <c r="AR104" t="s">
        <v>157</v>
      </c>
      <c r="AS104" t="s">
        <v>157</v>
      </c>
      <c r="AT104" t="s">
        <v>157</v>
      </c>
      <c r="AU104" t="s">
        <v>157</v>
      </c>
      <c r="AW104" t="s">
        <v>498</v>
      </c>
      <c r="AX104" t="s">
        <v>193</v>
      </c>
      <c r="AY104" t="s">
        <v>499</v>
      </c>
      <c r="AZ104" t="s">
        <v>156</v>
      </c>
      <c r="BA104" t="s">
        <v>157</v>
      </c>
      <c r="BB104" t="s">
        <v>157</v>
      </c>
      <c r="BF104" t="s">
        <v>593</v>
      </c>
      <c r="BG104" t="s">
        <v>588</v>
      </c>
      <c r="BH104" t="s">
        <v>157</v>
      </c>
      <c r="BK104" t="s">
        <v>20</v>
      </c>
      <c r="BL104" t="s">
        <v>157</v>
      </c>
      <c r="BM104" t="s">
        <v>157</v>
      </c>
      <c r="BN104" t="s">
        <v>157</v>
      </c>
      <c r="BO104" t="s">
        <v>157</v>
      </c>
      <c r="BP104" t="s">
        <v>157</v>
      </c>
      <c r="BQ104" t="s">
        <v>25</v>
      </c>
      <c r="BR104" t="s">
        <v>157</v>
      </c>
      <c r="BS104" t="s">
        <v>157</v>
      </c>
      <c r="BT104" t="s">
        <v>157</v>
      </c>
      <c r="BU104" t="s">
        <v>157</v>
      </c>
      <c r="BV104" t="s">
        <v>157</v>
      </c>
      <c r="BW104" t="s">
        <v>157</v>
      </c>
      <c r="BX104" t="s">
        <v>157</v>
      </c>
      <c r="BY104" t="s">
        <v>157</v>
      </c>
      <c r="BZ104" t="s">
        <v>157</v>
      </c>
    </row>
    <row r="105" spans="2:78" x14ac:dyDescent="0.25">
      <c r="B105" t="str">
        <f>XPlan_raw7[[#This Row],[EKA_kode]]</f>
        <v>T340103402</v>
      </c>
      <c r="C105" t="str">
        <f>XPlan_raw7[[#This Row],[eka_langtnavn]]</f>
        <v>Mathematics for Engineering 2</v>
      </c>
      <c r="D105" t="str">
        <f>IF(XPlan_raw7[[#This Row],[Interne-kode]]&lt;&gt;"(tom)",XPlan_raw7[[#This Row],[Interne-kode]],"")</f>
        <v>MC-MATH2-Eng</v>
      </c>
      <c r="E10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05" t="str">
        <f>IF(XPlan_raw7[[#This Row],[Campus]]&lt;&gt;"(tom)",XPlan_raw7[[#This Row],[Campus]],"")</f>
        <v>Sønderborg</v>
      </c>
      <c r="H105" t="str">
        <f>IF(XPlan_raw7[[#This Row],[Prøveform]]&lt;&gt;"(tom)",XPlan_raw7[[#This Row],[Prøveform]],"")</f>
        <v>Written examination</v>
      </c>
      <c r="I105" t="str">
        <f>IF(XPlan_raw7[[#This Row],[Eksaminator_samlet]]&lt;&gt;"",XPlan_raw7[[#This Row],[Eksaminator_samlet]],"")</f>
        <v>Dorthe Wildt Nielsen</v>
      </c>
      <c r="J105" t="str">
        <f>IF(XPlan_raw7[[#This Row],[Censur]]&lt;&gt;"(tom)",XPlan_raw7[[#This Row],[Censur]],"")</f>
        <v>Second examiner: Internal</v>
      </c>
      <c r="K10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0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Sdb.,(tom),(tom),BSc in Software Engineering -. Sdb.,(tom),(tom),(tom),(tom),(tom),(tom),(tom),(tom),(tom)</v>
      </c>
      <c r="R105" t="s">
        <v>168</v>
      </c>
      <c r="S105" t="s">
        <v>169</v>
      </c>
      <c r="T105" t="s">
        <v>170</v>
      </c>
      <c r="U105" t="s">
        <v>156</v>
      </c>
      <c r="V105" t="s">
        <v>157</v>
      </c>
      <c r="W105" s="4">
        <v>45786</v>
      </c>
      <c r="Y105" t="s">
        <v>630</v>
      </c>
      <c r="Z105" t="s">
        <v>171</v>
      </c>
      <c r="AA105" t="s">
        <v>159</v>
      </c>
      <c r="AB105" t="s">
        <v>160</v>
      </c>
      <c r="AC105" s="4">
        <v>45883</v>
      </c>
      <c r="AF105" t="s">
        <v>20</v>
      </c>
      <c r="AG105" t="s">
        <v>19</v>
      </c>
      <c r="AH105" t="s">
        <v>21</v>
      </c>
      <c r="AI105" t="s">
        <v>22</v>
      </c>
      <c r="AJ105" t="s">
        <v>157</v>
      </c>
      <c r="AK105" t="s">
        <v>157</v>
      </c>
      <c r="AL105" t="s">
        <v>25</v>
      </c>
      <c r="AM105" t="s">
        <v>157</v>
      </c>
      <c r="AN105" t="s">
        <v>157</v>
      </c>
      <c r="AO105" t="s">
        <v>157</v>
      </c>
      <c r="AP105" t="s">
        <v>157</v>
      </c>
      <c r="AQ105" t="s">
        <v>157</v>
      </c>
      <c r="AR105" t="s">
        <v>157</v>
      </c>
      <c r="AS105" t="s">
        <v>157</v>
      </c>
      <c r="AT105" t="s">
        <v>157</v>
      </c>
      <c r="AU105" t="s">
        <v>157</v>
      </c>
      <c r="AW105" t="s">
        <v>291</v>
      </c>
      <c r="AX105" t="s">
        <v>292</v>
      </c>
      <c r="AY105" t="s">
        <v>293</v>
      </c>
      <c r="AZ105" t="s">
        <v>203</v>
      </c>
      <c r="BA105" t="s">
        <v>157</v>
      </c>
      <c r="BB105" t="s">
        <v>157</v>
      </c>
      <c r="BF105" t="s">
        <v>593</v>
      </c>
      <c r="BG105" t="s">
        <v>588</v>
      </c>
      <c r="BH105" t="s">
        <v>157</v>
      </c>
      <c r="BK105" t="s">
        <v>20</v>
      </c>
      <c r="BL105" t="s">
        <v>157</v>
      </c>
      <c r="BM105" t="s">
        <v>157</v>
      </c>
      <c r="BN105" t="s">
        <v>157</v>
      </c>
      <c r="BO105" t="s">
        <v>157</v>
      </c>
      <c r="BP105" t="s">
        <v>157</v>
      </c>
      <c r="BQ105" t="s">
        <v>25</v>
      </c>
      <c r="BR105" t="s">
        <v>157</v>
      </c>
      <c r="BS105" t="s">
        <v>157</v>
      </c>
      <c r="BT105" t="s">
        <v>157</v>
      </c>
      <c r="BU105" t="s">
        <v>157</v>
      </c>
      <c r="BV105" t="s">
        <v>157</v>
      </c>
      <c r="BW105" t="s">
        <v>157</v>
      </c>
      <c r="BX105" t="s">
        <v>157</v>
      </c>
      <c r="BY105" t="s">
        <v>157</v>
      </c>
      <c r="BZ105" t="s">
        <v>157</v>
      </c>
    </row>
    <row r="106" spans="2:78" x14ac:dyDescent="0.25">
      <c r="B106" t="str">
        <f>XPlan_raw7[[#This Row],[EKA_kode]]</f>
        <v>T350006402</v>
      </c>
      <c r="C106" t="str">
        <f>XPlan_raw7[[#This Row],[eka_langtnavn]]</f>
        <v>Mechatronics Design and Build 1</v>
      </c>
      <c r="D106" t="str">
        <f>IF(XPlan_raw7[[#This Row],[Interne-kode]]&lt;&gt;"(tom)",XPlan_raw7[[#This Row],[Interne-kode]],"")</f>
        <v>MC-MDB1</v>
      </c>
      <c r="E10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06" t="str">
        <f>IF(XPlan_raw7[[#This Row],[Campus]]&lt;&gt;"(tom)",XPlan_raw7[[#This Row],[Campus]],"")</f>
        <v>Sønderborg</v>
      </c>
      <c r="H106" t="str">
        <f>IF(XPlan_raw7[[#This Row],[Prøveform]]&lt;&gt;"(tom)",XPlan_raw7[[#This Row],[Prøveform]],"")</f>
        <v>Compulsory assignment</v>
      </c>
      <c r="I106" t="str">
        <f>IF(XPlan_raw7[[#This Row],[Eksaminator_samlet]]&lt;&gt;"",XPlan_raw7[[#This Row],[Eksaminator_samlet]],"")</f>
        <v>Andrei-Alexandru Popa</v>
      </c>
      <c r="J106" t="str">
        <f>IF(XPlan_raw7[[#This Row],[Censur]]&lt;&gt;"(tom)",XPlan_raw7[[#This Row],[Censur]],"")</f>
        <v>Second examiner: Internal</v>
      </c>
      <c r="K10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6" t="s">
        <v>330</v>
      </c>
      <c r="S106" t="s">
        <v>331</v>
      </c>
      <c r="T106" t="s">
        <v>332</v>
      </c>
      <c r="U106" t="s">
        <v>156</v>
      </c>
      <c r="V106" t="s">
        <v>157</v>
      </c>
      <c r="W106" s="4">
        <v>45821</v>
      </c>
      <c r="Y106" t="s">
        <v>633</v>
      </c>
      <c r="Z106" t="s">
        <v>287</v>
      </c>
      <c r="AA106" t="s">
        <v>420</v>
      </c>
      <c r="AB106" t="s">
        <v>160</v>
      </c>
      <c r="AC106" s="4">
        <v>45897</v>
      </c>
      <c r="AF106" t="s">
        <v>20</v>
      </c>
      <c r="AG106" t="s">
        <v>157</v>
      </c>
      <c r="AH106" t="s">
        <v>157</v>
      </c>
      <c r="AI106" t="s">
        <v>157</v>
      </c>
      <c r="AJ106" t="s">
        <v>157</v>
      </c>
      <c r="AK106" t="s">
        <v>157</v>
      </c>
      <c r="AL106" t="s">
        <v>157</v>
      </c>
      <c r="AM106" t="s">
        <v>157</v>
      </c>
      <c r="AN106" t="s">
        <v>157</v>
      </c>
      <c r="AO106" t="s">
        <v>157</v>
      </c>
      <c r="AP106" t="s">
        <v>157</v>
      </c>
      <c r="AQ106" t="s">
        <v>157</v>
      </c>
      <c r="AR106" t="s">
        <v>157</v>
      </c>
      <c r="AS106" t="s">
        <v>157</v>
      </c>
      <c r="AT106" t="s">
        <v>33</v>
      </c>
      <c r="AU106" t="s">
        <v>157</v>
      </c>
      <c r="AW106" t="s">
        <v>570</v>
      </c>
      <c r="AX106" t="s">
        <v>571</v>
      </c>
      <c r="AY106" t="s">
        <v>572</v>
      </c>
      <c r="AZ106" t="s">
        <v>157</v>
      </c>
      <c r="BA106" t="s">
        <v>157</v>
      </c>
      <c r="BB106" t="s">
        <v>157</v>
      </c>
      <c r="BF106" t="s">
        <v>585</v>
      </c>
      <c r="BG106" t="s">
        <v>592</v>
      </c>
      <c r="BH106" t="s">
        <v>157</v>
      </c>
      <c r="BK106" t="s">
        <v>20</v>
      </c>
      <c r="BL106" t="s">
        <v>157</v>
      </c>
      <c r="BM106" t="s">
        <v>157</v>
      </c>
      <c r="BN106" t="s">
        <v>157</v>
      </c>
      <c r="BO106" t="s">
        <v>157</v>
      </c>
      <c r="BP106" t="s">
        <v>24</v>
      </c>
      <c r="BQ106" t="s">
        <v>157</v>
      </c>
      <c r="BR106" t="s">
        <v>157</v>
      </c>
      <c r="BS106" t="s">
        <v>157</v>
      </c>
      <c r="BT106" t="s">
        <v>157</v>
      </c>
      <c r="BU106" t="s">
        <v>157</v>
      </c>
      <c r="BV106" t="s">
        <v>157</v>
      </c>
      <c r="BW106" t="s">
        <v>157</v>
      </c>
      <c r="BX106" t="s">
        <v>157</v>
      </c>
      <c r="BY106" t="s">
        <v>157</v>
      </c>
      <c r="BZ106" t="s">
        <v>157</v>
      </c>
    </row>
    <row r="107" spans="2:78" x14ac:dyDescent="0.25">
      <c r="B107" t="str">
        <f>XPlan_raw7[[#This Row],[EKA_kode]]</f>
        <v>T350006402</v>
      </c>
      <c r="C107" t="str">
        <f>XPlan_raw7[[#This Row],[eka_langtnavn]]</f>
        <v>Mechatronics Design and Build 1</v>
      </c>
      <c r="D107" t="str">
        <f>IF(XPlan_raw7[[#This Row],[Interne-kode]]&lt;&gt;"(tom)",XPlan_raw7[[#This Row],[Interne-kode]],"")</f>
        <v>MC-MDB1</v>
      </c>
      <c r="E10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07" t="str">
        <f>IF(XPlan_raw7[[#This Row],[Campus]]&lt;&gt;"(tom)",XPlan_raw7[[#This Row],[Campus]],"")</f>
        <v>Sønderborg</v>
      </c>
      <c r="H107" t="str">
        <f>IF(XPlan_raw7[[#This Row],[Prøveform]]&lt;&gt;"(tom)",XPlan_raw7[[#This Row],[Prøveform]],"")</f>
        <v>Hand-In</v>
      </c>
      <c r="I107" t="str">
        <f>IF(XPlan_raw7[[#This Row],[Eksaminator_samlet]]&lt;&gt;"",XPlan_raw7[[#This Row],[Eksaminator_samlet]],"")</f>
        <v>Andrei-Alexandru Popa</v>
      </c>
      <c r="J107" t="str">
        <f>IF(XPlan_raw7[[#This Row],[Censur]]&lt;&gt;"(tom)",XPlan_raw7[[#This Row],[Censur]],"")</f>
        <v>Second examiner: Internal</v>
      </c>
      <c r="K10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7" s="5" t="s">
        <v>330</v>
      </c>
      <c r="S107" s="5" t="s">
        <v>331</v>
      </c>
      <c r="T107" t="s">
        <v>332</v>
      </c>
      <c r="U107" s="5" t="s">
        <v>156</v>
      </c>
      <c r="V107" t="s">
        <v>157</v>
      </c>
      <c r="W107" s="45">
        <v>45812</v>
      </c>
      <c r="Y107" s="4" t="s">
        <v>633</v>
      </c>
      <c r="Z107" s="5" t="s">
        <v>287</v>
      </c>
      <c r="AA107" t="s">
        <v>636</v>
      </c>
      <c r="AB107" s="5" t="s">
        <v>160</v>
      </c>
      <c r="AC107" s="4">
        <v>45880</v>
      </c>
      <c r="AD107" s="45"/>
      <c r="AF107" t="s">
        <v>20</v>
      </c>
      <c r="AG107" s="5" t="s">
        <v>157</v>
      </c>
      <c r="AH107" t="s">
        <v>157</v>
      </c>
      <c r="AI107" s="5" t="s">
        <v>157</v>
      </c>
      <c r="AJ107" t="s">
        <v>157</v>
      </c>
      <c r="AK107" s="5" t="s">
        <v>157</v>
      </c>
      <c r="AL107" t="s">
        <v>157</v>
      </c>
      <c r="AM107" s="5" t="s">
        <v>157</v>
      </c>
      <c r="AN107" t="s">
        <v>157</v>
      </c>
      <c r="AO107" t="s">
        <v>157</v>
      </c>
      <c r="AP107" t="s">
        <v>157</v>
      </c>
      <c r="AQ107" t="s">
        <v>157</v>
      </c>
      <c r="AR107" t="s">
        <v>157</v>
      </c>
      <c r="AS107" t="s">
        <v>157</v>
      </c>
      <c r="AT107" t="s">
        <v>33</v>
      </c>
      <c r="AU107" t="s">
        <v>157</v>
      </c>
      <c r="AW107" t="s">
        <v>623</v>
      </c>
      <c r="AX107" t="s">
        <v>624</v>
      </c>
      <c r="AY107" t="s">
        <v>625</v>
      </c>
      <c r="AZ107" t="s">
        <v>208</v>
      </c>
      <c r="BA107" t="s">
        <v>157</v>
      </c>
      <c r="BB107" t="s">
        <v>157</v>
      </c>
      <c r="BF107" t="s">
        <v>585</v>
      </c>
      <c r="BG107" t="s">
        <v>592</v>
      </c>
      <c r="BH107" t="s">
        <v>157</v>
      </c>
      <c r="BK107" t="s">
        <v>20</v>
      </c>
      <c r="BL107" t="s">
        <v>157</v>
      </c>
      <c r="BM107" t="s">
        <v>157</v>
      </c>
      <c r="BN107" t="s">
        <v>157</v>
      </c>
      <c r="BO107" t="s">
        <v>157</v>
      </c>
      <c r="BP107" t="s">
        <v>157</v>
      </c>
      <c r="BQ107" t="s">
        <v>25</v>
      </c>
      <c r="BR107" t="s">
        <v>157</v>
      </c>
      <c r="BS107" t="s">
        <v>157</v>
      </c>
      <c r="BT107" t="s">
        <v>157</v>
      </c>
      <c r="BU107" t="s">
        <v>157</v>
      </c>
      <c r="BV107" t="s">
        <v>157</v>
      </c>
      <c r="BW107" t="s">
        <v>157</v>
      </c>
      <c r="BX107" t="s">
        <v>157</v>
      </c>
      <c r="BY107" t="s">
        <v>157</v>
      </c>
      <c r="BZ107" t="s">
        <v>157</v>
      </c>
    </row>
    <row r="108" spans="2:78" x14ac:dyDescent="0.25">
      <c r="B108" t="str">
        <f>XPlan_raw7[[#This Row],[EKA_kode]]</f>
        <v>T350010402</v>
      </c>
      <c r="C108" t="str">
        <f>XPlan_raw7[[#This Row],[eka_langtnavn]]</f>
        <v>Computational Multi-Physics</v>
      </c>
      <c r="D108" t="str">
        <f>IF(XPlan_raw7[[#This Row],[Interne-kode]]&lt;&gt;"(tom)",XPlan_raw7[[#This Row],[Interne-kode]],"")</f>
        <v>MC-CMP</v>
      </c>
      <c r="E10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08" t="str">
        <f>IF(XPlan_raw7[[#This Row],[Campus]]&lt;&gt;"(tom)",XPlan_raw7[[#This Row],[Campus]],"")</f>
        <v>Sønderborg</v>
      </c>
      <c r="H108" t="str">
        <f>IF(XPlan_raw7[[#This Row],[Prøveform]]&lt;&gt;"(tom)",XPlan_raw7[[#This Row],[Prøveform]],"")</f>
        <v>Oral examination</v>
      </c>
      <c r="I108" t="str">
        <f>IF(XPlan_raw7[[#This Row],[Eksaminator_samlet]]&lt;&gt;"",XPlan_raw7[[#This Row],[Eksaminator_samlet]],"")</f>
        <v>Pei Li</v>
      </c>
      <c r="J108" t="str">
        <f>IF(XPlan_raw7[[#This Row],[Censur]]&lt;&gt;"(tom)",XPlan_raw7[[#This Row],[Censur]],"")</f>
        <v>Second examiner: Internal</v>
      </c>
      <c r="K10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0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Sdb.,MSc in Mechanical Engineering - Sdb.,MSc in Mechatronic Engineering - Sdb.,Exchange students - Sønderborg</v>
      </c>
      <c r="R108" t="s">
        <v>375</v>
      </c>
      <c r="S108" t="s">
        <v>376</v>
      </c>
      <c r="T108" t="s">
        <v>377</v>
      </c>
      <c r="U108" t="s">
        <v>156</v>
      </c>
      <c r="V108" t="s">
        <v>157</v>
      </c>
      <c r="W108" s="4">
        <v>45818</v>
      </c>
      <c r="X108" s="4">
        <v>45819</v>
      </c>
      <c r="Y108" t="s">
        <v>630</v>
      </c>
      <c r="Z108" t="s">
        <v>378</v>
      </c>
      <c r="AA108" t="s">
        <v>186</v>
      </c>
      <c r="AB108" t="s">
        <v>160</v>
      </c>
      <c r="AC108" s="4">
        <v>45888</v>
      </c>
      <c r="AF108" t="s">
        <v>20</v>
      </c>
      <c r="AG108" t="s">
        <v>157</v>
      </c>
      <c r="AH108" t="s">
        <v>157</v>
      </c>
      <c r="AI108" t="s">
        <v>157</v>
      </c>
      <c r="AJ108" t="s">
        <v>157</v>
      </c>
      <c r="AK108" t="s">
        <v>157</v>
      </c>
      <c r="AL108" t="s">
        <v>157</v>
      </c>
      <c r="AM108" t="s">
        <v>157</v>
      </c>
      <c r="AN108" t="s">
        <v>157</v>
      </c>
      <c r="AO108" t="s">
        <v>157</v>
      </c>
      <c r="AP108" t="s">
        <v>157</v>
      </c>
      <c r="AQ108" t="s">
        <v>157</v>
      </c>
      <c r="AR108" t="s">
        <v>31</v>
      </c>
      <c r="AS108" t="s">
        <v>32</v>
      </c>
      <c r="AT108" t="s">
        <v>33</v>
      </c>
      <c r="AU108" t="s">
        <v>80</v>
      </c>
      <c r="AW108" t="s">
        <v>447</v>
      </c>
      <c r="AX108" t="s">
        <v>448</v>
      </c>
      <c r="AY108" t="s">
        <v>449</v>
      </c>
      <c r="AZ108" t="s">
        <v>156</v>
      </c>
      <c r="BA108" t="s">
        <v>157</v>
      </c>
      <c r="BB108" t="s">
        <v>157</v>
      </c>
      <c r="BF108" t="s">
        <v>585</v>
      </c>
      <c r="BG108" t="s">
        <v>592</v>
      </c>
      <c r="BH108" t="s">
        <v>157</v>
      </c>
      <c r="BK108" t="s">
        <v>20</v>
      </c>
      <c r="BL108" t="s">
        <v>157</v>
      </c>
      <c r="BM108" t="s">
        <v>157</v>
      </c>
      <c r="BN108" t="s">
        <v>157</v>
      </c>
      <c r="BO108" t="s">
        <v>157</v>
      </c>
      <c r="BP108" t="s">
        <v>157</v>
      </c>
      <c r="BQ108" t="s">
        <v>25</v>
      </c>
      <c r="BR108" t="s">
        <v>157</v>
      </c>
      <c r="BS108" t="s">
        <v>157</v>
      </c>
      <c r="BT108" t="s">
        <v>157</v>
      </c>
      <c r="BU108" t="s">
        <v>157</v>
      </c>
      <c r="BV108" t="s">
        <v>157</v>
      </c>
      <c r="BW108" t="s">
        <v>157</v>
      </c>
      <c r="BX108" t="s">
        <v>157</v>
      </c>
      <c r="BY108" t="s">
        <v>157</v>
      </c>
      <c r="BZ108" t="s">
        <v>157</v>
      </c>
    </row>
    <row r="109" spans="2:78" x14ac:dyDescent="0.25">
      <c r="B109" t="str">
        <f>XPlan_raw7[[#This Row],[EKA_kode]]</f>
        <v>T350040402</v>
      </c>
      <c r="C109" t="str">
        <f>XPlan_raw7[[#This Row],[eka_langtnavn]]</f>
        <v>Clinical Applications and Regulatory Affairs</v>
      </c>
      <c r="D109" t="str">
        <f>IF(XPlan_raw7[[#This Row],[Interne-kode]]&lt;&gt;"(tom)",XPlan_raw7[[#This Row],[Interne-kode]],"")</f>
        <v>MC-CARA</v>
      </c>
      <c r="E10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0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09" t="str">
        <f>IF(XPlan_raw7[[#This Row],[Campus]]&lt;&gt;"(tom)",XPlan_raw7[[#This Row],[Campus]],"")</f>
        <v>Sønderborg</v>
      </c>
      <c r="H109" t="str">
        <f>IF(XPlan_raw7[[#This Row],[Prøveform]]&lt;&gt;"(tom)",XPlan_raw7[[#This Row],[Prøveform]],"")</f>
        <v>Combined test</v>
      </c>
      <c r="I109" t="str">
        <f>IF(XPlan_raw7[[#This Row],[Eksaminator_samlet]]&lt;&gt;"",XPlan_raw7[[#This Row],[Eksaminator_samlet]],"")</f>
        <v>Till Leissner</v>
      </c>
      <c r="J109" t="str">
        <f>IF(XPlan_raw7[[#This Row],[Censur]]&lt;&gt;"(tom)",XPlan_raw7[[#This Row],[Censur]],"")</f>
        <v>Second examiner: Internal</v>
      </c>
      <c r="K10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09" t="s">
        <v>512</v>
      </c>
      <c r="S109" t="s">
        <v>513</v>
      </c>
      <c r="T109" t="s">
        <v>514</v>
      </c>
      <c r="U109" t="s">
        <v>157</v>
      </c>
      <c r="V109" t="s">
        <v>157</v>
      </c>
      <c r="W109" s="4">
        <v>45833</v>
      </c>
      <c r="X109" s="4">
        <v>45834</v>
      </c>
      <c r="Y109" t="s">
        <v>157</v>
      </c>
      <c r="Z109" t="s">
        <v>503</v>
      </c>
      <c r="AA109" t="s">
        <v>446</v>
      </c>
      <c r="AB109" t="s">
        <v>160</v>
      </c>
      <c r="AC109" s="4">
        <v>45897</v>
      </c>
      <c r="AF109" t="s">
        <v>20</v>
      </c>
      <c r="AG109" t="s">
        <v>157</v>
      </c>
      <c r="AH109" t="s">
        <v>157</v>
      </c>
      <c r="AI109" t="s">
        <v>157</v>
      </c>
      <c r="AJ109" t="s">
        <v>157</v>
      </c>
      <c r="AK109" t="s">
        <v>157</v>
      </c>
      <c r="AL109" t="s">
        <v>157</v>
      </c>
      <c r="AM109" t="s">
        <v>157</v>
      </c>
      <c r="AN109" t="s">
        <v>157</v>
      </c>
      <c r="AO109" t="s">
        <v>157</v>
      </c>
      <c r="AP109" t="s">
        <v>157</v>
      </c>
      <c r="AQ109" t="s">
        <v>157</v>
      </c>
      <c r="AR109" t="s">
        <v>157</v>
      </c>
      <c r="AS109" t="s">
        <v>157</v>
      </c>
      <c r="AT109" t="s">
        <v>157</v>
      </c>
      <c r="AU109" t="s">
        <v>80</v>
      </c>
      <c r="AW109" t="s">
        <v>339</v>
      </c>
      <c r="AX109" t="s">
        <v>340</v>
      </c>
      <c r="AY109" t="s">
        <v>341</v>
      </c>
      <c r="AZ109" t="s">
        <v>157</v>
      </c>
      <c r="BA109" t="s">
        <v>157</v>
      </c>
      <c r="BB109" t="s">
        <v>157</v>
      </c>
      <c r="BF109" t="s">
        <v>589</v>
      </c>
      <c r="BG109" t="s">
        <v>586</v>
      </c>
      <c r="BH109" t="s">
        <v>157</v>
      </c>
      <c r="BK109" t="s">
        <v>20</v>
      </c>
      <c r="BL109" t="s">
        <v>157</v>
      </c>
      <c r="BM109" t="s">
        <v>157</v>
      </c>
      <c r="BN109" t="s">
        <v>157</v>
      </c>
      <c r="BO109" t="s">
        <v>157</v>
      </c>
      <c r="BP109" t="s">
        <v>157</v>
      </c>
      <c r="BQ109" t="s">
        <v>157</v>
      </c>
      <c r="BR109" t="s">
        <v>26</v>
      </c>
      <c r="BS109" t="s">
        <v>157</v>
      </c>
      <c r="BT109" t="s">
        <v>157</v>
      </c>
      <c r="BU109" t="s">
        <v>157</v>
      </c>
      <c r="BV109" t="s">
        <v>157</v>
      </c>
      <c r="BW109" t="s">
        <v>157</v>
      </c>
      <c r="BX109" t="s">
        <v>157</v>
      </c>
      <c r="BY109" t="s">
        <v>157</v>
      </c>
      <c r="BZ109" t="s">
        <v>157</v>
      </c>
    </row>
    <row r="110" spans="2:78" x14ac:dyDescent="0.25">
      <c r="B110" t="str">
        <f>XPlan_raw7[[#This Row],[EKA_kode]]</f>
        <v>T350043402</v>
      </c>
      <c r="C110" t="str">
        <f>XPlan_raw7[[#This Row],[eka_langtnavn]]</f>
        <v>Experimental Control Systems</v>
      </c>
      <c r="D110" t="str">
        <f>IF(XPlan_raw7[[#This Row],[Interne-kode]]&lt;&gt;"(tom)",XPlan_raw7[[#This Row],[Interne-kode]],"")</f>
        <v>MC-XCOS</v>
      </c>
      <c r="E11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0" t="str">
        <f>IF(XPlan_raw7[[#This Row],[Campus]]&lt;&gt;"(tom)",XPlan_raw7[[#This Row],[Campus]],"")</f>
        <v>Sønderborg</v>
      </c>
      <c r="H110" t="str">
        <f>IF(XPlan_raw7[[#This Row],[Prøveform]]&lt;&gt;"(tom)",XPlan_raw7[[#This Row],[Prøveform]],"")</f>
        <v>Oral examination</v>
      </c>
      <c r="I110" t="str">
        <f>IF(XPlan_raw7[[#This Row],[Eksaminator_samlet]]&lt;&gt;"",XPlan_raw7[[#This Row],[Eksaminator_samlet]],"")</f>
        <v>Shouvik Chaudhuri</v>
      </c>
      <c r="J110" t="str">
        <f>IF(XPlan_raw7[[#This Row],[Censur]]&lt;&gt;"(tom)",XPlan_raw7[[#This Row],[Censur]],"")</f>
        <v>Second examiner: Internal</v>
      </c>
      <c r="K11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1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0" t="s">
        <v>242</v>
      </c>
      <c r="S110" t="s">
        <v>243</v>
      </c>
      <c r="T110" t="s">
        <v>244</v>
      </c>
      <c r="U110" t="s">
        <v>156</v>
      </c>
      <c r="V110" t="s">
        <v>157</v>
      </c>
      <c r="W110" s="4">
        <v>45824</v>
      </c>
      <c r="X110" s="4">
        <v>45825</v>
      </c>
      <c r="Y110" t="s">
        <v>633</v>
      </c>
      <c r="Z110" t="s">
        <v>245</v>
      </c>
      <c r="AA110" t="s">
        <v>186</v>
      </c>
      <c r="AB110" t="s">
        <v>160</v>
      </c>
      <c r="AC110" s="4">
        <v>45890</v>
      </c>
      <c r="AF110" t="s">
        <v>20</v>
      </c>
      <c r="AG110" t="s">
        <v>157</v>
      </c>
      <c r="AH110" t="s">
        <v>157</v>
      </c>
      <c r="AI110" t="s">
        <v>157</v>
      </c>
      <c r="AJ110" t="s">
        <v>157</v>
      </c>
      <c r="AK110" t="s">
        <v>157</v>
      </c>
      <c r="AL110" t="s">
        <v>157</v>
      </c>
      <c r="AM110" t="s">
        <v>157</v>
      </c>
      <c r="AN110" t="s">
        <v>157</v>
      </c>
      <c r="AO110" t="s">
        <v>157</v>
      </c>
      <c r="AP110" t="s">
        <v>157</v>
      </c>
      <c r="AQ110" t="s">
        <v>157</v>
      </c>
      <c r="AR110" t="s">
        <v>157</v>
      </c>
      <c r="AS110" t="s">
        <v>157</v>
      </c>
      <c r="AT110" t="s">
        <v>33</v>
      </c>
      <c r="AU110" t="s">
        <v>157</v>
      </c>
      <c r="AW110" t="s">
        <v>504</v>
      </c>
      <c r="AX110" t="s">
        <v>505</v>
      </c>
      <c r="AY110" t="s">
        <v>506</v>
      </c>
      <c r="AZ110" t="s">
        <v>208</v>
      </c>
      <c r="BA110" t="s">
        <v>157</v>
      </c>
      <c r="BB110" t="s">
        <v>157</v>
      </c>
      <c r="BF110" t="s">
        <v>589</v>
      </c>
      <c r="BG110" t="s">
        <v>588</v>
      </c>
      <c r="BH110" t="s">
        <v>157</v>
      </c>
      <c r="BK110" t="s">
        <v>20</v>
      </c>
      <c r="BL110" t="s">
        <v>157</v>
      </c>
      <c r="BM110" t="s">
        <v>157</v>
      </c>
      <c r="BN110" t="s">
        <v>157</v>
      </c>
      <c r="BO110" t="s">
        <v>157</v>
      </c>
      <c r="BP110" t="s">
        <v>24</v>
      </c>
      <c r="BQ110" t="s">
        <v>157</v>
      </c>
      <c r="BR110" t="s">
        <v>157</v>
      </c>
      <c r="BS110" t="s">
        <v>157</v>
      </c>
      <c r="BT110" t="s">
        <v>157</v>
      </c>
      <c r="BU110" t="s">
        <v>157</v>
      </c>
      <c r="BV110" t="s">
        <v>157</v>
      </c>
      <c r="BW110" t="s">
        <v>157</v>
      </c>
      <c r="BX110" t="s">
        <v>157</v>
      </c>
      <c r="BY110" t="s">
        <v>157</v>
      </c>
      <c r="BZ110" t="s">
        <v>34</v>
      </c>
    </row>
    <row r="111" spans="2:78" x14ac:dyDescent="0.25">
      <c r="B111" t="str">
        <f>XPlan_raw7[[#This Row],[EKA_kode]]</f>
        <v>T350043402</v>
      </c>
      <c r="C111" t="str">
        <f>XPlan_raw7[[#This Row],[eka_langtnavn]]</f>
        <v>Experimental Control Systems</v>
      </c>
      <c r="D111" t="str">
        <f>IF(XPlan_raw7[[#This Row],[Interne-kode]]&lt;&gt;"(tom)",XPlan_raw7[[#This Row],[Interne-kode]],"")</f>
        <v>MC-XCOS</v>
      </c>
      <c r="E11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1" t="str">
        <f>IF(XPlan_raw7[[#This Row],[Campus]]&lt;&gt;"(tom)",XPlan_raw7[[#This Row],[Campus]],"")</f>
        <v>Sønderborg</v>
      </c>
      <c r="H111" t="str">
        <f>IF(XPlan_raw7[[#This Row],[Prøveform]]&lt;&gt;"(tom)",XPlan_raw7[[#This Row],[Prøveform]],"")</f>
        <v>Hand-In</v>
      </c>
      <c r="I111" t="str">
        <f>IF(XPlan_raw7[[#This Row],[Eksaminator_samlet]]&lt;&gt;"",XPlan_raw7[[#This Row],[Eksaminator_samlet]],"")</f>
        <v>Shouvik Chaudhuri</v>
      </c>
      <c r="J111" t="str">
        <f>IF(XPlan_raw7[[#This Row],[Censur]]&lt;&gt;"(tom)",XPlan_raw7[[#This Row],[Censur]],"")</f>
        <v>Second examiner: Internal</v>
      </c>
      <c r="K11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1" t="s">
        <v>242</v>
      </c>
      <c r="S111" t="s">
        <v>243</v>
      </c>
      <c r="T111" t="s">
        <v>244</v>
      </c>
      <c r="U111" t="s">
        <v>156</v>
      </c>
      <c r="V111" t="s">
        <v>157</v>
      </c>
      <c r="W111" s="4">
        <v>45810</v>
      </c>
      <c r="Y111" t="s">
        <v>633</v>
      </c>
      <c r="Z111" t="s">
        <v>245</v>
      </c>
      <c r="AA111" t="s">
        <v>636</v>
      </c>
      <c r="AB111" t="s">
        <v>160</v>
      </c>
      <c r="AC111" s="4">
        <v>45880</v>
      </c>
      <c r="AF111" t="s">
        <v>20</v>
      </c>
      <c r="AG111" t="s">
        <v>157</v>
      </c>
      <c r="AH111" t="s">
        <v>157</v>
      </c>
      <c r="AI111" t="s">
        <v>157</v>
      </c>
      <c r="AJ111" t="s">
        <v>157</v>
      </c>
      <c r="AK111" t="s">
        <v>157</v>
      </c>
      <c r="AL111" t="s">
        <v>157</v>
      </c>
      <c r="AM111" t="s">
        <v>157</v>
      </c>
      <c r="AN111" t="s">
        <v>157</v>
      </c>
      <c r="AO111" t="s">
        <v>157</v>
      </c>
      <c r="AP111" t="s">
        <v>157</v>
      </c>
      <c r="AQ111" t="s">
        <v>157</v>
      </c>
      <c r="AR111" t="s">
        <v>157</v>
      </c>
      <c r="AS111" t="s">
        <v>157</v>
      </c>
      <c r="AT111" t="s">
        <v>33</v>
      </c>
      <c r="AU111" t="s">
        <v>157</v>
      </c>
      <c r="AW111" t="s">
        <v>626</v>
      </c>
      <c r="AX111" t="s">
        <v>627</v>
      </c>
      <c r="AY111" t="s">
        <v>628</v>
      </c>
      <c r="AZ111" t="s">
        <v>156</v>
      </c>
      <c r="BA111" t="s">
        <v>157</v>
      </c>
      <c r="BB111" t="s">
        <v>157</v>
      </c>
      <c r="BF111" t="s">
        <v>591</v>
      </c>
      <c r="BG111" t="s">
        <v>586</v>
      </c>
      <c r="BH111" t="s">
        <v>157</v>
      </c>
      <c r="BK111" t="s">
        <v>20</v>
      </c>
      <c r="BL111" t="s">
        <v>157</v>
      </c>
      <c r="BM111" t="s">
        <v>157</v>
      </c>
      <c r="BN111" t="s">
        <v>157</v>
      </c>
      <c r="BO111" t="s">
        <v>157</v>
      </c>
      <c r="BP111" t="s">
        <v>24</v>
      </c>
      <c r="BQ111" t="s">
        <v>157</v>
      </c>
      <c r="BR111" t="s">
        <v>157</v>
      </c>
      <c r="BS111" t="s">
        <v>157</v>
      </c>
      <c r="BT111" t="s">
        <v>157</v>
      </c>
      <c r="BU111" t="s">
        <v>157</v>
      </c>
      <c r="BV111" t="s">
        <v>157</v>
      </c>
      <c r="BW111" t="s">
        <v>157</v>
      </c>
      <c r="BX111" t="s">
        <v>157</v>
      </c>
      <c r="BY111" t="s">
        <v>157</v>
      </c>
      <c r="BZ111" t="s">
        <v>157</v>
      </c>
    </row>
    <row r="112" spans="2:78" x14ac:dyDescent="0.25">
      <c r="B112" t="str">
        <f>XPlan_raw7[[#This Row],[EKA_kode]]</f>
        <v>T350046402</v>
      </c>
      <c r="C112" t="str">
        <f>XPlan_raw7[[#This Row],[eka_langtnavn]]</f>
        <v xml:space="preserve">Fault Tolerant Control </v>
      </c>
      <c r="D112" t="str">
        <f>IF(XPlan_raw7[[#This Row],[Interne-kode]]&lt;&gt;"(tom)",XPlan_raw7[[#This Row],[Interne-kode]],"")</f>
        <v>MC-FTC</v>
      </c>
      <c r="E11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12" t="str">
        <f>IF(XPlan_raw7[[#This Row],[Campus]]&lt;&gt;"(tom)",XPlan_raw7[[#This Row],[Campus]],"")</f>
        <v>Sønderborg</v>
      </c>
      <c r="H112" t="str">
        <f>IF(XPlan_raw7[[#This Row],[Prøveform]]&lt;&gt;"(tom)",XPlan_raw7[[#This Row],[Prøveform]],"")</f>
        <v>Oral examination</v>
      </c>
      <c r="I112" t="str">
        <f>IF(XPlan_raw7[[#This Row],[Eksaminator_samlet]]&lt;&gt;"",XPlan_raw7[[#This Row],[Eksaminator_samlet]],"")</f>
        <v>Hossein Ramezani, Mahmood Mazare</v>
      </c>
      <c r="J112" t="str">
        <f>IF(XPlan_raw7[[#This Row],[Censur]]&lt;&gt;"(tom)",XPlan_raw7[[#This Row],[Censur]],"")</f>
        <v>Second examiner: Internal</v>
      </c>
      <c r="K11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1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2" t="s">
        <v>473</v>
      </c>
      <c r="S112" t="s">
        <v>474</v>
      </c>
      <c r="T112" t="s">
        <v>475</v>
      </c>
      <c r="U112" t="s">
        <v>156</v>
      </c>
      <c r="V112" t="s">
        <v>157</v>
      </c>
      <c r="W112" s="4">
        <v>45827</v>
      </c>
      <c r="X112" s="4">
        <v>45828</v>
      </c>
      <c r="Y112" t="s">
        <v>633</v>
      </c>
      <c r="Z112" t="s">
        <v>476</v>
      </c>
      <c r="AA112" t="s">
        <v>186</v>
      </c>
      <c r="AB112" t="s">
        <v>160</v>
      </c>
      <c r="AC112" s="4">
        <v>45894</v>
      </c>
      <c r="AF112" t="s">
        <v>20</v>
      </c>
      <c r="AG112" t="s">
        <v>157</v>
      </c>
      <c r="AH112" t="s">
        <v>157</v>
      </c>
      <c r="AI112" t="s">
        <v>157</v>
      </c>
      <c r="AJ112" t="s">
        <v>157</v>
      </c>
      <c r="AK112" t="s">
        <v>157</v>
      </c>
      <c r="AL112" t="s">
        <v>157</v>
      </c>
      <c r="AM112" t="s">
        <v>157</v>
      </c>
      <c r="AN112" t="s">
        <v>157</v>
      </c>
      <c r="AO112" t="s">
        <v>157</v>
      </c>
      <c r="AP112" t="s">
        <v>157</v>
      </c>
      <c r="AQ112" t="s">
        <v>157</v>
      </c>
      <c r="AR112" t="s">
        <v>157</v>
      </c>
      <c r="AS112" t="s">
        <v>157</v>
      </c>
      <c r="AT112" t="s">
        <v>33</v>
      </c>
      <c r="AU112" t="s">
        <v>157</v>
      </c>
      <c r="AW112" t="s">
        <v>573</v>
      </c>
      <c r="AX112" t="s">
        <v>574</v>
      </c>
      <c r="AY112" t="s">
        <v>575</v>
      </c>
      <c r="AZ112" t="s">
        <v>576</v>
      </c>
      <c r="BA112" t="s">
        <v>157</v>
      </c>
      <c r="BB112" t="s">
        <v>157</v>
      </c>
      <c r="BF112" t="s">
        <v>585</v>
      </c>
      <c r="BG112" t="s">
        <v>592</v>
      </c>
      <c r="BH112" t="s">
        <v>157</v>
      </c>
      <c r="BK112" t="s">
        <v>20</v>
      </c>
      <c r="BL112" t="s">
        <v>157</v>
      </c>
      <c r="BM112" t="s">
        <v>157</v>
      </c>
      <c r="BN112" t="s">
        <v>157</v>
      </c>
      <c r="BO112" t="s">
        <v>157</v>
      </c>
      <c r="BP112" t="s">
        <v>24</v>
      </c>
      <c r="BQ112" t="s">
        <v>25</v>
      </c>
      <c r="BR112" t="s">
        <v>157</v>
      </c>
      <c r="BS112" t="s">
        <v>157</v>
      </c>
      <c r="BT112" t="s">
        <v>157</v>
      </c>
      <c r="BU112" t="s">
        <v>157</v>
      </c>
      <c r="BV112" t="s">
        <v>157</v>
      </c>
      <c r="BW112" t="s">
        <v>157</v>
      </c>
      <c r="BX112" t="s">
        <v>157</v>
      </c>
      <c r="BY112" t="s">
        <v>157</v>
      </c>
      <c r="BZ112" t="s">
        <v>157</v>
      </c>
    </row>
    <row r="113" spans="2:78" x14ac:dyDescent="0.25">
      <c r="B113" t="str">
        <f>XPlan_raw7[[#This Row],[EKA_kode]]</f>
        <v>T370055402</v>
      </c>
      <c r="C113" t="str">
        <f>XPlan_raw7[[#This Row],[eka_langtnavn]]</f>
        <v>Electronics Semester Project 4 D</v>
      </c>
      <c r="D113" t="str">
        <f>IF(XPlan_raw7[[#This Row],[Interne-kode]]&lt;&gt;"(tom)",XPlan_raw7[[#This Row],[Interne-kode]],"")</f>
        <v>EE-SPRO4D</v>
      </c>
      <c r="E11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13" t="str">
        <f>IF(XPlan_raw7[[#This Row],[Campus]]&lt;&gt;"(tom)",XPlan_raw7[[#This Row],[Campus]],"")</f>
        <v>Sønderborg</v>
      </c>
      <c r="H113" t="str">
        <f>IF(XPlan_raw7[[#This Row],[Prøveform]]&lt;&gt;"(tom)",XPlan_raw7[[#This Row],[Prøveform]],"")</f>
        <v>Oral examination</v>
      </c>
      <c r="I113" t="str">
        <f>IF(XPlan_raw7[[#This Row],[Eksaminator_samlet]]&lt;&gt;"",XPlan_raw7[[#This Row],[Eksaminator_samlet]],"")</f>
        <v xml:space="preserve">Mohammed Ali Khan, Navid Bayati </v>
      </c>
      <c r="J113" t="str">
        <f>IF(XPlan_raw7[[#This Row],[Censur]]&lt;&gt;"(tom)",XPlan_raw7[[#This Row],[Censur]],"")</f>
        <v>Second examiner: External</v>
      </c>
      <c r="K11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3" t="s">
        <v>256</v>
      </c>
      <c r="S113" t="s">
        <v>257</v>
      </c>
      <c r="T113" t="s">
        <v>258</v>
      </c>
      <c r="U113" t="s">
        <v>203</v>
      </c>
      <c r="V113" t="s">
        <v>157</v>
      </c>
      <c r="W113" s="4">
        <v>45824</v>
      </c>
      <c r="Y113" t="s">
        <v>630</v>
      </c>
      <c r="Z113" t="s">
        <v>224</v>
      </c>
      <c r="AA113" t="s">
        <v>186</v>
      </c>
      <c r="AB113" t="s">
        <v>187</v>
      </c>
      <c r="AC113" s="4">
        <v>45889</v>
      </c>
      <c r="AF113" t="s">
        <v>20</v>
      </c>
      <c r="AG113" t="s">
        <v>19</v>
      </c>
      <c r="AH113" t="s">
        <v>157</v>
      </c>
      <c r="AI113" t="s">
        <v>157</v>
      </c>
      <c r="AJ113" t="s">
        <v>157</v>
      </c>
      <c r="AK113" t="s">
        <v>157</v>
      </c>
      <c r="AL113" t="s">
        <v>157</v>
      </c>
      <c r="AM113" t="s">
        <v>157</v>
      </c>
      <c r="AN113" t="s">
        <v>157</v>
      </c>
      <c r="AO113" t="s">
        <v>157</v>
      </c>
      <c r="AP113" t="s">
        <v>157</v>
      </c>
      <c r="AQ113" t="s">
        <v>157</v>
      </c>
      <c r="AR113" t="s">
        <v>157</v>
      </c>
      <c r="AS113" t="s">
        <v>157</v>
      </c>
      <c r="AT113" t="s">
        <v>157</v>
      </c>
      <c r="AU113" t="s">
        <v>157</v>
      </c>
      <c r="AW113" t="s">
        <v>249</v>
      </c>
      <c r="AX113" t="s">
        <v>250</v>
      </c>
      <c r="AY113" t="s">
        <v>251</v>
      </c>
      <c r="AZ113" t="s">
        <v>156</v>
      </c>
      <c r="BA113" t="s">
        <v>157</v>
      </c>
      <c r="BB113" t="s">
        <v>157</v>
      </c>
      <c r="BF113" t="s">
        <v>593</v>
      </c>
      <c r="BG113" t="s">
        <v>588</v>
      </c>
      <c r="BH113" t="s">
        <v>157</v>
      </c>
      <c r="BK113" t="s">
        <v>20</v>
      </c>
      <c r="BL113" t="s">
        <v>157</v>
      </c>
      <c r="BM113" t="s">
        <v>157</v>
      </c>
      <c r="BN113" t="s">
        <v>157</v>
      </c>
      <c r="BO113" t="s">
        <v>157</v>
      </c>
      <c r="BP113" t="s">
        <v>157</v>
      </c>
      <c r="BQ113" t="s">
        <v>157</v>
      </c>
      <c r="BR113" t="s">
        <v>157</v>
      </c>
      <c r="BS113" t="s">
        <v>157</v>
      </c>
      <c r="BT113" t="s">
        <v>157</v>
      </c>
      <c r="BU113" t="s">
        <v>157</v>
      </c>
      <c r="BV113" t="s">
        <v>157</v>
      </c>
      <c r="BW113" t="s">
        <v>157</v>
      </c>
      <c r="BX113" t="s">
        <v>32</v>
      </c>
      <c r="BY113" t="s">
        <v>157</v>
      </c>
      <c r="BZ113" t="s">
        <v>34</v>
      </c>
    </row>
    <row r="114" spans="2:78" x14ac:dyDescent="0.25">
      <c r="B114" t="str">
        <f>XPlan_raw7[[#This Row],[EKA_kode]]</f>
        <v>T370055402</v>
      </c>
      <c r="C114" t="str">
        <f>XPlan_raw7[[#This Row],[eka_langtnavn]]</f>
        <v>Electronics Semester Project 4 D</v>
      </c>
      <c r="D114" t="str">
        <f>IF(XPlan_raw7[[#This Row],[Interne-kode]]&lt;&gt;"(tom)",XPlan_raw7[[#This Row],[Interne-kode]],"")</f>
        <v>EE-SPRO4D</v>
      </c>
      <c r="E1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4" t="str">
        <f>IF(XPlan_raw7[[#This Row],[Campus]]&lt;&gt;"(tom)",XPlan_raw7[[#This Row],[Campus]],"")</f>
        <v>Sønderborg</v>
      </c>
      <c r="H114" t="str">
        <f>IF(XPlan_raw7[[#This Row],[Prøveform]]&lt;&gt;"(tom)",XPlan_raw7[[#This Row],[Prøveform]],"")</f>
        <v>Hand-In</v>
      </c>
      <c r="I114" t="str">
        <f>IF(XPlan_raw7[[#This Row],[Eksaminator_samlet]]&lt;&gt;"",XPlan_raw7[[#This Row],[Eksaminator_samlet]],"")</f>
        <v xml:space="preserve">Mohammed Ali Khan, Navid Bayati </v>
      </c>
      <c r="J114" t="str">
        <f>IF(XPlan_raw7[[#This Row],[Censur]]&lt;&gt;"(tom)",XPlan_raw7[[#This Row],[Censur]],"")</f>
        <v>Second examiner: External</v>
      </c>
      <c r="K1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4" s="5" t="s">
        <v>256</v>
      </c>
      <c r="S114" s="5" t="s">
        <v>257</v>
      </c>
      <c r="T114" t="s">
        <v>258</v>
      </c>
      <c r="U114" s="5" t="s">
        <v>203</v>
      </c>
      <c r="V114" t="s">
        <v>157</v>
      </c>
      <c r="W114" s="45">
        <v>45810</v>
      </c>
      <c r="Y114" s="4" t="s">
        <v>630</v>
      </c>
      <c r="Z114" s="5" t="s">
        <v>224</v>
      </c>
      <c r="AA114" t="s">
        <v>636</v>
      </c>
      <c r="AB114" s="5" t="s">
        <v>187</v>
      </c>
      <c r="AC114" s="4">
        <v>45880</v>
      </c>
      <c r="AD114" s="45"/>
      <c r="AF114" t="s">
        <v>20</v>
      </c>
      <c r="AG114" s="5" t="s">
        <v>19</v>
      </c>
      <c r="AH114" t="s">
        <v>157</v>
      </c>
      <c r="AI114" s="5" t="s">
        <v>157</v>
      </c>
      <c r="AJ114" t="s">
        <v>157</v>
      </c>
      <c r="AK114" s="5" t="s">
        <v>157</v>
      </c>
      <c r="AL114" t="s">
        <v>157</v>
      </c>
      <c r="AM114" s="5" t="s">
        <v>157</v>
      </c>
      <c r="AN114" t="s">
        <v>157</v>
      </c>
      <c r="AO114" t="s">
        <v>157</v>
      </c>
      <c r="AP114" t="s">
        <v>157</v>
      </c>
      <c r="AQ114" t="s">
        <v>157</v>
      </c>
      <c r="AR114" t="s">
        <v>157</v>
      </c>
      <c r="AS114" t="s">
        <v>157</v>
      </c>
      <c r="AT114" t="s">
        <v>157</v>
      </c>
      <c r="AU114" t="s">
        <v>157</v>
      </c>
    </row>
    <row r="115" spans="2:78" x14ac:dyDescent="0.25">
      <c r="B115" t="str">
        <f>XPlan_raw7[[#This Row],[EKA_kode]]</f>
        <v>T370064402</v>
      </c>
      <c r="C115" t="str">
        <f>XPlan_raw7[[#This Row],[eka_langtnavn]]</f>
        <v>Electronics Semester Project 1 D</v>
      </c>
      <c r="D115" t="str">
        <f>IF(XPlan_raw7[[#This Row],[Interne-kode]]&lt;&gt;"(tom)",XPlan_raw7[[#This Row],[Interne-kode]],"")</f>
        <v>EE-SPRO1-ENG</v>
      </c>
      <c r="E1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5" t="str">
        <f>IF(XPlan_raw7[[#This Row],[Campus]]&lt;&gt;"(tom)",XPlan_raw7[[#This Row],[Campus]],"")</f>
        <v>Sønderborg</v>
      </c>
      <c r="H115">
        <f>IF(XPlan_raw7[[#This Row],[Prøveform]]&lt;&gt;"(tom)",XPlan_raw7[[#This Row],[Prøveform]],"")</f>
        <v>0</v>
      </c>
      <c r="I115" t="str">
        <f>IF(XPlan_raw7[[#This Row],[Eksaminator_samlet]]&lt;&gt;"",XPlan_raw7[[#This Row],[Eksaminator_samlet]],"")</f>
        <v>Oliver Niebuhr</v>
      </c>
      <c r="J115">
        <f>IF(XPlan_raw7[[#This Row],[Censur]]&lt;&gt;"(tom)",XPlan_raw7[[#This Row],[Censur]],"")</f>
        <v>0</v>
      </c>
      <c r="K1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5" t="s">
        <v>537</v>
      </c>
      <c r="S115" t="s">
        <v>538</v>
      </c>
      <c r="T115" t="s">
        <v>539</v>
      </c>
      <c r="U115" t="s">
        <v>165</v>
      </c>
      <c r="V115" t="s">
        <v>157</v>
      </c>
      <c r="W115" s="4">
        <v>45793</v>
      </c>
      <c r="Y115" t="s">
        <v>632</v>
      </c>
      <c r="Z115" t="s">
        <v>462</v>
      </c>
      <c r="AA115" s="35"/>
      <c r="AC115" s="4" t="s">
        <v>157</v>
      </c>
      <c r="AF115" t="s">
        <v>20</v>
      </c>
      <c r="AG115" t="s">
        <v>19</v>
      </c>
      <c r="AH115" t="s">
        <v>157</v>
      </c>
      <c r="AI115" t="s">
        <v>157</v>
      </c>
      <c r="AJ115" t="s">
        <v>157</v>
      </c>
      <c r="AK115" t="s">
        <v>157</v>
      </c>
      <c r="AL115" t="s">
        <v>157</v>
      </c>
      <c r="AM115" t="s">
        <v>157</v>
      </c>
      <c r="AN115" t="s">
        <v>157</v>
      </c>
      <c r="AO115" t="s">
        <v>157</v>
      </c>
      <c r="AP115" t="s">
        <v>157</v>
      </c>
      <c r="AQ115" t="s">
        <v>157</v>
      </c>
      <c r="AR115" t="s">
        <v>157</v>
      </c>
      <c r="AS115" t="s">
        <v>157</v>
      </c>
      <c r="AT115" t="s">
        <v>157</v>
      </c>
      <c r="AU115" t="s">
        <v>157</v>
      </c>
    </row>
    <row r="116" spans="2:78" x14ac:dyDescent="0.25">
      <c r="B116" t="str">
        <f>XPlan_raw7[[#This Row],[EKA_kode]]</f>
        <v>T370064402</v>
      </c>
      <c r="C116" t="str">
        <f>XPlan_raw7[[#This Row],[eka_langtnavn]]</f>
        <v>Electronics Semester Project 1 D</v>
      </c>
      <c r="D116" t="str">
        <f>IF(XPlan_raw7[[#This Row],[Interne-kode]]&lt;&gt;"(tom)",XPlan_raw7[[#This Row],[Interne-kode]],"")</f>
        <v>EE-SPRO1-ENG</v>
      </c>
      <c r="E1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6" t="str">
        <f>IF(XPlan_raw7[[#This Row],[Campus]]&lt;&gt;"(tom)",XPlan_raw7[[#This Row],[Campus]],"")</f>
        <v>Sønderborg</v>
      </c>
      <c r="H116" t="str">
        <f>IF(XPlan_raw7[[#This Row],[Prøveform]]&lt;&gt;"(tom)",XPlan_raw7[[#This Row],[Prøveform]],"")</f>
        <v>Hand-In</v>
      </c>
      <c r="I116" t="str">
        <f>IF(XPlan_raw7[[#This Row],[Eksaminator_samlet]]&lt;&gt;"",XPlan_raw7[[#This Row],[Eksaminator_samlet]],"")</f>
        <v>Oliver Niebuhr</v>
      </c>
      <c r="J116">
        <f>IF(XPlan_raw7[[#This Row],[Censur]]&lt;&gt;"(tom)",XPlan_raw7[[#This Row],[Censur]],"")</f>
        <v>0</v>
      </c>
      <c r="K1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6" t="s">
        <v>537</v>
      </c>
      <c r="S116" t="s">
        <v>538</v>
      </c>
      <c r="T116" t="s">
        <v>539</v>
      </c>
      <c r="U116" t="s">
        <v>165</v>
      </c>
      <c r="V116" t="s">
        <v>157</v>
      </c>
      <c r="W116" s="4">
        <v>45793</v>
      </c>
      <c r="Y116" t="s">
        <v>632</v>
      </c>
      <c r="Z116" t="s">
        <v>462</v>
      </c>
      <c r="AA116" t="s">
        <v>636</v>
      </c>
      <c r="AC116" s="4">
        <v>45793</v>
      </c>
      <c r="AF116" t="s">
        <v>20</v>
      </c>
      <c r="AG116" t="s">
        <v>19</v>
      </c>
      <c r="AH116" t="s">
        <v>157</v>
      </c>
      <c r="AI116" t="s">
        <v>157</v>
      </c>
      <c r="AJ116" t="s">
        <v>157</v>
      </c>
      <c r="AK116" t="s">
        <v>157</v>
      </c>
      <c r="AL116" t="s">
        <v>157</v>
      </c>
      <c r="AM116" t="s">
        <v>157</v>
      </c>
      <c r="AN116" t="s">
        <v>157</v>
      </c>
      <c r="AO116" t="s">
        <v>157</v>
      </c>
      <c r="AP116" t="s">
        <v>157</v>
      </c>
      <c r="AQ116" t="s">
        <v>157</v>
      </c>
      <c r="AR116" t="s">
        <v>157</v>
      </c>
      <c r="AS116" t="s">
        <v>157</v>
      </c>
      <c r="AT116" t="s">
        <v>157</v>
      </c>
      <c r="AU116" t="s">
        <v>157</v>
      </c>
    </row>
    <row r="117" spans="2:78" x14ac:dyDescent="0.25">
      <c r="B117" t="str">
        <f>XPlan_raw7[[#This Row],[EKA_kode]]</f>
        <v>T370082402</v>
      </c>
      <c r="C117" t="str">
        <f>XPlan_raw7[[#This Row],[eka_langtnavn]]</f>
        <v>Electronics Semester Project 2 D</v>
      </c>
      <c r="D117" t="str">
        <f>IF(XPlan_raw7[[#This Row],[Interne-kode]]&lt;&gt;"(tom)",XPlan_raw7[[#This Row],[Interne-kode]],"")</f>
        <v>EE-SPRO2D</v>
      </c>
      <c r="E1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17" t="str">
        <f>IF(XPlan_raw7[[#This Row],[Campus]]&lt;&gt;"(tom)",XPlan_raw7[[#This Row],[Campus]],"")</f>
        <v>Sønderborg</v>
      </c>
      <c r="H117" t="str">
        <f>IF(XPlan_raw7[[#This Row],[Prøveform]]&lt;&gt;"(tom)",XPlan_raw7[[#This Row],[Prøveform]],"")</f>
        <v>Oral examination</v>
      </c>
      <c r="I117" t="str">
        <f>IF(XPlan_raw7[[#This Row],[Eksaminator_samlet]]&lt;&gt;"",XPlan_raw7[[#This Row],[Eksaminator_samlet]],"")</f>
        <v>Bente Olsen, William Greenbank</v>
      </c>
      <c r="J117" t="str">
        <f>IF(XPlan_raw7[[#This Row],[Censur]]&lt;&gt;"(tom)",XPlan_raw7[[#This Row],[Censur]],"")</f>
        <v>Second examiner: Internal</v>
      </c>
      <c r="K1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7" t="s">
        <v>246</v>
      </c>
      <c r="S117" t="s">
        <v>247</v>
      </c>
      <c r="T117" t="s">
        <v>248</v>
      </c>
      <c r="U117" t="s">
        <v>156</v>
      </c>
      <c r="V117" t="s">
        <v>157</v>
      </c>
      <c r="W117" s="4">
        <v>45824</v>
      </c>
      <c r="X117" s="4">
        <v>45826</v>
      </c>
      <c r="Y117" t="s">
        <v>630</v>
      </c>
      <c r="Z117" t="s">
        <v>241</v>
      </c>
      <c r="AA117" t="s">
        <v>186</v>
      </c>
      <c r="AB117" t="s">
        <v>160</v>
      </c>
      <c r="AC117" s="4">
        <v>45889</v>
      </c>
      <c r="AE117" t="s">
        <v>161</v>
      </c>
      <c r="AF117" t="s">
        <v>20</v>
      </c>
      <c r="AG117" t="s">
        <v>19</v>
      </c>
      <c r="AH117" t="s">
        <v>157</v>
      </c>
      <c r="AI117" t="s">
        <v>157</v>
      </c>
      <c r="AJ117" t="s">
        <v>157</v>
      </c>
      <c r="AK117" t="s">
        <v>157</v>
      </c>
      <c r="AL117" t="s">
        <v>157</v>
      </c>
      <c r="AM117" t="s">
        <v>157</v>
      </c>
      <c r="AN117" t="s">
        <v>157</v>
      </c>
      <c r="AO117" t="s">
        <v>157</v>
      </c>
      <c r="AP117" t="s">
        <v>157</v>
      </c>
      <c r="AQ117" t="s">
        <v>157</v>
      </c>
      <c r="AR117" t="s">
        <v>157</v>
      </c>
      <c r="AS117" t="s">
        <v>157</v>
      </c>
      <c r="AT117" t="s">
        <v>157</v>
      </c>
      <c r="AU117" t="s">
        <v>157</v>
      </c>
    </row>
    <row r="118" spans="2:78" x14ac:dyDescent="0.25">
      <c r="B118" t="str">
        <f>XPlan_raw7[[#This Row],[EKA_kode]]</f>
        <v>T370082402</v>
      </c>
      <c r="C118" t="str">
        <f>XPlan_raw7[[#This Row],[eka_langtnavn]]</f>
        <v>Electronics Semester Project 2 D</v>
      </c>
      <c r="D118" t="str">
        <f>IF(XPlan_raw7[[#This Row],[Interne-kode]]&lt;&gt;"(tom)",XPlan_raw7[[#This Row],[Interne-kode]],"")</f>
        <v>EE-SPRO2D</v>
      </c>
      <c r="E1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8" t="str">
        <f>IF(XPlan_raw7[[#This Row],[Campus]]&lt;&gt;"(tom)",XPlan_raw7[[#This Row],[Campus]],"")</f>
        <v>Sønderborg</v>
      </c>
      <c r="H118" t="str">
        <f>IF(XPlan_raw7[[#This Row],[Prøveform]]&lt;&gt;"(tom)",XPlan_raw7[[#This Row],[Prøveform]],"")</f>
        <v>Hand-In</v>
      </c>
      <c r="I118" t="str">
        <f>IF(XPlan_raw7[[#This Row],[Eksaminator_samlet]]&lt;&gt;"",XPlan_raw7[[#This Row],[Eksaminator_samlet]],"")</f>
        <v>Bente Olsen, William Greenbank</v>
      </c>
      <c r="J118" t="str">
        <f>IF(XPlan_raw7[[#This Row],[Censur]]&lt;&gt;"(tom)",XPlan_raw7[[#This Row],[Censur]],"")</f>
        <v>Second examiner: Internal</v>
      </c>
      <c r="K1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8" t="s">
        <v>246</v>
      </c>
      <c r="S118" t="s">
        <v>247</v>
      </c>
      <c r="T118" t="s">
        <v>248</v>
      </c>
      <c r="U118" t="s">
        <v>156</v>
      </c>
      <c r="V118" t="s">
        <v>157</v>
      </c>
      <c r="W118" s="4">
        <v>45810</v>
      </c>
      <c r="Y118" t="s">
        <v>630</v>
      </c>
      <c r="Z118" t="s">
        <v>241</v>
      </c>
      <c r="AA118" t="s">
        <v>636</v>
      </c>
      <c r="AB118" t="s">
        <v>160</v>
      </c>
      <c r="AC118" s="4">
        <v>45880</v>
      </c>
      <c r="AE118" t="s">
        <v>161</v>
      </c>
      <c r="AF118" t="s">
        <v>20</v>
      </c>
      <c r="AG118" t="s">
        <v>19</v>
      </c>
      <c r="AH118" t="s">
        <v>157</v>
      </c>
      <c r="AI118" t="s">
        <v>157</v>
      </c>
      <c r="AJ118" t="s">
        <v>157</v>
      </c>
      <c r="AK118" t="s">
        <v>157</v>
      </c>
      <c r="AL118" t="s">
        <v>157</v>
      </c>
      <c r="AM118" t="s">
        <v>157</v>
      </c>
      <c r="AN118" t="s">
        <v>157</v>
      </c>
      <c r="AO118" t="s">
        <v>157</v>
      </c>
      <c r="AP118" t="s">
        <v>157</v>
      </c>
      <c r="AQ118" t="s">
        <v>157</v>
      </c>
      <c r="AR118" t="s">
        <v>157</v>
      </c>
      <c r="AS118" t="s">
        <v>157</v>
      </c>
      <c r="AT118" t="s">
        <v>157</v>
      </c>
      <c r="AU118" t="s">
        <v>157</v>
      </c>
    </row>
    <row r="119" spans="2:78" x14ac:dyDescent="0.25">
      <c r="B119" t="str">
        <f>XPlan_raw7[[#This Row],[EKA_kode]]</f>
        <v>T380015402</v>
      </c>
      <c r="C119" t="str">
        <f>XPlan_raw7[[#This Row],[eka_langtnavn]]</f>
        <v>Advanced Materials, Reliability and Failure Analysis</v>
      </c>
      <c r="D119" t="str">
        <f>IF(XPlan_raw7[[#This Row],[Interne-kode]]&lt;&gt;"(tom)",XPlan_raw7[[#This Row],[Interne-kode]],"")</f>
        <v>EE-MAT2</v>
      </c>
      <c r="E1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9" t="str">
        <f>IF(XPlan_raw7[[#This Row],[Campus]]&lt;&gt;"(tom)",XPlan_raw7[[#This Row],[Campus]],"")</f>
        <v>Sønderborg</v>
      </c>
      <c r="H119" t="str">
        <f>IF(XPlan_raw7[[#This Row],[Prøveform]]&lt;&gt;"(tom)",XPlan_raw7[[#This Row],[Prøveform]],"")</f>
        <v>Oral examination</v>
      </c>
      <c r="I119" t="str">
        <f>IF(XPlan_raw7[[#This Row],[Eksaminator_samlet]]&lt;&gt;"",XPlan_raw7[[#This Row],[Eksaminator_samlet]],"")</f>
        <v>Samaneh Sharbati</v>
      </c>
      <c r="J119" t="str">
        <f>IF(XPlan_raw7[[#This Row],[Censur]]&lt;&gt;"(tom)",XPlan_raw7[[#This Row],[Censur]],"")</f>
        <v>Second examiner: Internal</v>
      </c>
      <c r="K1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1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19" s="28" t="s">
        <v>433</v>
      </c>
      <c r="S119" s="28" t="s">
        <v>434</v>
      </c>
      <c r="T119" s="35" t="s">
        <v>435</v>
      </c>
      <c r="U119" s="28" t="s">
        <v>156</v>
      </c>
      <c r="V119" s="35" t="s">
        <v>157</v>
      </c>
      <c r="W119" s="39">
        <v>45824</v>
      </c>
      <c r="X119" s="40">
        <v>45825</v>
      </c>
      <c r="Y119" s="40" t="s">
        <v>633</v>
      </c>
      <c r="Z119" s="28" t="s">
        <v>436</v>
      </c>
      <c r="AA119" s="35" t="s">
        <v>186</v>
      </c>
      <c r="AB119" s="28" t="s">
        <v>160</v>
      </c>
      <c r="AC119" s="40">
        <v>45898</v>
      </c>
      <c r="AD119" s="39"/>
      <c r="AE119" s="35"/>
      <c r="AF119" t="s">
        <v>20</v>
      </c>
      <c r="AG119" s="28" t="s">
        <v>157</v>
      </c>
      <c r="AH119" s="35" t="s">
        <v>157</v>
      </c>
      <c r="AI119" s="28" t="s">
        <v>157</v>
      </c>
      <c r="AJ119" s="35" t="s">
        <v>157</v>
      </c>
      <c r="AK119" s="28" t="s">
        <v>157</v>
      </c>
      <c r="AL119" s="35" t="s">
        <v>157</v>
      </c>
      <c r="AM119" s="28" t="s">
        <v>157</v>
      </c>
      <c r="AN119" s="35" t="s">
        <v>157</v>
      </c>
      <c r="AO119" s="35" t="s">
        <v>28</v>
      </c>
      <c r="AP119" s="35" t="s">
        <v>157</v>
      </c>
      <c r="AQ119" s="35" t="s">
        <v>157</v>
      </c>
      <c r="AR119" s="35" t="s">
        <v>157</v>
      </c>
      <c r="AS119" s="35" t="s">
        <v>157</v>
      </c>
      <c r="AT119" s="35" t="s">
        <v>157</v>
      </c>
      <c r="AU119" s="35" t="s">
        <v>157</v>
      </c>
    </row>
    <row r="120" spans="2:78" x14ac:dyDescent="0.25">
      <c r="B120" t="str">
        <f>XPlan_raw7[[#This Row],[EKA_kode]]</f>
        <v>T380017402</v>
      </c>
      <c r="C120" t="str">
        <f>XPlan_raw7[[#This Row],[eka_langtnavn]]</f>
        <v>Advanced Power Electronics</v>
      </c>
      <c r="D120" t="str">
        <f>IF(XPlan_raw7[[#This Row],[Interne-kode]]&lt;&gt;"(tom)",XPlan_raw7[[#This Row],[Interne-kode]],"")</f>
        <v>EE-POE2</v>
      </c>
      <c r="E1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20" t="str">
        <f>IF(XPlan_raw7[[#This Row],[Campus]]&lt;&gt;"(tom)",XPlan_raw7[[#This Row],[Campus]],"")</f>
        <v>Sønderborg</v>
      </c>
      <c r="H120" t="str">
        <f>IF(XPlan_raw7[[#This Row],[Prøveform]]&lt;&gt;"(tom)",XPlan_raw7[[#This Row],[Prøveform]],"")</f>
        <v>Oral examination</v>
      </c>
      <c r="I120" t="str">
        <f>IF(XPlan_raw7[[#This Row],[Eksaminator_samlet]]&lt;&gt;"",XPlan_raw7[[#This Row],[Eksaminator_samlet]],"")</f>
        <v>Amir Babaki</v>
      </c>
      <c r="J120" t="str">
        <f>IF(XPlan_raw7[[#This Row],[Censur]]&lt;&gt;"(tom)",XPlan_raw7[[#This Row],[Censur]],"")</f>
        <v>Second examiner: External</v>
      </c>
      <c r="K1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0" t="s">
        <v>508</v>
      </c>
      <c r="S120" t="s">
        <v>509</v>
      </c>
      <c r="T120" t="s">
        <v>510</v>
      </c>
      <c r="U120" t="s">
        <v>156</v>
      </c>
      <c r="V120" t="s">
        <v>157</v>
      </c>
      <c r="W120" s="4">
        <v>45833</v>
      </c>
      <c r="X120" s="4">
        <v>45834</v>
      </c>
      <c r="Y120" t="s">
        <v>633</v>
      </c>
      <c r="Z120" t="s">
        <v>511</v>
      </c>
      <c r="AA120" s="35" t="s">
        <v>186</v>
      </c>
      <c r="AB120" t="s">
        <v>187</v>
      </c>
      <c r="AC120" s="4">
        <v>45896</v>
      </c>
      <c r="AF120" t="s">
        <v>20</v>
      </c>
      <c r="AG120" t="s">
        <v>157</v>
      </c>
      <c r="AH120" t="s">
        <v>157</v>
      </c>
      <c r="AI120" t="s">
        <v>157</v>
      </c>
      <c r="AJ120" t="s">
        <v>157</v>
      </c>
      <c r="AK120" t="s">
        <v>157</v>
      </c>
      <c r="AL120" t="s">
        <v>157</v>
      </c>
      <c r="AM120" t="s">
        <v>157</v>
      </c>
      <c r="AN120" t="s">
        <v>157</v>
      </c>
      <c r="AO120" t="s">
        <v>28</v>
      </c>
      <c r="AP120" t="s">
        <v>157</v>
      </c>
      <c r="AQ120" t="s">
        <v>157</v>
      </c>
      <c r="AR120" t="s">
        <v>157</v>
      </c>
      <c r="AS120" t="s">
        <v>157</v>
      </c>
      <c r="AT120" t="s">
        <v>157</v>
      </c>
      <c r="AU120" t="s">
        <v>157</v>
      </c>
    </row>
    <row r="121" spans="2:78" x14ac:dyDescent="0.25">
      <c r="B121" t="str">
        <f>XPlan_raw7[[#This Row],[EKA_kode]]</f>
        <v>T380020402</v>
      </c>
      <c r="C121" t="str">
        <f>XPlan_raw7[[#This Row],[eka_langtnavn]]</f>
        <v>Electronics Design and Build 2</v>
      </c>
      <c r="D121" t="str">
        <f>IF(XPlan_raw7[[#This Row],[Interne-kode]]&lt;&gt;"(tom)",XPlan_raw7[[#This Row],[Interne-kode]],"")</f>
        <v>EE-EDB2</v>
      </c>
      <c r="E1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21" t="str">
        <f>IF(XPlan_raw7[[#This Row],[Campus]]&lt;&gt;"(tom)",XPlan_raw7[[#This Row],[Campus]],"")</f>
        <v>Sønderborg</v>
      </c>
      <c r="H121" t="str">
        <f>IF(XPlan_raw7[[#This Row],[Prøveform]]&lt;&gt;"(tom)",XPlan_raw7[[#This Row],[Prøveform]],"")</f>
        <v>Oral examination</v>
      </c>
      <c r="I121" t="str">
        <f>IF(XPlan_raw7[[#This Row],[Eksaminator_samlet]]&lt;&gt;"",XPlan_raw7[[#This Row],[Eksaminator_samlet]],"")</f>
        <v>Wai Keung Mo</v>
      </c>
      <c r="J121" t="str">
        <f>IF(XPlan_raw7[[#This Row],[Censur]]&lt;&gt;"(tom)",XPlan_raw7[[#This Row],[Censur]],"")</f>
        <v>Second examiner: External</v>
      </c>
      <c r="K1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1" t="s">
        <v>231</v>
      </c>
      <c r="S121" t="s">
        <v>232</v>
      </c>
      <c r="T121" t="s">
        <v>233</v>
      </c>
      <c r="U121" t="s">
        <v>156</v>
      </c>
      <c r="V121" t="s">
        <v>157</v>
      </c>
      <c r="W121" s="4">
        <v>45827</v>
      </c>
      <c r="X121" s="4">
        <v>45828</v>
      </c>
      <c r="Y121" t="s">
        <v>633</v>
      </c>
      <c r="Z121" t="s">
        <v>234</v>
      </c>
      <c r="AA121" t="s">
        <v>186</v>
      </c>
      <c r="AB121" t="s">
        <v>187</v>
      </c>
      <c r="AC121" s="4">
        <v>45894</v>
      </c>
      <c r="AF121" t="s">
        <v>20</v>
      </c>
      <c r="AG121" t="s">
        <v>157</v>
      </c>
      <c r="AH121" t="s">
        <v>157</v>
      </c>
      <c r="AI121" t="s">
        <v>157</v>
      </c>
      <c r="AJ121" t="s">
        <v>157</v>
      </c>
      <c r="AK121" t="s">
        <v>157</v>
      </c>
      <c r="AL121" t="s">
        <v>157</v>
      </c>
      <c r="AM121" t="s">
        <v>157</v>
      </c>
      <c r="AN121" t="s">
        <v>157</v>
      </c>
      <c r="AO121" t="s">
        <v>28</v>
      </c>
      <c r="AP121" t="s">
        <v>157</v>
      </c>
      <c r="AQ121" t="s">
        <v>157</v>
      </c>
      <c r="AR121" t="s">
        <v>157</v>
      </c>
      <c r="AS121" t="s">
        <v>157</v>
      </c>
      <c r="AT121" t="s">
        <v>157</v>
      </c>
      <c r="AU121" t="s">
        <v>157</v>
      </c>
    </row>
    <row r="122" spans="2:78" x14ac:dyDescent="0.25">
      <c r="B122" t="str">
        <f>XPlan_raw7[[#This Row],[EKA_kode]]</f>
        <v>T380020402</v>
      </c>
      <c r="C122" t="str">
        <f>XPlan_raw7[[#This Row],[eka_langtnavn]]</f>
        <v>Electronics Design and Build 2</v>
      </c>
      <c r="D122" t="str">
        <f>IF(XPlan_raw7[[#This Row],[Interne-kode]]&lt;&gt;"(tom)",XPlan_raw7[[#This Row],[Interne-kode]],"")</f>
        <v>EE-EDB2</v>
      </c>
      <c r="E1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2" t="str">
        <f>IF(XPlan_raw7[[#This Row],[Campus]]&lt;&gt;"(tom)",XPlan_raw7[[#This Row],[Campus]],"")</f>
        <v>Sønderborg</v>
      </c>
      <c r="H122" t="str">
        <f>IF(XPlan_raw7[[#This Row],[Prøveform]]&lt;&gt;"(tom)",XPlan_raw7[[#This Row],[Prøveform]],"")</f>
        <v>Hand-In</v>
      </c>
      <c r="I122" t="str">
        <f>IF(XPlan_raw7[[#This Row],[Eksaminator_samlet]]&lt;&gt;"",XPlan_raw7[[#This Row],[Eksaminator_samlet]],"")</f>
        <v>Wai Keung Mo</v>
      </c>
      <c r="J122" t="str">
        <f>IF(XPlan_raw7[[#This Row],[Censur]]&lt;&gt;"(tom)",XPlan_raw7[[#This Row],[Censur]],"")</f>
        <v>Second examiner: External</v>
      </c>
      <c r="K1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2" t="s">
        <v>231</v>
      </c>
      <c r="S122" t="s">
        <v>232</v>
      </c>
      <c r="T122" t="s">
        <v>233</v>
      </c>
      <c r="U122" t="s">
        <v>156</v>
      </c>
      <c r="V122" t="s">
        <v>157</v>
      </c>
      <c r="W122" s="4">
        <v>45810</v>
      </c>
      <c r="Y122" t="s">
        <v>633</v>
      </c>
      <c r="Z122" t="s">
        <v>234</v>
      </c>
      <c r="AA122" t="s">
        <v>636</v>
      </c>
      <c r="AB122" t="s">
        <v>187</v>
      </c>
      <c r="AC122" s="4">
        <v>45880</v>
      </c>
      <c r="AF122" t="s">
        <v>20</v>
      </c>
      <c r="AG122" t="s">
        <v>157</v>
      </c>
      <c r="AH122" t="s">
        <v>157</v>
      </c>
      <c r="AI122" t="s">
        <v>157</v>
      </c>
      <c r="AJ122" t="s">
        <v>157</v>
      </c>
      <c r="AK122" t="s">
        <v>157</v>
      </c>
      <c r="AL122" t="s">
        <v>157</v>
      </c>
      <c r="AM122" t="s">
        <v>157</v>
      </c>
      <c r="AN122" t="s">
        <v>157</v>
      </c>
      <c r="AO122" t="s">
        <v>28</v>
      </c>
      <c r="AP122" t="s">
        <v>157</v>
      </c>
      <c r="AQ122" t="s">
        <v>157</v>
      </c>
      <c r="AR122" t="s">
        <v>157</v>
      </c>
      <c r="AS122" t="s">
        <v>157</v>
      </c>
      <c r="AT122" t="s">
        <v>157</v>
      </c>
      <c r="AU122" t="s">
        <v>157</v>
      </c>
      <c r="BB122" s="4"/>
    </row>
    <row r="123" spans="2:78" x14ac:dyDescent="0.25">
      <c r="B123" t="str">
        <f>XPlan_raw7[[#This Row],[EKA_kode]]</f>
        <v>T380030402</v>
      </c>
      <c r="C123" t="str">
        <f>XPlan_raw7[[#This Row],[eka_langtnavn]]</f>
        <v>Control of grid connected Converters</v>
      </c>
      <c r="D123" t="str">
        <f>IF(XPlan_raw7[[#This Row],[Interne-kode]]&lt;&gt;"(tom)",XPlan_raw7[[#This Row],[Interne-kode]],"")</f>
        <v>EE-CGCC</v>
      </c>
      <c r="E1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23" t="str">
        <f>IF(XPlan_raw7[[#This Row],[Campus]]&lt;&gt;"(tom)",XPlan_raw7[[#This Row],[Campus]],"")</f>
        <v>Sønderborg</v>
      </c>
      <c r="H123" t="str">
        <f>IF(XPlan_raw7[[#This Row],[Prøveform]]&lt;&gt;"(tom)",XPlan_raw7[[#This Row],[Prøveform]],"")</f>
        <v>Oral examination</v>
      </c>
      <c r="I123" t="str">
        <f>IF(XPlan_raw7[[#This Row],[Eksaminator_samlet]]&lt;&gt;"",XPlan_raw7[[#This Row],[Eksaminator_samlet]],"")</f>
        <v>Ramkrishan Maheshwari</v>
      </c>
      <c r="J123">
        <f>IF(XPlan_raw7[[#This Row],[Censur]]&lt;&gt;"(tom)",XPlan_raw7[[#This Row],[Censur]],"")</f>
        <v>0</v>
      </c>
      <c r="K1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3" t="s">
        <v>334</v>
      </c>
      <c r="S123" t="s">
        <v>335</v>
      </c>
      <c r="T123" t="s">
        <v>336</v>
      </c>
      <c r="U123" t="s">
        <v>156</v>
      </c>
      <c r="V123" t="s">
        <v>157</v>
      </c>
      <c r="W123" s="4">
        <v>45812</v>
      </c>
      <c r="Y123" t="s">
        <v>632</v>
      </c>
      <c r="Z123" t="s">
        <v>337</v>
      </c>
      <c r="AA123" t="s">
        <v>186</v>
      </c>
      <c r="AC123" s="4" t="s">
        <v>157</v>
      </c>
      <c r="AF123" t="s">
        <v>20</v>
      </c>
      <c r="AG123" t="s">
        <v>157</v>
      </c>
      <c r="AH123" t="s">
        <v>157</v>
      </c>
      <c r="AI123" t="s">
        <v>157</v>
      </c>
      <c r="AJ123" t="s">
        <v>157</v>
      </c>
      <c r="AK123" t="s">
        <v>157</v>
      </c>
      <c r="AL123" t="s">
        <v>157</v>
      </c>
      <c r="AM123" t="s">
        <v>157</v>
      </c>
      <c r="AN123" t="s">
        <v>157</v>
      </c>
      <c r="AO123" t="s">
        <v>28</v>
      </c>
      <c r="AP123" t="s">
        <v>157</v>
      </c>
      <c r="AQ123" t="s">
        <v>157</v>
      </c>
      <c r="AR123" t="s">
        <v>157</v>
      </c>
      <c r="AS123" t="s">
        <v>157</v>
      </c>
      <c r="AT123" t="s">
        <v>157</v>
      </c>
      <c r="AU123" t="s">
        <v>157</v>
      </c>
    </row>
    <row r="124" spans="2:78" x14ac:dyDescent="0.25">
      <c r="B124" t="str">
        <f>XPlan_raw7[[#This Row],[EKA_kode]]</f>
        <v>T380036402</v>
      </c>
      <c r="C124" t="str">
        <f>XPlan_raw7[[#This Row],[eka_langtnavn]]</f>
        <v xml:space="preserve">Control of Power Converters   </v>
      </c>
      <c r="D124" t="str">
        <f>IF(XPlan_raw7[[#This Row],[Interne-kode]]&lt;&gt;"(tom)",XPlan_raw7[[#This Row],[Interne-kode]],"")</f>
        <v>EE-CPC</v>
      </c>
      <c r="E1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24" t="str">
        <f>IF(XPlan_raw7[[#This Row],[Campus]]&lt;&gt;"(tom)",XPlan_raw7[[#This Row],[Campus]],"")</f>
        <v>Sønderborg</v>
      </c>
      <c r="H124" t="str">
        <f>IF(XPlan_raw7[[#This Row],[Prøveform]]&lt;&gt;"(tom)",XPlan_raw7[[#This Row],[Prøveform]],"")</f>
        <v>Written examination</v>
      </c>
      <c r="I124" t="str">
        <f>IF(XPlan_raw7[[#This Row],[Eksaminator_samlet]]&lt;&gt;"",XPlan_raw7[[#This Row],[Eksaminator_samlet]],"")</f>
        <v>Ramkrishan Maheshwari</v>
      </c>
      <c r="J124" t="str">
        <f>IF(XPlan_raw7[[#This Row],[Censur]]&lt;&gt;"(tom)",XPlan_raw7[[#This Row],[Censur]],"")</f>
        <v>Second examiner: Internal</v>
      </c>
      <c r="K1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4" t="s">
        <v>357</v>
      </c>
      <c r="S124" t="s">
        <v>358</v>
      </c>
      <c r="T124" t="s">
        <v>359</v>
      </c>
      <c r="U124" t="s">
        <v>156</v>
      </c>
      <c r="V124" t="s">
        <v>157</v>
      </c>
      <c r="W124" s="4">
        <v>45814</v>
      </c>
      <c r="Y124" t="s">
        <v>633</v>
      </c>
      <c r="Z124" t="s">
        <v>337</v>
      </c>
      <c r="AA124" t="s">
        <v>159</v>
      </c>
      <c r="AB124" t="s">
        <v>160</v>
      </c>
      <c r="AC124" s="4">
        <v>45890</v>
      </c>
      <c r="AF124" t="s">
        <v>20</v>
      </c>
      <c r="AG124" t="s">
        <v>157</v>
      </c>
      <c r="AH124" t="s">
        <v>157</v>
      </c>
      <c r="AI124" t="s">
        <v>157</v>
      </c>
      <c r="AJ124" t="s">
        <v>157</v>
      </c>
      <c r="AK124" t="s">
        <v>157</v>
      </c>
      <c r="AL124" t="s">
        <v>157</v>
      </c>
      <c r="AM124" t="s">
        <v>157</v>
      </c>
      <c r="AN124" t="s">
        <v>157</v>
      </c>
      <c r="AO124" t="s">
        <v>28</v>
      </c>
      <c r="AP124" t="s">
        <v>157</v>
      </c>
      <c r="AQ124" t="s">
        <v>157</v>
      </c>
      <c r="AR124" t="s">
        <v>157</v>
      </c>
      <c r="AS124" t="s">
        <v>157</v>
      </c>
      <c r="AT124" t="s">
        <v>157</v>
      </c>
      <c r="AU124" t="s">
        <v>157</v>
      </c>
    </row>
    <row r="125" spans="2:78" x14ac:dyDescent="0.25">
      <c r="B125" t="str">
        <f>XPlan_raw7[[#This Row],[EKA_kode]]</f>
        <v>T380039402</v>
      </c>
      <c r="C125" t="str">
        <f>XPlan_raw7[[#This Row],[eka_langtnavn]]</f>
        <v>Research Work (RPM) exchange</v>
      </c>
      <c r="D125" t="str">
        <f>IF(XPlan_raw7[[#This Row],[Interne-kode]]&lt;&gt;"(tom)",XPlan_raw7[[#This Row],[Interne-kode]],"")</f>
        <v>EE-XRPM20</v>
      </c>
      <c r="E1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5" t="str">
        <f>IF(XPlan_raw7[[#This Row],[Campus]]&lt;&gt;"(tom)",XPlan_raw7[[#This Row],[Campus]],"")</f>
        <v>Sønderborg</v>
      </c>
      <c r="H125" t="str">
        <f>IF(XPlan_raw7[[#This Row],[Prøveform]]&lt;&gt;"(tom)",XPlan_raw7[[#This Row],[Prøveform]],"")</f>
        <v>Portfolio</v>
      </c>
      <c r="I125" t="str">
        <f>IF(XPlan_raw7[[#This Row],[Eksaminator_samlet]]&lt;&gt;"",XPlan_raw7[[#This Row],[Eksaminator_samlet]],"")</f>
        <v xml:space="preserve">Navid Bayati </v>
      </c>
      <c r="J125" t="str">
        <f>IF(XPlan_raw7[[#This Row],[Censur]]&lt;&gt;"(tom)",XPlan_raw7[[#This Row],[Censur]],"")</f>
        <v>Second examiner: Internal</v>
      </c>
      <c r="K1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5" t="s">
        <v>210</v>
      </c>
      <c r="S125" t="s">
        <v>211</v>
      </c>
      <c r="T125" t="s">
        <v>212</v>
      </c>
      <c r="U125" t="s">
        <v>157</v>
      </c>
      <c r="V125" t="s">
        <v>157</v>
      </c>
      <c r="W125" s="4">
        <v>45810</v>
      </c>
      <c r="Y125" t="s">
        <v>157</v>
      </c>
      <c r="Z125" t="s">
        <v>213</v>
      </c>
      <c r="AA125" t="s">
        <v>214</v>
      </c>
      <c r="AB125" t="s">
        <v>160</v>
      </c>
      <c r="AC125" s="4">
        <v>45880</v>
      </c>
      <c r="AF125" t="s">
        <v>20</v>
      </c>
      <c r="AG125" t="s">
        <v>157</v>
      </c>
      <c r="AH125" t="s">
        <v>157</v>
      </c>
      <c r="AI125" t="s">
        <v>157</v>
      </c>
      <c r="AJ125" t="s">
        <v>157</v>
      </c>
      <c r="AK125" t="s">
        <v>157</v>
      </c>
      <c r="AL125" t="s">
        <v>157</v>
      </c>
      <c r="AM125" t="s">
        <v>157</v>
      </c>
      <c r="AN125" t="s">
        <v>157</v>
      </c>
      <c r="AO125" t="s">
        <v>157</v>
      </c>
      <c r="AP125" t="s">
        <v>157</v>
      </c>
      <c r="AQ125" t="s">
        <v>157</v>
      </c>
      <c r="AR125" t="s">
        <v>157</v>
      </c>
      <c r="AS125" t="s">
        <v>157</v>
      </c>
      <c r="AT125" t="s">
        <v>157</v>
      </c>
      <c r="AU125" t="s">
        <v>80</v>
      </c>
    </row>
    <row r="126" spans="2:78" x14ac:dyDescent="0.25">
      <c r="B126" t="str">
        <f>XPlan_raw7[[#This Row],[EKA_kode]]</f>
        <v>T380039402</v>
      </c>
      <c r="C126" t="str">
        <f>XPlan_raw7[[#This Row],[eka_langtnavn]]</f>
        <v>Research Work (RPM) exchange</v>
      </c>
      <c r="D126" t="str">
        <f>IF(XPlan_raw7[[#This Row],[Interne-kode]]&lt;&gt;"(tom)",XPlan_raw7[[#This Row],[Interne-kode]],"")</f>
        <v>EE-XRPM20</v>
      </c>
      <c r="E1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6" t="str">
        <f>IF(XPlan_raw7[[#This Row],[Campus]]&lt;&gt;"(tom)",XPlan_raw7[[#This Row],[Campus]],"")</f>
        <v>Sønderborg</v>
      </c>
      <c r="H126" t="str">
        <f>IF(XPlan_raw7[[#This Row],[Prøveform]]&lt;&gt;"(tom)",XPlan_raw7[[#This Row],[Prøveform]],"")</f>
        <v>Hand-In</v>
      </c>
      <c r="I126" t="str">
        <f>IF(XPlan_raw7[[#This Row],[Eksaminator_samlet]]&lt;&gt;"",XPlan_raw7[[#This Row],[Eksaminator_samlet]],"")</f>
        <v xml:space="preserve">Navid Bayati </v>
      </c>
      <c r="J126" t="str">
        <f>IF(XPlan_raw7[[#This Row],[Censur]]&lt;&gt;"(tom)",XPlan_raw7[[#This Row],[Censur]],"")</f>
        <v>Second examiner: Internal</v>
      </c>
      <c r="K1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6" t="s">
        <v>210</v>
      </c>
      <c r="S126" t="s">
        <v>211</v>
      </c>
      <c r="T126" t="s">
        <v>212</v>
      </c>
      <c r="U126" t="s">
        <v>157</v>
      </c>
      <c r="V126" t="s">
        <v>157</v>
      </c>
      <c r="W126" s="4">
        <v>45810</v>
      </c>
      <c r="Y126" t="s">
        <v>157</v>
      </c>
      <c r="Z126" t="s">
        <v>213</v>
      </c>
      <c r="AA126" t="s">
        <v>636</v>
      </c>
      <c r="AB126" t="s">
        <v>160</v>
      </c>
      <c r="AC126" s="4" t="s">
        <v>157</v>
      </c>
      <c r="AF126" t="s">
        <v>20</v>
      </c>
      <c r="AG126" t="s">
        <v>157</v>
      </c>
      <c r="AH126" t="s">
        <v>157</v>
      </c>
      <c r="AI126" t="s">
        <v>157</v>
      </c>
      <c r="AJ126" t="s">
        <v>157</v>
      </c>
      <c r="AK126" t="s">
        <v>157</v>
      </c>
      <c r="AL126" t="s">
        <v>157</v>
      </c>
      <c r="AM126" t="s">
        <v>157</v>
      </c>
      <c r="AN126" t="s">
        <v>157</v>
      </c>
      <c r="AO126" t="s">
        <v>157</v>
      </c>
      <c r="AP126" t="s">
        <v>157</v>
      </c>
      <c r="AQ126" t="s">
        <v>157</v>
      </c>
      <c r="AR126" t="s">
        <v>157</v>
      </c>
      <c r="AS126" t="s">
        <v>157</v>
      </c>
      <c r="AT126" t="s">
        <v>157</v>
      </c>
      <c r="AU126" t="s">
        <v>80</v>
      </c>
    </row>
    <row r="127" spans="2:78" x14ac:dyDescent="0.25">
      <c r="B127" t="str">
        <f>XPlan_raw7[[#This Row],[EKA_kode]]</f>
        <v>T470030X02</v>
      </c>
      <c r="C127" t="str">
        <f>XPlan_raw7[[#This Row],[eka_langtnavn]]</f>
        <v>Microtechnology and Device Fabrication</v>
      </c>
      <c r="D127" t="str">
        <f>IF(XPlan_raw7[[#This Row],[Interne-kode]]&lt;&gt;"(tom)",XPlan_raw7[[#This Row],[Interne-kode]],"")</f>
        <v>TK-MDFAB</v>
      </c>
      <c r="E1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127" t="str">
        <f>IF(XPlan_raw7[[#This Row],[Campus]]&lt;&gt;"(tom)",XPlan_raw7[[#This Row],[Campus]],"")</f>
        <v>Sønderborg</v>
      </c>
      <c r="H127" t="str">
        <f>IF(XPlan_raw7[[#This Row],[Prøveform]]&lt;&gt;"(tom)",XPlan_raw7[[#This Row],[Prøveform]],"")</f>
        <v>Oral examination</v>
      </c>
      <c r="I127" t="str">
        <f>IF(XPlan_raw7[[#This Row],[Eksaminator_samlet]]&lt;&gt;"",XPlan_raw7[[#This Row],[Eksaminator_samlet]],"")</f>
        <v>Jakob Kjelstrup-Hansen</v>
      </c>
      <c r="J127" t="str">
        <f>IF(XPlan_raw7[[#This Row],[Censur]]&lt;&gt;"(tom)",XPlan_raw7[[#This Row],[Censur]],"")</f>
        <v>Second examiner: Internal</v>
      </c>
      <c r="K1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1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7" t="s">
        <v>455</v>
      </c>
      <c r="S127" t="s">
        <v>456</v>
      </c>
      <c r="T127" t="s">
        <v>457</v>
      </c>
      <c r="U127" t="s">
        <v>156</v>
      </c>
      <c r="V127" t="s">
        <v>157</v>
      </c>
      <c r="W127" s="4">
        <v>45825</v>
      </c>
      <c r="Y127" t="s">
        <v>630</v>
      </c>
      <c r="Z127" t="s">
        <v>458</v>
      </c>
      <c r="AA127" s="35" t="s">
        <v>186</v>
      </c>
      <c r="AB127" t="s">
        <v>160</v>
      </c>
      <c r="AC127" s="4">
        <v>45891</v>
      </c>
      <c r="AF127" t="s">
        <v>20</v>
      </c>
      <c r="AG127" t="s">
        <v>157</v>
      </c>
      <c r="AH127" t="s">
        <v>157</v>
      </c>
      <c r="AI127" t="s">
        <v>157</v>
      </c>
      <c r="AJ127" t="s">
        <v>157</v>
      </c>
      <c r="AK127" t="s">
        <v>157</v>
      </c>
      <c r="AL127" t="s">
        <v>157</v>
      </c>
      <c r="AM127" t="s">
        <v>157</v>
      </c>
      <c r="AN127" t="s">
        <v>157</v>
      </c>
      <c r="AO127" t="s">
        <v>157</v>
      </c>
      <c r="AP127" t="s">
        <v>157</v>
      </c>
      <c r="AQ127" t="s">
        <v>157</v>
      </c>
      <c r="AR127" t="s">
        <v>31</v>
      </c>
      <c r="AS127" t="s">
        <v>157</v>
      </c>
      <c r="AT127" t="s">
        <v>157</v>
      </c>
      <c r="AU127" t="s">
        <v>80</v>
      </c>
    </row>
    <row r="128" spans="2:78" x14ac:dyDescent="0.25">
      <c r="B128" t="str">
        <f>XPlan_raw7[[#This Row],[EKA_kode]]</f>
        <v>T480006402</v>
      </c>
      <c r="C128" t="str">
        <f>XPlan_raw7[[#This Row],[eka_langtnavn]]</f>
        <v>Experimental Optical Spectroscopy</v>
      </c>
      <c r="D128" t="str">
        <f>IF(XPlan_raw7[[#This Row],[Interne-kode]]&lt;&gt;"(tom)",XPlan_raw7[[#This Row],[Interne-kode]],"")</f>
        <v>PT-EOS</v>
      </c>
      <c r="E1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28" t="str">
        <f>IF(XPlan_raw7[[#This Row],[Campus]]&lt;&gt;"(tom)",XPlan_raw7[[#This Row],[Campus]],"")</f>
        <v>Sønderborg</v>
      </c>
      <c r="H128" t="str">
        <f>IF(XPlan_raw7[[#This Row],[Prøveform]]&lt;&gt;"(tom)",XPlan_raw7[[#This Row],[Prøveform]],"")</f>
        <v>Oral examination</v>
      </c>
      <c r="I128" t="str">
        <f>IF(XPlan_raw7[[#This Row],[Eksaminator_samlet]]&lt;&gt;"",XPlan_raw7[[#This Row],[Eksaminator_samlet]],"")</f>
        <v>Jacek Fiutowski</v>
      </c>
      <c r="J128" t="str">
        <f>IF(XPlan_raw7[[#This Row],[Censur]]&lt;&gt;"(tom)",XPlan_raw7[[#This Row],[Censur]],"")</f>
        <v>Second examiner: Internal</v>
      </c>
      <c r="K1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8" t="s">
        <v>481</v>
      </c>
      <c r="S128" t="s">
        <v>482</v>
      </c>
      <c r="T128" t="s">
        <v>483</v>
      </c>
      <c r="U128" t="s">
        <v>156</v>
      </c>
      <c r="V128" t="s">
        <v>157</v>
      </c>
      <c r="W128" s="4">
        <v>45828</v>
      </c>
      <c r="Y128" t="s">
        <v>630</v>
      </c>
      <c r="Z128" t="s">
        <v>472</v>
      </c>
      <c r="AA128" t="s">
        <v>186</v>
      </c>
      <c r="AB128" t="s">
        <v>160</v>
      </c>
      <c r="AC128" s="4">
        <v>45894</v>
      </c>
      <c r="AF128" t="s">
        <v>20</v>
      </c>
      <c r="AG128" t="s">
        <v>157</v>
      </c>
      <c r="AH128" t="s">
        <v>157</v>
      </c>
      <c r="AI128" t="s">
        <v>157</v>
      </c>
      <c r="AJ128" t="s">
        <v>157</v>
      </c>
      <c r="AK128" t="s">
        <v>157</v>
      </c>
      <c r="AL128" t="s">
        <v>157</v>
      </c>
      <c r="AM128" t="s">
        <v>157</v>
      </c>
      <c r="AN128" t="s">
        <v>157</v>
      </c>
      <c r="AO128" t="s">
        <v>157</v>
      </c>
      <c r="AP128" t="s">
        <v>157</v>
      </c>
      <c r="AQ128" t="s">
        <v>157</v>
      </c>
      <c r="AR128" t="s">
        <v>31</v>
      </c>
      <c r="AS128" t="s">
        <v>157</v>
      </c>
      <c r="AT128" t="s">
        <v>157</v>
      </c>
      <c r="AU128" t="s">
        <v>80</v>
      </c>
    </row>
    <row r="129" spans="2:47" x14ac:dyDescent="0.25">
      <c r="B129" t="str">
        <f>XPlan_raw7[[#This Row],[EKA_kode]]</f>
        <v>T480008402</v>
      </c>
      <c r="C129" t="str">
        <f>XPlan_raw7[[#This Row],[eka_langtnavn]]</f>
        <v>Applied polymer Materials</v>
      </c>
      <c r="D129" t="str">
        <f>IF(XPlan_raw7[[#This Row],[Interne-kode]]&lt;&gt;"(tom)",XPlan_raw7[[#This Row],[Interne-kode]],"")</f>
        <v>PT-APM</v>
      </c>
      <c r="E1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29" t="str">
        <f>IF(XPlan_raw7[[#This Row],[Campus]]&lt;&gt;"(tom)",XPlan_raw7[[#This Row],[Campus]],"")</f>
        <v>Sønderborg</v>
      </c>
      <c r="H129" t="str">
        <f>IF(XPlan_raw7[[#This Row],[Prøveform]]&lt;&gt;"(tom)",XPlan_raw7[[#This Row],[Prøveform]],"")</f>
        <v>Project report with oral defence</v>
      </c>
      <c r="I129" t="str">
        <f>IF(XPlan_raw7[[#This Row],[Eksaminator_samlet]]&lt;&gt;"",XPlan_raw7[[#This Row],[Eksaminator_samlet]],"")</f>
        <v>Vida Engmann</v>
      </c>
      <c r="J129" t="str">
        <f>IF(XPlan_raw7[[#This Row],[Censur]]&lt;&gt;"(tom)",XPlan_raw7[[#This Row],[Censur]],"")</f>
        <v>Second examiner: Internal</v>
      </c>
      <c r="K1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29" t="s">
        <v>326</v>
      </c>
      <c r="S129" t="s">
        <v>327</v>
      </c>
      <c r="T129" t="s">
        <v>328</v>
      </c>
      <c r="U129" t="s">
        <v>156</v>
      </c>
      <c r="V129" t="s">
        <v>157</v>
      </c>
      <c r="W129" s="4">
        <v>45832</v>
      </c>
      <c r="Y129" t="s">
        <v>630</v>
      </c>
      <c r="Z129" t="s">
        <v>329</v>
      </c>
      <c r="AA129" t="s">
        <v>441</v>
      </c>
      <c r="AB129" t="s">
        <v>160</v>
      </c>
      <c r="AC129" s="4">
        <v>45897</v>
      </c>
      <c r="AF129" t="s">
        <v>20</v>
      </c>
      <c r="AG129" t="s">
        <v>157</v>
      </c>
      <c r="AH129" t="s">
        <v>157</v>
      </c>
      <c r="AI129" t="s">
        <v>157</v>
      </c>
      <c r="AJ129" t="s">
        <v>157</v>
      </c>
      <c r="AK129" t="s">
        <v>157</v>
      </c>
      <c r="AL129" t="s">
        <v>157</v>
      </c>
      <c r="AM129" t="s">
        <v>157</v>
      </c>
      <c r="AN129" t="s">
        <v>157</v>
      </c>
      <c r="AO129" t="s">
        <v>157</v>
      </c>
      <c r="AP129" t="s">
        <v>157</v>
      </c>
      <c r="AQ129" t="s">
        <v>157</v>
      </c>
      <c r="AR129" t="s">
        <v>31</v>
      </c>
      <c r="AS129" t="s">
        <v>157</v>
      </c>
      <c r="AT129" t="s">
        <v>157</v>
      </c>
      <c r="AU129" t="s">
        <v>157</v>
      </c>
    </row>
    <row r="130" spans="2:47" x14ac:dyDescent="0.25">
      <c r="B130" t="str">
        <f>XPlan_raw7[[#This Row],[EKA_kode]]</f>
        <v>T480008402</v>
      </c>
      <c r="C130" t="str">
        <f>XPlan_raw7[[#This Row],[eka_langtnavn]]</f>
        <v>Applied polymer Materials</v>
      </c>
      <c r="D130" t="str">
        <f>IF(XPlan_raw7[[#This Row],[Interne-kode]]&lt;&gt;"(tom)",XPlan_raw7[[#This Row],[Interne-kode]],"")</f>
        <v>PT-APM</v>
      </c>
      <c r="E1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30" t="str">
        <f>IF(XPlan_raw7[[#This Row],[Campus]]&lt;&gt;"(tom)",XPlan_raw7[[#This Row],[Campus]],"")</f>
        <v>Sønderborg</v>
      </c>
      <c r="H130" t="str">
        <f>IF(XPlan_raw7[[#This Row],[Prøveform]]&lt;&gt;"(tom)",XPlan_raw7[[#This Row],[Prøveform]],"")</f>
        <v>Hand-In</v>
      </c>
      <c r="I130" t="str">
        <f>IF(XPlan_raw7[[#This Row],[Eksaminator_samlet]]&lt;&gt;"",XPlan_raw7[[#This Row],[Eksaminator_samlet]],"")</f>
        <v>Vida Engmann</v>
      </c>
      <c r="J130" t="str">
        <f>IF(XPlan_raw7[[#This Row],[Censur]]&lt;&gt;"(tom)",XPlan_raw7[[#This Row],[Censur]],"")</f>
        <v>Second examiner: Internal</v>
      </c>
      <c r="K1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30" s="5" t="s">
        <v>326</v>
      </c>
      <c r="S130" s="5" t="s">
        <v>327</v>
      </c>
      <c r="T130" t="s">
        <v>328</v>
      </c>
      <c r="U130" s="5" t="s">
        <v>156</v>
      </c>
      <c r="V130" t="s">
        <v>157</v>
      </c>
      <c r="W130" s="45">
        <v>45812</v>
      </c>
      <c r="Y130" s="4" t="s">
        <v>630</v>
      </c>
      <c r="Z130" s="5" t="s">
        <v>329</v>
      </c>
      <c r="AA130" t="s">
        <v>636</v>
      </c>
      <c r="AB130" s="5" t="s">
        <v>160</v>
      </c>
      <c r="AC130" s="4">
        <v>45880</v>
      </c>
      <c r="AD130" s="45"/>
      <c r="AF130" t="s">
        <v>20</v>
      </c>
      <c r="AG130" s="5" t="s">
        <v>157</v>
      </c>
      <c r="AH130" t="s">
        <v>157</v>
      </c>
      <c r="AI130" s="5" t="s">
        <v>157</v>
      </c>
      <c r="AJ130" t="s">
        <v>157</v>
      </c>
      <c r="AK130" s="5" t="s">
        <v>157</v>
      </c>
      <c r="AL130" t="s">
        <v>157</v>
      </c>
      <c r="AM130" s="5" t="s">
        <v>157</v>
      </c>
      <c r="AN130" t="s">
        <v>157</v>
      </c>
      <c r="AO130" t="s">
        <v>157</v>
      </c>
      <c r="AP130" t="s">
        <v>157</v>
      </c>
      <c r="AQ130" t="s">
        <v>157</v>
      </c>
      <c r="AR130" t="s">
        <v>31</v>
      </c>
      <c r="AS130" t="s">
        <v>157</v>
      </c>
      <c r="AT130" t="s">
        <v>157</v>
      </c>
      <c r="AU130" t="s">
        <v>157</v>
      </c>
    </row>
    <row r="131" spans="2:47" x14ac:dyDescent="0.25">
      <c r="B131" t="str">
        <f>XPlan_raw7[[#This Row],[EKA_kode]]</f>
        <v>T630000402</v>
      </c>
      <c r="C131" t="str">
        <f>XPlan_raw7[[#This Row],[eka_langtnavn]]</f>
        <v>Computer Systems</v>
      </c>
      <c r="D131" t="str">
        <f>IF(XPlan_raw7[[#This Row],[Interne-kode]]&lt;&gt;"(tom)",XPlan_raw7[[#This Row],[Interne-kode]],"")</f>
        <v>SE1S-COS</v>
      </c>
      <c r="E1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31" t="str">
        <f>IF(XPlan_raw7[[#This Row],[Campus]]&lt;&gt;"(tom)",XPlan_raw7[[#This Row],[Campus]],"")</f>
        <v>Sønderborg</v>
      </c>
      <c r="H131" t="str">
        <f>IF(XPlan_raw7[[#This Row],[Prøveform]]&lt;&gt;"(tom)",XPlan_raw7[[#This Row],[Prøveform]],"")</f>
        <v>Written examination</v>
      </c>
      <c r="I131" t="str">
        <f>IF(XPlan_raw7[[#This Row],[Eksaminator_samlet]]&lt;&gt;"",XPlan_raw7[[#This Row],[Eksaminator_samlet]],"")</f>
        <v>Krzysztof Sierszecki</v>
      </c>
      <c r="J131" t="str">
        <f>IF(XPlan_raw7[[#This Row],[Censur]]&lt;&gt;"(tom)",XPlan_raw7[[#This Row],[Censur]],"")</f>
        <v>Second examiner: None</v>
      </c>
      <c r="K1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1" t="s">
        <v>162</v>
      </c>
      <c r="S131" t="s">
        <v>163</v>
      </c>
      <c r="T131" t="s">
        <v>164</v>
      </c>
      <c r="U131" t="s">
        <v>165</v>
      </c>
      <c r="V131" t="s">
        <v>157</v>
      </c>
      <c r="W131" s="4">
        <v>45784</v>
      </c>
      <c r="Y131" t="s">
        <v>632</v>
      </c>
      <c r="Z131" t="s">
        <v>166</v>
      </c>
      <c r="AA131" s="35" t="s">
        <v>159</v>
      </c>
      <c r="AB131" t="s">
        <v>167</v>
      </c>
      <c r="AC131" s="4" t="s">
        <v>157</v>
      </c>
      <c r="AF131" t="s">
        <v>20</v>
      </c>
      <c r="AG131" t="s">
        <v>157</v>
      </c>
      <c r="AH131" t="s">
        <v>157</v>
      </c>
      <c r="AI131" t="s">
        <v>157</v>
      </c>
      <c r="AJ131" t="s">
        <v>157</v>
      </c>
      <c r="AK131" t="s">
        <v>157</v>
      </c>
      <c r="AL131" t="s">
        <v>25</v>
      </c>
      <c r="AM131" t="s">
        <v>157</v>
      </c>
      <c r="AN131" t="s">
        <v>157</v>
      </c>
      <c r="AO131" t="s">
        <v>157</v>
      </c>
      <c r="AP131" t="s">
        <v>157</v>
      </c>
      <c r="AQ131" t="s">
        <v>157</v>
      </c>
      <c r="AR131" t="s">
        <v>157</v>
      </c>
      <c r="AS131" t="s">
        <v>157</v>
      </c>
      <c r="AT131" t="s">
        <v>157</v>
      </c>
      <c r="AU131" t="s">
        <v>157</v>
      </c>
    </row>
    <row r="132" spans="2:47" x14ac:dyDescent="0.25">
      <c r="B132" t="str">
        <f>XPlan_raw7[[#This Row],[EKA_kode]]</f>
        <v>T630001402</v>
      </c>
      <c r="C132" t="str">
        <f>XPlan_raw7[[#This Row],[eka_langtnavn]]</f>
        <v>Object oriented programming</v>
      </c>
      <c r="D132" t="str">
        <f>IF(XPlan_raw7[[#This Row],[Interne-kode]]&lt;&gt;"(tom)",XPlan_raw7[[#This Row],[Interne-kode]],"")</f>
        <v>SE1S-OPP19</v>
      </c>
      <c r="E1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20-05-2025 - 22-05-2025</v>
      </c>
      <c r="G132" t="str">
        <f>IF(XPlan_raw7[[#This Row],[Campus]]&lt;&gt;"(tom)",XPlan_raw7[[#This Row],[Campus]],"")</f>
        <v>Sønderborg</v>
      </c>
      <c r="H132" t="str">
        <f>IF(XPlan_raw7[[#This Row],[Prøveform]]&lt;&gt;"(tom)",XPlan_raw7[[#This Row],[Prøveform]],"")</f>
        <v>Oral examination</v>
      </c>
      <c r="I132" t="str">
        <f>IF(XPlan_raw7[[#This Row],[Eksaminator_samlet]]&lt;&gt;"",XPlan_raw7[[#This Row],[Eksaminator_samlet]],"")</f>
        <v>Maximus Kaos</v>
      </c>
      <c r="J132" t="str">
        <f>IF(XPlan_raw7[[#This Row],[Censur]]&lt;&gt;"(tom)",XPlan_raw7[[#This Row],[Censur]],"")</f>
        <v>Second examiner: External</v>
      </c>
      <c r="K1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2" s="26" t="s">
        <v>182</v>
      </c>
      <c r="S132" s="25" t="s">
        <v>183</v>
      </c>
      <c r="T132" s="25" t="s">
        <v>184</v>
      </c>
      <c r="U132" s="25" t="s">
        <v>165</v>
      </c>
      <c r="V132" s="25" t="s">
        <v>157</v>
      </c>
      <c r="W132" s="42">
        <v>45797</v>
      </c>
      <c r="X132" s="42">
        <v>45799</v>
      </c>
      <c r="Y132" s="25" t="s">
        <v>632</v>
      </c>
      <c r="Z132" s="25" t="s">
        <v>185</v>
      </c>
      <c r="AA132" t="s">
        <v>186</v>
      </c>
      <c r="AB132" s="25" t="s">
        <v>187</v>
      </c>
      <c r="AC132" s="42" t="s">
        <v>157</v>
      </c>
      <c r="AD132" s="42"/>
      <c r="AE132" s="25" t="s">
        <v>161</v>
      </c>
      <c r="AF132" t="s">
        <v>20</v>
      </c>
      <c r="AG132" s="25" t="s">
        <v>157</v>
      </c>
      <c r="AH132" s="25" t="s">
        <v>157</v>
      </c>
      <c r="AI132" s="25" t="s">
        <v>157</v>
      </c>
      <c r="AJ132" s="25" t="s">
        <v>157</v>
      </c>
      <c r="AK132" s="25" t="s">
        <v>157</v>
      </c>
      <c r="AL132" s="25" t="s">
        <v>25</v>
      </c>
      <c r="AM132" s="25" t="s">
        <v>157</v>
      </c>
      <c r="AN132" s="25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</row>
    <row r="133" spans="2:47" x14ac:dyDescent="0.25">
      <c r="B133" t="str">
        <f>XPlan_raw7[[#This Row],[EKA_kode]]</f>
        <v>T630004402</v>
      </c>
      <c r="C133" t="str">
        <f>XPlan_raw7[[#This Row],[eka_langtnavn]]</f>
        <v>Advanced Object-Oriented Programming</v>
      </c>
      <c r="D133" t="str">
        <f>IF(XPlan_raw7[[#This Row],[Interne-kode]]&lt;&gt;"(tom)",XPlan_raw7[[#This Row],[Interne-kode]],"")</f>
        <v>SE2S-AOP</v>
      </c>
      <c r="E1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133" t="str">
        <f>IF(XPlan_raw7[[#This Row],[Campus]]&lt;&gt;"(tom)",XPlan_raw7[[#This Row],[Campus]],"")</f>
        <v>Sønderborg</v>
      </c>
      <c r="H133" t="str">
        <f>IF(XPlan_raw7[[#This Row],[Prøveform]]&lt;&gt;"(tom)",XPlan_raw7[[#This Row],[Prøveform]],"")</f>
        <v>Written examination</v>
      </c>
      <c r="I133" t="str">
        <f>IF(XPlan_raw7[[#This Row],[Eksaminator_samlet]]&lt;&gt;"",XPlan_raw7[[#This Row],[Eksaminator_samlet]],"")</f>
        <v>Maximus Kaos, Maximilian von Zastrow</v>
      </c>
      <c r="J133" t="str">
        <f>IF(XPlan_raw7[[#This Row],[Censur]]&lt;&gt;"(tom)",XPlan_raw7[[#This Row],[Censur]],"")</f>
        <v>Second examiner: None</v>
      </c>
      <c r="K1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Sdb.,(tom),(tom),BSc in Software Engineering -. Sdb.,(tom),BSc in Mechatronic Engineering - Sdb.,(tom),(tom),(tom),(tom),(tom),(tom),(tom)</v>
      </c>
      <c r="R133" s="28" t="s">
        <v>371</v>
      </c>
      <c r="S133" s="30" t="s">
        <v>372</v>
      </c>
      <c r="T133" s="32" t="s">
        <v>373</v>
      </c>
      <c r="U133" s="30" t="s">
        <v>156</v>
      </c>
      <c r="V133" s="32" t="s">
        <v>157</v>
      </c>
      <c r="W133" s="33">
        <v>45818</v>
      </c>
      <c r="X133" s="34"/>
      <c r="Y133" s="34" t="s">
        <v>630</v>
      </c>
      <c r="Z133" s="30" t="s">
        <v>374</v>
      </c>
      <c r="AA133" s="35" t="s">
        <v>159</v>
      </c>
      <c r="AB133" s="30" t="s">
        <v>167</v>
      </c>
      <c r="AC133" s="34">
        <v>45890</v>
      </c>
      <c r="AD133" s="33"/>
      <c r="AE133" s="32"/>
      <c r="AF133" t="s">
        <v>20</v>
      </c>
      <c r="AG133" s="30" t="s">
        <v>157</v>
      </c>
      <c r="AH133" s="32" t="s">
        <v>157</v>
      </c>
      <c r="AI133" s="30" t="s">
        <v>22</v>
      </c>
      <c r="AJ133" s="32" t="s">
        <v>157</v>
      </c>
      <c r="AK133" s="30" t="s">
        <v>157</v>
      </c>
      <c r="AL133" s="32" t="s">
        <v>25</v>
      </c>
      <c r="AM133" s="30" t="s">
        <v>157</v>
      </c>
      <c r="AN133" s="32" t="s">
        <v>27</v>
      </c>
      <c r="AO133" s="32" t="s">
        <v>157</v>
      </c>
      <c r="AP133" s="32" t="s">
        <v>157</v>
      </c>
      <c r="AQ133" s="32" t="s">
        <v>157</v>
      </c>
      <c r="AR133" s="32" t="s">
        <v>157</v>
      </c>
      <c r="AS133" s="32" t="s">
        <v>157</v>
      </c>
      <c r="AT133" s="32" t="s">
        <v>157</v>
      </c>
      <c r="AU133" s="32" t="s">
        <v>157</v>
      </c>
    </row>
    <row r="134" spans="2:47" x14ac:dyDescent="0.25">
      <c r="B134" t="str">
        <f>XPlan_raw7[[#This Row],[EKA_kode]]</f>
        <v>T630005402</v>
      </c>
      <c r="C134" t="str">
        <f>XPlan_raw7[[#This Row],[eka_langtnavn]]</f>
        <v>Semesterproject: Development of Software Systems</v>
      </c>
      <c r="D134" t="str">
        <f>IF(XPlan_raw7[[#This Row],[Interne-kode]]&lt;&gt;"(tom)",XPlan_raw7[[#This Row],[Interne-kode]],"")</f>
        <v>SE2-PRO</v>
      </c>
      <c r="E1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134" t="str">
        <f>IF(XPlan_raw7[[#This Row],[Campus]]&lt;&gt;"(tom)",XPlan_raw7[[#This Row],[Campus]],"")</f>
        <v>Sønderborg</v>
      </c>
      <c r="H134" t="str">
        <f>IF(XPlan_raw7[[#This Row],[Prøveform]]&lt;&gt;"(tom)",XPlan_raw7[[#This Row],[Prøveform]],"")</f>
        <v>Project report with oral defence</v>
      </c>
      <c r="I134" t="str">
        <f>IF(XPlan_raw7[[#This Row],[Eksaminator_samlet]]&lt;&gt;"",XPlan_raw7[[#This Row],[Eksaminator_samlet]],"")</f>
        <v>Gaurav Choudhary, Gourinath Banda, Mubashrah Saddiqa</v>
      </c>
      <c r="J134" t="str">
        <f>IF(XPlan_raw7[[#This Row],[Censur]]&lt;&gt;"(tom)",XPlan_raw7[[#This Row],[Censur]],"")</f>
        <v>Second examiner: External</v>
      </c>
      <c r="K1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25-08-2025 - 27-08-2025</v>
      </c>
      <c r="L1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4" t="s">
        <v>498</v>
      </c>
      <c r="S134" s="27" t="s">
        <v>193</v>
      </c>
      <c r="T134" s="27" t="s">
        <v>499</v>
      </c>
      <c r="U134" s="27" t="s">
        <v>156</v>
      </c>
      <c r="V134" s="27" t="s">
        <v>157</v>
      </c>
      <c r="W134" s="41">
        <v>45831</v>
      </c>
      <c r="X134" s="41">
        <v>45838</v>
      </c>
      <c r="Y134" s="27" t="s">
        <v>630</v>
      </c>
      <c r="Z134" s="27" t="s">
        <v>195</v>
      </c>
      <c r="AA134" s="35" t="s">
        <v>441</v>
      </c>
      <c r="AB134" s="27" t="s">
        <v>187</v>
      </c>
      <c r="AC134" s="41">
        <v>45894</v>
      </c>
      <c r="AD134" s="41">
        <v>45896</v>
      </c>
      <c r="AE134" s="27" t="s">
        <v>161</v>
      </c>
      <c r="AF134" t="s">
        <v>20</v>
      </c>
      <c r="AG134" s="27" t="s">
        <v>157</v>
      </c>
      <c r="AH134" s="27" t="s">
        <v>157</v>
      </c>
      <c r="AI134" s="27" t="s">
        <v>157</v>
      </c>
      <c r="AJ134" s="27" t="s">
        <v>157</v>
      </c>
      <c r="AK134" s="27" t="s">
        <v>157</v>
      </c>
      <c r="AL134" s="27" t="s">
        <v>25</v>
      </c>
      <c r="AM134" s="27" t="s">
        <v>157</v>
      </c>
      <c r="AN134" s="2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</row>
    <row r="135" spans="2:47" x14ac:dyDescent="0.25">
      <c r="B135" t="str">
        <f>XPlan_raw7[[#This Row],[EKA_kode]]</f>
        <v>T630006402</v>
      </c>
      <c r="C135" t="str">
        <f>XPlan_raw7[[#This Row],[eka_langtnavn]]</f>
        <v xml:space="preserve">Software Engineering </v>
      </c>
      <c r="D135" t="str">
        <f>IF(XPlan_raw7[[#This Row],[Interne-kode]]&lt;&gt;"(tom)",XPlan_raw7[[#This Row],[Interne-kode]],"")</f>
        <v>SE2-SEO</v>
      </c>
      <c r="E1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35" t="str">
        <f>IF(XPlan_raw7[[#This Row],[Campus]]&lt;&gt;"(tom)",XPlan_raw7[[#This Row],[Campus]],"")</f>
        <v>Sønderborg</v>
      </c>
      <c r="H135" t="str">
        <f>IF(XPlan_raw7[[#This Row],[Prøveform]]&lt;&gt;"(tom)",XPlan_raw7[[#This Row],[Prøveform]],"")</f>
        <v>Written examination</v>
      </c>
      <c r="I135" t="str">
        <f>IF(XPlan_raw7[[#This Row],[Eksaminator_samlet]]&lt;&gt;"",XPlan_raw7[[#This Row],[Eksaminator_samlet]],"")</f>
        <v>Adam Alami, Michael Kjærgaard Hansen</v>
      </c>
      <c r="J135" t="str">
        <f>IF(XPlan_raw7[[#This Row],[Censur]]&lt;&gt;"(tom)",XPlan_raw7[[#This Row],[Censur]],"")</f>
        <v>Second examiner: None</v>
      </c>
      <c r="K1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5" t="s">
        <v>447</v>
      </c>
      <c r="S135" s="27" t="s">
        <v>448</v>
      </c>
      <c r="T135" s="27" t="s">
        <v>449</v>
      </c>
      <c r="U135" s="27" t="s">
        <v>156</v>
      </c>
      <c r="V135" s="27" t="s">
        <v>157</v>
      </c>
      <c r="W135" s="41"/>
      <c r="X135" s="41"/>
      <c r="Y135" s="27" t="s">
        <v>630</v>
      </c>
      <c r="Z135" s="27" t="s">
        <v>450</v>
      </c>
      <c r="AA135" t="s">
        <v>159</v>
      </c>
      <c r="AB135" s="27" t="s">
        <v>167</v>
      </c>
      <c r="AC135" s="41">
        <v>45887</v>
      </c>
      <c r="AD135" s="41"/>
      <c r="AE135" s="27"/>
      <c r="AF135" t="s">
        <v>20</v>
      </c>
      <c r="AG135" s="27" t="s">
        <v>157</v>
      </c>
      <c r="AH135" s="27" t="s">
        <v>157</v>
      </c>
      <c r="AI135" s="27" t="s">
        <v>157</v>
      </c>
      <c r="AJ135" s="27" t="s">
        <v>157</v>
      </c>
      <c r="AK135" s="27" t="s">
        <v>157</v>
      </c>
      <c r="AL135" s="27" t="s">
        <v>25</v>
      </c>
      <c r="AM135" s="27" t="s">
        <v>157</v>
      </c>
      <c r="AN135" s="2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</row>
    <row r="136" spans="2:47" x14ac:dyDescent="0.25">
      <c r="B136" t="str">
        <f>XPlan_raw7[[#This Row],[EKA_kode]]</f>
        <v>T630006402</v>
      </c>
      <c r="C136" t="str">
        <f>XPlan_raw7[[#This Row],[eka_langtnavn]]</f>
        <v xml:space="preserve">Software Engineering </v>
      </c>
      <c r="D136" t="str">
        <f>IF(XPlan_raw7[[#This Row],[Interne-kode]]&lt;&gt;"(tom)",XPlan_raw7[[#This Row],[Interne-kode]],"")</f>
        <v>SE2-SEO</v>
      </c>
      <c r="E1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36" t="str">
        <f>IF(XPlan_raw7[[#This Row],[Campus]]&lt;&gt;"(tom)",XPlan_raw7[[#This Row],[Campus]],"")</f>
        <v>Sønderborg</v>
      </c>
      <c r="H136" t="str">
        <f>IF(XPlan_raw7[[#This Row],[Prøveform]]&lt;&gt;"(tom)",XPlan_raw7[[#This Row],[Prøveform]],"")</f>
        <v>Hand-In</v>
      </c>
      <c r="I136" t="str">
        <f>IF(XPlan_raw7[[#This Row],[Eksaminator_samlet]]&lt;&gt;"",XPlan_raw7[[#This Row],[Eksaminator_samlet]],"")</f>
        <v>Adam Alami, Michael Kjærgaard Hansen</v>
      </c>
      <c r="J136" t="str">
        <f>IF(XPlan_raw7[[#This Row],[Censur]]&lt;&gt;"(tom)",XPlan_raw7[[#This Row],[Censur]],"")</f>
        <v>Second examiner: None</v>
      </c>
      <c r="K1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6" t="s">
        <v>447</v>
      </c>
      <c r="S136" s="27" t="s">
        <v>448</v>
      </c>
      <c r="T136" s="27" t="s">
        <v>449</v>
      </c>
      <c r="U136" s="27" t="s">
        <v>156</v>
      </c>
      <c r="V136" s="27" t="s">
        <v>157</v>
      </c>
      <c r="W136" s="41">
        <v>45824</v>
      </c>
      <c r="X136" s="41"/>
      <c r="Y136" s="27" t="s">
        <v>630</v>
      </c>
      <c r="Z136" s="27" t="s">
        <v>450</v>
      </c>
      <c r="AA136" t="s">
        <v>636</v>
      </c>
      <c r="AB136" s="27" t="s">
        <v>167</v>
      </c>
      <c r="AC136" s="41" t="s">
        <v>157</v>
      </c>
      <c r="AD136" s="41"/>
      <c r="AE136" s="27"/>
      <c r="AF136" t="s">
        <v>20</v>
      </c>
      <c r="AG136" s="27" t="s">
        <v>157</v>
      </c>
      <c r="AH136" s="27" t="s">
        <v>157</v>
      </c>
      <c r="AI136" s="27" t="s">
        <v>157</v>
      </c>
      <c r="AJ136" s="27" t="s">
        <v>157</v>
      </c>
      <c r="AK136" s="27" t="s">
        <v>157</v>
      </c>
      <c r="AL136" s="27" t="s">
        <v>25</v>
      </c>
      <c r="AM136" s="27" t="s">
        <v>157</v>
      </c>
      <c r="AN136" s="2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</row>
    <row r="137" spans="2:47" x14ac:dyDescent="0.25">
      <c r="B137" t="str">
        <f>XPlan_raw7[[#This Row],[EKA_kode]]</f>
        <v>T630007402</v>
      </c>
      <c r="C137" t="str">
        <f>XPlan_raw7[[#This Row],[eka_langtnavn]]</f>
        <v>Designing Software Systems with Embedded Elements</v>
      </c>
      <c r="D137" t="str">
        <f>IF(XPlan_raw7[[#This Row],[Interne-kode]]&lt;&gt;"(tom)",XPlan_raw7[[#This Row],[Interne-kode]],"")</f>
        <v>SES-DSE</v>
      </c>
      <c r="E1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137" t="str">
        <f>IF(XPlan_raw7[[#This Row],[Campus]]&lt;&gt;"(tom)",XPlan_raw7[[#This Row],[Campus]],"")</f>
        <v>Sønderborg</v>
      </c>
      <c r="H137" t="str">
        <f>IF(XPlan_raw7[[#This Row],[Prøveform]]&lt;&gt;"(tom)",XPlan_raw7[[#This Row],[Prøveform]],"")</f>
        <v>Written examination</v>
      </c>
      <c r="I137" t="str">
        <f>IF(XPlan_raw7[[#This Row],[Eksaminator_samlet]]&lt;&gt;"",XPlan_raw7[[#This Row],[Eksaminator_samlet]],"")</f>
        <v>Krzysztof Sierszecki</v>
      </c>
      <c r="J137" t="str">
        <f>IF(XPlan_raw7[[#This Row],[Censur]]&lt;&gt;"(tom)",XPlan_raw7[[#This Row],[Censur]],"")</f>
        <v>Second examiner: None</v>
      </c>
      <c r="K1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7" t="s">
        <v>463</v>
      </c>
      <c r="S137" s="27" t="s">
        <v>464</v>
      </c>
      <c r="T137" s="27" t="s">
        <v>465</v>
      </c>
      <c r="U137" s="27" t="s">
        <v>203</v>
      </c>
      <c r="V137" s="27" t="s">
        <v>157</v>
      </c>
      <c r="W137" s="41">
        <v>45827</v>
      </c>
      <c r="X137" s="41"/>
      <c r="Y137" s="27" t="s">
        <v>630</v>
      </c>
      <c r="Z137" s="27" t="s">
        <v>166</v>
      </c>
      <c r="AA137" t="s">
        <v>159</v>
      </c>
      <c r="AB137" s="27" t="s">
        <v>167</v>
      </c>
      <c r="AC137" s="41">
        <v>45887</v>
      </c>
      <c r="AD137" s="41"/>
      <c r="AE137" s="27"/>
      <c r="AF137" t="s">
        <v>20</v>
      </c>
      <c r="AG137" s="27" t="s">
        <v>157</v>
      </c>
      <c r="AH137" s="27" t="s">
        <v>157</v>
      </c>
      <c r="AI137" s="27" t="s">
        <v>157</v>
      </c>
      <c r="AJ137" s="27" t="s">
        <v>157</v>
      </c>
      <c r="AK137" s="27" t="s">
        <v>157</v>
      </c>
      <c r="AL137" s="27" t="s">
        <v>25</v>
      </c>
      <c r="AM137" s="27" t="s">
        <v>157</v>
      </c>
      <c r="AN137" s="27" t="s">
        <v>157</v>
      </c>
      <c r="AO137" s="27" t="s">
        <v>157</v>
      </c>
      <c r="AP137" s="27" t="s">
        <v>157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</row>
    <row r="138" spans="2:47" x14ac:dyDescent="0.25">
      <c r="B138" t="str">
        <f>XPlan_raw7[[#This Row],[EKA_kode]]</f>
        <v>T630012402</v>
      </c>
      <c r="C138" t="str">
        <f>XPlan_raw7[[#This Row],[eka_langtnavn]]</f>
        <v>Semesterproject: Intelligent Software Systems</v>
      </c>
      <c r="D138" t="str">
        <f>IF(XPlan_raw7[[#This Row],[Interne-kode]]&lt;&gt;"(tom)",XPlan_raw7[[#This Row],[Interne-kode]],"")</f>
        <v>SE4-PRO</v>
      </c>
      <c r="E1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23-06-2025 - 27-06-2025</v>
      </c>
      <c r="G138" t="str">
        <f>IF(XPlan_raw7[[#This Row],[Campus]]&lt;&gt;"(tom)",XPlan_raw7[[#This Row],[Campus]],"")</f>
        <v>Sønderborg</v>
      </c>
      <c r="H138" t="str">
        <f>IF(XPlan_raw7[[#This Row],[Prøveform]]&lt;&gt;"(tom)",XPlan_raw7[[#This Row],[Prøveform]],"")</f>
        <v>Project report with oral defence</v>
      </c>
      <c r="I138" t="str">
        <f>IF(XPlan_raw7[[#This Row],[Eksaminator_samlet]]&lt;&gt;"",XPlan_raw7[[#This Row],[Eksaminator_samlet]],"")</f>
        <v>Jukka Ruohnen, Tommy Bjerre Nielsen</v>
      </c>
      <c r="J138" t="str">
        <f>IF(XPlan_raw7[[#This Row],[Censur]]&lt;&gt;"(tom)",XPlan_raw7[[#This Row],[Censur]],"")</f>
        <v>Second examiner: External</v>
      </c>
      <c r="K1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22-08-2025 - 25-08-2025</v>
      </c>
      <c r="L1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8" t="s">
        <v>291</v>
      </c>
      <c r="S138" s="27" t="s">
        <v>292</v>
      </c>
      <c r="T138" s="27" t="s">
        <v>293</v>
      </c>
      <c r="U138" s="27" t="s">
        <v>203</v>
      </c>
      <c r="V138" s="27" t="s">
        <v>157</v>
      </c>
      <c r="W138" s="41">
        <v>45831</v>
      </c>
      <c r="X138" s="41">
        <v>45835</v>
      </c>
      <c r="Y138" s="27" t="s">
        <v>630</v>
      </c>
      <c r="Z138" s="27" t="s">
        <v>294</v>
      </c>
      <c r="AA138" s="35" t="s">
        <v>441</v>
      </c>
      <c r="AB138" s="27" t="s">
        <v>187</v>
      </c>
      <c r="AC138" s="41">
        <v>45891</v>
      </c>
      <c r="AD138" s="41">
        <v>45894</v>
      </c>
      <c r="AE138" s="27" t="s">
        <v>161</v>
      </c>
      <c r="AF138" t="s">
        <v>20</v>
      </c>
      <c r="AG138" s="27" t="s">
        <v>157</v>
      </c>
      <c r="AH138" s="27" t="s">
        <v>157</v>
      </c>
      <c r="AI138" s="27" t="s">
        <v>157</v>
      </c>
      <c r="AJ138" s="27" t="s">
        <v>157</v>
      </c>
      <c r="AK138" s="27" t="s">
        <v>157</v>
      </c>
      <c r="AL138" s="27" t="s">
        <v>25</v>
      </c>
      <c r="AM138" s="27" t="s">
        <v>157</v>
      </c>
      <c r="AN138" s="27" t="s">
        <v>157</v>
      </c>
      <c r="AO138" s="27" t="s">
        <v>157</v>
      </c>
      <c r="AP138" s="27" t="s">
        <v>157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</row>
    <row r="139" spans="2:47" x14ac:dyDescent="0.25">
      <c r="B139" t="str">
        <f>XPlan_raw7[[#This Row],[EKA_kode]]</f>
        <v>T630012402</v>
      </c>
      <c r="C139" t="str">
        <f>XPlan_raw7[[#This Row],[eka_langtnavn]]</f>
        <v>Semesterproject: Intelligent Software Systems</v>
      </c>
      <c r="D139" t="str">
        <f>IF(XPlan_raw7[[#This Row],[Interne-kode]]&lt;&gt;"(tom)",XPlan_raw7[[#This Row],[Interne-kode]],"")</f>
        <v>SE4-PRO</v>
      </c>
      <c r="E1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39" t="str">
        <f>IF(XPlan_raw7[[#This Row],[Campus]]&lt;&gt;"(tom)",XPlan_raw7[[#This Row],[Campus]],"")</f>
        <v>Sønderborg</v>
      </c>
      <c r="H139" t="str">
        <f>IF(XPlan_raw7[[#This Row],[Prøveform]]&lt;&gt;"(tom)",XPlan_raw7[[#This Row],[Prøveform]],"")</f>
        <v>Hand-In</v>
      </c>
      <c r="I139" t="str">
        <f>IF(XPlan_raw7[[#This Row],[Eksaminator_samlet]]&lt;&gt;"",XPlan_raw7[[#This Row],[Eksaminator_samlet]],"")</f>
        <v>Jukka Ruohnen, Tommy Bjerre Nielsen</v>
      </c>
      <c r="J139" t="str">
        <f>IF(XPlan_raw7[[#This Row],[Censur]]&lt;&gt;"(tom)",XPlan_raw7[[#This Row],[Censur]],"")</f>
        <v>Second examiner: External</v>
      </c>
      <c r="K1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11-08-2025 - 25-08-2025</v>
      </c>
      <c r="L1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9" t="s">
        <v>291</v>
      </c>
      <c r="S139" s="27" t="s">
        <v>292</v>
      </c>
      <c r="T139" s="27" t="s">
        <v>293</v>
      </c>
      <c r="U139" s="27" t="s">
        <v>203</v>
      </c>
      <c r="V139" s="27" t="s">
        <v>157</v>
      </c>
      <c r="W139" s="41">
        <v>45810</v>
      </c>
      <c r="X139" s="41"/>
      <c r="Y139" s="27" t="s">
        <v>630</v>
      </c>
      <c r="Z139" s="27" t="s">
        <v>294</v>
      </c>
      <c r="AA139" t="s">
        <v>636</v>
      </c>
      <c r="AB139" s="27" t="s">
        <v>187</v>
      </c>
      <c r="AC139" s="41">
        <v>45880</v>
      </c>
      <c r="AD139" s="41">
        <v>45894</v>
      </c>
      <c r="AE139" s="27" t="s">
        <v>161</v>
      </c>
      <c r="AF139" t="s">
        <v>20</v>
      </c>
      <c r="AG139" s="27" t="s">
        <v>157</v>
      </c>
      <c r="AH139" s="27" t="s">
        <v>157</v>
      </c>
      <c r="AI139" s="27" t="s">
        <v>157</v>
      </c>
      <c r="AJ139" s="27" t="s">
        <v>157</v>
      </c>
      <c r="AK139" s="27" t="s">
        <v>157</v>
      </c>
      <c r="AL139" s="27" t="s">
        <v>25</v>
      </c>
      <c r="AM139" s="27" t="s">
        <v>157</v>
      </c>
      <c r="AN139" s="27" t="s">
        <v>157</v>
      </c>
      <c r="AO139" s="27" t="s">
        <v>157</v>
      </c>
      <c r="AP139" s="27" t="s">
        <v>157</v>
      </c>
      <c r="AQ139" s="27" t="s">
        <v>157</v>
      </c>
      <c r="AR139" s="27" t="s">
        <v>157</v>
      </c>
      <c r="AS139" s="27" t="s">
        <v>157</v>
      </c>
      <c r="AT139" s="27" t="s">
        <v>157</v>
      </c>
      <c r="AU139" s="27" t="s">
        <v>157</v>
      </c>
    </row>
    <row r="140" spans="2:47" x14ac:dyDescent="0.25">
      <c r="B140" t="str">
        <f>XPlan_raw7[[#This Row],[EKA_kode]]</f>
        <v>T630014402</v>
      </c>
      <c r="C140" t="str">
        <f>XPlan_raw7[[#This Row],[eka_langtnavn]]</f>
        <v xml:space="preserve">Component-based systems  </v>
      </c>
      <c r="D140" t="str">
        <f>IF(XPlan_raw7[[#This Row],[Interne-kode]]&lt;&gt;"(tom)",XPlan_raw7[[#This Row],[Interne-kode]],"")</f>
        <v>SE4S-CBS</v>
      </c>
      <c r="E1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</v>
      </c>
      <c r="G140" t="str">
        <f>IF(XPlan_raw7[[#This Row],[Campus]]&lt;&gt;"(tom)",XPlan_raw7[[#This Row],[Campus]],"")</f>
        <v>Sønderborg</v>
      </c>
      <c r="H140" t="str">
        <f>IF(XPlan_raw7[[#This Row],[Prøveform]]&lt;&gt;"(tom)",XPlan_raw7[[#This Row],[Prøveform]],"")</f>
        <v>Written examination</v>
      </c>
      <c r="I140" t="str">
        <f>IF(XPlan_raw7[[#This Row],[Eksaminator_samlet]]&lt;&gt;"",XPlan_raw7[[#This Row],[Eksaminator_samlet]],"")</f>
        <v>Devender Kumar</v>
      </c>
      <c r="J140" t="str">
        <f>IF(XPlan_raw7[[#This Row],[Censur]]&lt;&gt;"(tom)",XPlan_raw7[[#This Row],[Censur]],"")</f>
        <v>Second examiner: None</v>
      </c>
      <c r="K1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0" t="s">
        <v>395</v>
      </c>
      <c r="S140" s="27" t="s">
        <v>396</v>
      </c>
      <c r="T140" s="27" t="s">
        <v>397</v>
      </c>
      <c r="U140" s="27" t="s">
        <v>203</v>
      </c>
      <c r="V140" s="27" t="s">
        <v>157</v>
      </c>
      <c r="W140" s="41">
        <v>45820</v>
      </c>
      <c r="X140" s="41"/>
      <c r="Y140" s="27" t="s">
        <v>630</v>
      </c>
      <c r="Z140" s="27" t="s">
        <v>398</v>
      </c>
      <c r="AA140" t="s">
        <v>159</v>
      </c>
      <c r="AB140" s="27" t="s">
        <v>167</v>
      </c>
      <c r="AC140" s="41">
        <v>45883</v>
      </c>
      <c r="AD140" s="41"/>
      <c r="AE140" s="27"/>
      <c r="AF140" t="s">
        <v>20</v>
      </c>
      <c r="AG140" s="27" t="s">
        <v>157</v>
      </c>
      <c r="AH140" s="27" t="s">
        <v>157</v>
      </c>
      <c r="AI140" s="27" t="s">
        <v>157</v>
      </c>
      <c r="AJ140" s="27" t="s">
        <v>157</v>
      </c>
      <c r="AK140" s="27" t="s">
        <v>157</v>
      </c>
      <c r="AL140" s="27" t="s">
        <v>25</v>
      </c>
      <c r="AM140" s="27" t="s">
        <v>157</v>
      </c>
      <c r="AN140" s="27" t="s">
        <v>157</v>
      </c>
      <c r="AO140" s="27" t="s">
        <v>157</v>
      </c>
      <c r="AP140" s="27" t="s">
        <v>157</v>
      </c>
      <c r="AQ140" s="27" t="s">
        <v>157</v>
      </c>
      <c r="AR140" s="27" t="s">
        <v>157</v>
      </c>
      <c r="AS140" s="27" t="s">
        <v>157</v>
      </c>
      <c r="AT140" s="27" t="s">
        <v>157</v>
      </c>
      <c r="AU140" s="27" t="s">
        <v>157</v>
      </c>
    </row>
    <row r="141" spans="2:47" x14ac:dyDescent="0.25">
      <c r="B141" t="str">
        <f>XPlan_raw7[[#This Row],[EKA_kode]]</f>
        <v>T630015402</v>
      </c>
      <c r="C141" t="str">
        <f>XPlan_raw7[[#This Row],[eka_langtnavn]]</f>
        <v xml:space="preserve">Algorithms and Data Structures </v>
      </c>
      <c r="D141" t="str">
        <f>IF(XPlan_raw7[[#This Row],[Interne-kode]]&lt;&gt;"(tom)",XPlan_raw7[[#This Row],[Interne-kode]],"")</f>
        <v>SE4S-ADS</v>
      </c>
      <c r="E1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1" t="str">
        <f>IF(XPlan_raw7[[#This Row],[Campus]]&lt;&gt;"(tom)",XPlan_raw7[[#This Row],[Campus]],"")</f>
        <v>Sønderborg</v>
      </c>
      <c r="H141" t="str">
        <f>IF(XPlan_raw7[[#This Row],[Prøveform]]&lt;&gt;"(tom)",XPlan_raw7[[#This Row],[Prøveform]],"")</f>
        <v>Written examination</v>
      </c>
      <c r="I141" t="str">
        <f>IF(XPlan_raw7[[#This Row],[Eksaminator_samlet]]&lt;&gt;"",XPlan_raw7[[#This Row],[Eksaminator_samlet]],"")</f>
        <v>Qusai Ramadan</v>
      </c>
      <c r="J141" t="str">
        <f>IF(XPlan_raw7[[#This Row],[Censur]]&lt;&gt;"(tom)",XPlan_raw7[[#This Row],[Censur]],"")</f>
        <v>Second examiner: None</v>
      </c>
      <c r="K1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1" t="s">
        <v>437</v>
      </c>
      <c r="S141" s="27" t="s">
        <v>438</v>
      </c>
      <c r="T141" s="27" t="s">
        <v>439</v>
      </c>
      <c r="U141" s="27" t="s">
        <v>203</v>
      </c>
      <c r="V141" s="27" t="s">
        <v>157</v>
      </c>
      <c r="W141" s="41">
        <v>45824</v>
      </c>
      <c r="X141" s="41"/>
      <c r="Y141" s="27" t="s">
        <v>630</v>
      </c>
      <c r="Z141" s="27" t="s">
        <v>440</v>
      </c>
      <c r="AA141" t="s">
        <v>159</v>
      </c>
      <c r="AB141" s="27" t="s">
        <v>167</v>
      </c>
      <c r="AC141" s="41">
        <v>45896</v>
      </c>
      <c r="AD141" s="41"/>
      <c r="AE141" s="27"/>
      <c r="AF141" t="s">
        <v>20</v>
      </c>
      <c r="AG141" s="27" t="s">
        <v>157</v>
      </c>
      <c r="AH141" s="27" t="s">
        <v>157</v>
      </c>
      <c r="AI141" s="27" t="s">
        <v>157</v>
      </c>
      <c r="AJ141" s="27" t="s">
        <v>157</v>
      </c>
      <c r="AK141" s="27" t="s">
        <v>157</v>
      </c>
      <c r="AL141" s="27" t="s">
        <v>25</v>
      </c>
      <c r="AM141" s="27" t="s">
        <v>157</v>
      </c>
      <c r="AN141" s="2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157</v>
      </c>
      <c r="AU141" s="27" t="s">
        <v>157</v>
      </c>
    </row>
    <row r="142" spans="2:47" x14ac:dyDescent="0.25">
      <c r="B142" t="str">
        <f>XPlan_raw7[[#This Row],[EKA_kode]]</f>
        <v>T63002402</v>
      </c>
      <c r="C142" t="str">
        <f>XPlan_raw7[[#This Row],[eka_langtnavn]]</f>
        <v>Semesterproject: Development of Software Systems</v>
      </c>
      <c r="D142" t="str">
        <f>IF(XPlan_raw7[[#This Row],[Interne-kode]]&lt;&gt;"(tom)",XPlan_raw7[[#This Row],[Interne-kode]],"")</f>
        <v>SI1S-PRO</v>
      </c>
      <c r="E1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</v>
      </c>
      <c r="G142" t="str">
        <f>IF(XPlan_raw7[[#This Row],[Campus]]&lt;&gt;"(tom)",XPlan_raw7[[#This Row],[Campus]],"")</f>
        <v>Sønderborg</v>
      </c>
      <c r="H142">
        <f>IF(XPlan_raw7[[#This Row],[Prøveform]]&lt;&gt;"(tom)",XPlan_raw7[[#This Row],[Prøveform]],"")</f>
        <v>0</v>
      </c>
      <c r="I142" t="str">
        <f>IF(XPlan_raw7[[#This Row],[Eksaminator_samlet]]&lt;&gt;"",XPlan_raw7[[#This Row],[Eksaminator_samlet]],"")</f>
        <v>Gaurav Choudhary, Gourinath Banda, Mubashrah Saddiqa</v>
      </c>
      <c r="J142">
        <f>IF(XPlan_raw7[[#This Row],[Censur]]&lt;&gt;"(tom)",XPlan_raw7[[#This Row],[Censur]],"")</f>
        <v>0</v>
      </c>
      <c r="K1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2" t="s">
        <v>192</v>
      </c>
      <c r="S142" s="27" t="s">
        <v>193</v>
      </c>
      <c r="T142" s="27" t="s">
        <v>194</v>
      </c>
      <c r="U142" s="27" t="s">
        <v>165</v>
      </c>
      <c r="V142" s="27" t="s">
        <v>157</v>
      </c>
      <c r="W142" s="41">
        <v>45803</v>
      </c>
      <c r="X142" s="41"/>
      <c r="Y142" s="27" t="s">
        <v>632</v>
      </c>
      <c r="Z142" s="27" t="s">
        <v>195</v>
      </c>
      <c r="AB142" s="27"/>
      <c r="AC142" s="41" t="s">
        <v>157</v>
      </c>
      <c r="AD142" s="41"/>
      <c r="AE142" s="27"/>
      <c r="AF142" t="s">
        <v>20</v>
      </c>
      <c r="AG142" s="27" t="s">
        <v>157</v>
      </c>
      <c r="AH142" s="27" t="s">
        <v>157</v>
      </c>
      <c r="AI142" s="27" t="s">
        <v>157</v>
      </c>
      <c r="AJ142" s="27" t="s">
        <v>157</v>
      </c>
      <c r="AK142" s="27" t="s">
        <v>157</v>
      </c>
      <c r="AL142" s="27" t="s">
        <v>25</v>
      </c>
      <c r="AM142" s="27" t="s">
        <v>157</v>
      </c>
      <c r="AN142" s="27" t="s">
        <v>157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</row>
    <row r="143" spans="2:47" x14ac:dyDescent="0.25">
      <c r="B143" t="str">
        <f>XPlan_raw7[[#This Row],[EKA_kode]]</f>
        <v>T63002402</v>
      </c>
      <c r="C143" t="str">
        <f>XPlan_raw7[[#This Row],[eka_langtnavn]]</f>
        <v>Semesterproject: Development of Software Systems</v>
      </c>
      <c r="D143" t="str">
        <f>IF(XPlan_raw7[[#This Row],[Interne-kode]]&lt;&gt;"(tom)",XPlan_raw7[[#This Row],[Interne-kode]],"")</f>
        <v>SI1S-PRO</v>
      </c>
      <c r="E1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143" t="str">
        <f>IF(XPlan_raw7[[#This Row],[Campus]]&lt;&gt;"(tom)",XPlan_raw7[[#This Row],[Campus]],"")</f>
        <v>Sønderborg</v>
      </c>
      <c r="H143" t="str">
        <f>IF(XPlan_raw7[[#This Row],[Prøveform]]&lt;&gt;"(tom)",XPlan_raw7[[#This Row],[Prøveform]],"")</f>
        <v>Hand-In</v>
      </c>
      <c r="I143" t="str">
        <f>IF(XPlan_raw7[[#This Row],[Eksaminator_samlet]]&lt;&gt;"",XPlan_raw7[[#This Row],[Eksaminator_samlet]],"")</f>
        <v>Gaurav Choudhary, Gourinath Banda, Mubashrah Saddiqa</v>
      </c>
      <c r="J143">
        <f>IF(XPlan_raw7[[#This Row],[Censur]]&lt;&gt;"(tom)",XPlan_raw7[[#This Row],[Censur]],"")</f>
        <v>0</v>
      </c>
      <c r="K1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3" t="s">
        <v>192</v>
      </c>
      <c r="S143" s="27" t="s">
        <v>193</v>
      </c>
      <c r="T143" s="27" t="s">
        <v>194</v>
      </c>
      <c r="U143" s="27" t="s">
        <v>165</v>
      </c>
      <c r="V143" s="27" t="s">
        <v>157</v>
      </c>
      <c r="W143" s="41">
        <v>45783</v>
      </c>
      <c r="X143" s="41"/>
      <c r="Y143" s="27" t="s">
        <v>632</v>
      </c>
      <c r="Z143" s="27" t="s">
        <v>195</v>
      </c>
      <c r="AA143" t="s">
        <v>636</v>
      </c>
      <c r="AB143" s="27"/>
      <c r="AC143" s="41" t="s">
        <v>157</v>
      </c>
      <c r="AD143" s="41"/>
      <c r="AE143" s="27"/>
      <c r="AF143" t="s">
        <v>20</v>
      </c>
      <c r="AG143" s="27" t="s">
        <v>157</v>
      </c>
      <c r="AH143" s="27" t="s">
        <v>157</v>
      </c>
      <c r="AI143" s="27" t="s">
        <v>157</v>
      </c>
      <c r="AJ143" s="27" t="s">
        <v>157</v>
      </c>
      <c r="AK143" s="27" t="s">
        <v>157</v>
      </c>
      <c r="AL143" s="27" t="s">
        <v>25</v>
      </c>
      <c r="AM143" s="27" t="s">
        <v>157</v>
      </c>
      <c r="AN143" s="2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</row>
    <row r="144" spans="2:47" x14ac:dyDescent="0.25">
      <c r="B144" t="str">
        <f>XPlan_raw7[[#This Row],[EKA_kode]]</f>
        <v>T630033402</v>
      </c>
      <c r="C144" t="str">
        <f>XPlan_raw7[[#This Row],[eka_langtnavn]]</f>
        <v>Mathematics for Science in Software 2</v>
      </c>
      <c r="D144" t="str">
        <f>IF(XPlan_raw7[[#This Row],[Interne-kode]]&lt;&gt;"(tom)",XPlan_raw7[[#This Row],[Interne-kode]],"")</f>
        <v>MC-MATH2-ScSof</v>
      </c>
      <c r="E1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44" t="str">
        <f>IF(XPlan_raw7[[#This Row],[Campus]]&lt;&gt;"(tom)",XPlan_raw7[[#This Row],[Campus]],"")</f>
        <v>Sønderborg</v>
      </c>
      <c r="H144" t="str">
        <f>IF(XPlan_raw7[[#This Row],[Prøveform]]&lt;&gt;"(tom)",XPlan_raw7[[#This Row],[Prøveform]],"")</f>
        <v>Written examination</v>
      </c>
      <c r="I144" t="str">
        <f>IF(XPlan_raw7[[#This Row],[Eksaminator_samlet]]&lt;&gt;"",XPlan_raw7[[#This Row],[Eksaminator_samlet]],"")</f>
        <v>Dorthe Wildt Nielsen</v>
      </c>
      <c r="J144" t="str">
        <f>IF(XPlan_raw7[[#This Row],[Censur]]&lt;&gt;"(tom)",XPlan_raw7[[#This Row],[Censur]],"")</f>
        <v>Second examiner: Internal</v>
      </c>
      <c r="K1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4" t="s">
        <v>175</v>
      </c>
      <c r="S144" s="27" t="s">
        <v>176</v>
      </c>
      <c r="T144" s="27" t="s">
        <v>177</v>
      </c>
      <c r="U144" s="27" t="s">
        <v>156</v>
      </c>
      <c r="V144" s="27" t="s">
        <v>157</v>
      </c>
      <c r="W144" s="41">
        <v>45786</v>
      </c>
      <c r="X144" s="41"/>
      <c r="Y144" s="27" t="s">
        <v>630</v>
      </c>
      <c r="Z144" s="27" t="s">
        <v>171</v>
      </c>
      <c r="AA144" t="s">
        <v>159</v>
      </c>
      <c r="AB144" s="27" t="s">
        <v>160</v>
      </c>
      <c r="AC144" s="41">
        <v>45883</v>
      </c>
      <c r="AD144" s="41"/>
      <c r="AE144" s="27"/>
      <c r="AF144" t="s">
        <v>20</v>
      </c>
      <c r="AG144" s="27" t="s">
        <v>157</v>
      </c>
      <c r="AH144" s="27" t="s">
        <v>157</v>
      </c>
      <c r="AI144" s="27" t="s">
        <v>157</v>
      </c>
      <c r="AJ144" s="27" t="s">
        <v>157</v>
      </c>
      <c r="AK144" s="27" t="s">
        <v>157</v>
      </c>
      <c r="AL144" s="27" t="s">
        <v>25</v>
      </c>
      <c r="AM144" s="27" t="s">
        <v>157</v>
      </c>
      <c r="AN144" s="2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</row>
    <row r="145" spans="2:54" x14ac:dyDescent="0.25">
      <c r="B145" t="str">
        <f>XPlan_raw7[[#This Row],[EKA_kode]]</f>
        <v>T640007402</v>
      </c>
      <c r="C145" t="str">
        <f>XPlan_raw7[[#This Row],[eka_langtnavn]]</f>
        <v xml:space="preserve">Advanced Artificial Intelligence </v>
      </c>
      <c r="D145" t="str">
        <f>IF(XPlan_raw7[[#This Row],[Interne-kode]]&lt;&gt;"(tom)",XPlan_raw7[[#This Row],[Interne-kode]],"")</f>
        <v>SM2S-AAI</v>
      </c>
      <c r="E1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45" t="str">
        <f>IF(XPlan_raw7[[#This Row],[Campus]]&lt;&gt;"(tom)",XPlan_raw7[[#This Row],[Campus]],"")</f>
        <v>Sønderborg</v>
      </c>
      <c r="H145">
        <f>IF(XPlan_raw7[[#This Row],[Prøveform]]&lt;&gt;"(tom)",XPlan_raw7[[#This Row],[Prøveform]],"")</f>
        <v>0</v>
      </c>
      <c r="I145" t="str">
        <f>IF(XPlan_raw7[[#This Row],[Eksaminator_samlet]]&lt;&gt;"",XPlan_raw7[[#This Row],[Eksaminator_samlet]],"")</f>
        <v>Sadok Ben Yahia</v>
      </c>
      <c r="J145" t="str">
        <f>IF(XPlan_raw7[[#This Row],[Censur]]&lt;&gt;"(tom)",XPlan_raw7[[#This Row],[Censur]],"")</f>
        <v>Second examiner: Internal</v>
      </c>
      <c r="K1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5" t="s">
        <v>196</v>
      </c>
      <c r="S145" s="27" t="s">
        <v>197</v>
      </c>
      <c r="T145" s="27" t="s">
        <v>198</v>
      </c>
      <c r="U145" s="27" t="s">
        <v>156</v>
      </c>
      <c r="V145" s="27" t="s">
        <v>157</v>
      </c>
      <c r="W145" s="41">
        <v>45814</v>
      </c>
      <c r="X145" s="41"/>
      <c r="Y145" s="27" t="s">
        <v>630</v>
      </c>
      <c r="Z145" s="27" t="s">
        <v>199</v>
      </c>
      <c r="AA145" s="35"/>
      <c r="AB145" s="27" t="s">
        <v>160</v>
      </c>
      <c r="AC145" s="41">
        <v>45887</v>
      </c>
      <c r="AD145" s="41"/>
      <c r="AE145" s="27"/>
      <c r="AF145" t="s">
        <v>20</v>
      </c>
      <c r="AG145" s="27" t="s">
        <v>157</v>
      </c>
      <c r="AH145" s="27" t="s">
        <v>157</v>
      </c>
      <c r="AI145" s="27" t="s">
        <v>157</v>
      </c>
      <c r="AJ145" s="27" t="s">
        <v>157</v>
      </c>
      <c r="AK145" s="27" t="s">
        <v>157</v>
      </c>
      <c r="AL145" s="27" t="s">
        <v>157</v>
      </c>
      <c r="AM145" s="27" t="s">
        <v>157</v>
      </c>
      <c r="AN145" s="27" t="s">
        <v>157</v>
      </c>
      <c r="AO145" s="27" t="s">
        <v>157</v>
      </c>
      <c r="AP145" s="27" t="s">
        <v>157</v>
      </c>
      <c r="AQ145" s="27" t="s">
        <v>30</v>
      </c>
      <c r="AR145" s="27" t="s">
        <v>157</v>
      </c>
      <c r="AS145" s="27" t="s">
        <v>157</v>
      </c>
      <c r="AT145" s="27" t="s">
        <v>157</v>
      </c>
      <c r="AU145" s="27" t="s">
        <v>157</v>
      </c>
    </row>
    <row r="146" spans="2:54" x14ac:dyDescent="0.25">
      <c r="B146" t="str">
        <f>XPlan_raw7[[#This Row],[EKA_kode]]</f>
        <v>T640007402</v>
      </c>
      <c r="C146" t="str">
        <f>XPlan_raw7[[#This Row],[eka_langtnavn]]</f>
        <v xml:space="preserve">Advanced Artificial Intelligence </v>
      </c>
      <c r="D146" t="str">
        <f>IF(XPlan_raw7[[#This Row],[Interne-kode]]&lt;&gt;"(tom)",XPlan_raw7[[#This Row],[Interne-kode]],"")</f>
        <v>SM2S-AAI</v>
      </c>
      <c r="E1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6" t="str">
        <f>IF(XPlan_raw7[[#This Row],[Campus]]&lt;&gt;"(tom)",XPlan_raw7[[#This Row],[Campus]],"")</f>
        <v>Sønderborg</v>
      </c>
      <c r="H146" t="str">
        <f>IF(XPlan_raw7[[#This Row],[Prøveform]]&lt;&gt;"(tom)",XPlan_raw7[[#This Row],[Prøveform]],"")</f>
        <v>Hand-In</v>
      </c>
      <c r="I146" t="str">
        <f>IF(XPlan_raw7[[#This Row],[Eksaminator_samlet]]&lt;&gt;"",XPlan_raw7[[#This Row],[Eksaminator_samlet]],"")</f>
        <v>Sadok Ben Yahia</v>
      </c>
      <c r="J146" t="str">
        <f>IF(XPlan_raw7[[#This Row],[Censur]]&lt;&gt;"(tom)",XPlan_raw7[[#This Row],[Censur]],"")</f>
        <v>Second examiner: Internal</v>
      </c>
      <c r="K1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6" s="5" t="s">
        <v>196</v>
      </c>
      <c r="S146" s="47" t="s">
        <v>197</v>
      </c>
      <c r="T146" s="27" t="s">
        <v>198</v>
      </c>
      <c r="U146" s="47" t="s">
        <v>156</v>
      </c>
      <c r="V146" s="27" t="s">
        <v>157</v>
      </c>
      <c r="W146" s="48">
        <v>45810</v>
      </c>
      <c r="X146" s="41"/>
      <c r="Y146" s="41" t="s">
        <v>630</v>
      </c>
      <c r="Z146" s="47" t="s">
        <v>199</v>
      </c>
      <c r="AA146" t="s">
        <v>636</v>
      </c>
      <c r="AB146" s="47" t="s">
        <v>160</v>
      </c>
      <c r="AC146" s="41">
        <v>45880</v>
      </c>
      <c r="AD146" s="48"/>
      <c r="AE146" s="27"/>
      <c r="AF146" t="s">
        <v>20</v>
      </c>
      <c r="AG146" s="47" t="s">
        <v>157</v>
      </c>
      <c r="AH146" s="27" t="s">
        <v>157</v>
      </c>
      <c r="AI146" s="47" t="s">
        <v>157</v>
      </c>
      <c r="AJ146" s="27" t="s">
        <v>157</v>
      </c>
      <c r="AK146" s="47" t="s">
        <v>157</v>
      </c>
      <c r="AL146" s="27" t="s">
        <v>157</v>
      </c>
      <c r="AM146" s="47" t="s">
        <v>157</v>
      </c>
      <c r="AN146" s="27" t="s">
        <v>157</v>
      </c>
      <c r="AO146" s="27" t="s">
        <v>157</v>
      </c>
      <c r="AP146" s="27" t="s">
        <v>157</v>
      </c>
      <c r="AQ146" s="27" t="s">
        <v>30</v>
      </c>
      <c r="AR146" s="27" t="s">
        <v>157</v>
      </c>
      <c r="AS146" s="27" t="s">
        <v>157</v>
      </c>
      <c r="AT146" s="27" t="s">
        <v>157</v>
      </c>
      <c r="AU146" s="27" t="s">
        <v>157</v>
      </c>
    </row>
    <row r="147" spans="2:54" x14ac:dyDescent="0.25">
      <c r="B147" t="str">
        <f>XPlan_raw7[[#This Row],[EKA_kode]]</f>
        <v>T640008402</v>
      </c>
      <c r="C147" t="str">
        <f>XPlan_raw7[[#This Row],[eka_langtnavn]]</f>
        <v xml:space="preserve">Advanced Cyber-Security </v>
      </c>
      <c r="D147" t="str">
        <f>IF(XPlan_raw7[[#This Row],[Interne-kode]]&lt;&gt;"(tom)",XPlan_raw7[[#This Row],[Interne-kode]],"")</f>
        <v>SM2S-ACS</v>
      </c>
      <c r="E1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7" t="str">
        <f>IF(XPlan_raw7[[#This Row],[Campus]]&lt;&gt;"(tom)",XPlan_raw7[[#This Row],[Campus]],"")</f>
        <v>Sønderborg</v>
      </c>
      <c r="H147" t="str">
        <f>IF(XPlan_raw7[[#This Row],[Prøveform]]&lt;&gt;"(tom)",XPlan_raw7[[#This Row],[Prøveform]],"")</f>
        <v>Written examination</v>
      </c>
      <c r="I147" t="str">
        <f>IF(XPlan_raw7[[#This Row],[Eksaminator_samlet]]&lt;&gt;"",XPlan_raw7[[#This Row],[Eksaminator_samlet]],"")</f>
        <v>Mubashrah Saddiqa, Jukka Ruohnen</v>
      </c>
      <c r="J147" t="str">
        <f>IF(XPlan_raw7[[#This Row],[Censur]]&lt;&gt;"(tom)",XPlan_raw7[[#This Row],[Censur]],"")</f>
        <v>Second examiner: Internal</v>
      </c>
      <c r="K1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7" t="s">
        <v>425</v>
      </c>
      <c r="S147" s="27" t="s">
        <v>426</v>
      </c>
      <c r="T147" s="27" t="s">
        <v>427</v>
      </c>
      <c r="U147" s="27" t="s">
        <v>156</v>
      </c>
      <c r="V147" s="27" t="s">
        <v>157</v>
      </c>
      <c r="W147" s="41">
        <v>45824</v>
      </c>
      <c r="X147" s="41"/>
      <c r="Y147" s="27" t="s">
        <v>630</v>
      </c>
      <c r="Z147" s="27" t="s">
        <v>428</v>
      </c>
      <c r="AA147" t="s">
        <v>159</v>
      </c>
      <c r="AB147" s="27" t="s">
        <v>160</v>
      </c>
      <c r="AC147" s="41">
        <v>45890</v>
      </c>
      <c r="AD147" s="41"/>
      <c r="AE147" s="27"/>
      <c r="AF147" t="s">
        <v>20</v>
      </c>
      <c r="AG147" s="27" t="s">
        <v>157</v>
      </c>
      <c r="AH147" s="27" t="s">
        <v>157</v>
      </c>
      <c r="AI147" s="27" t="s">
        <v>157</v>
      </c>
      <c r="AJ147" s="27" t="s">
        <v>157</v>
      </c>
      <c r="AK147" s="27" t="s">
        <v>157</v>
      </c>
      <c r="AL147" s="27" t="s">
        <v>157</v>
      </c>
      <c r="AM147" s="27" t="s">
        <v>157</v>
      </c>
      <c r="AN147" s="27" t="s">
        <v>157</v>
      </c>
      <c r="AO147" s="27" t="s">
        <v>157</v>
      </c>
      <c r="AP147" s="27" t="s">
        <v>157</v>
      </c>
      <c r="AQ147" s="27" t="s">
        <v>30</v>
      </c>
      <c r="AR147" s="27" t="s">
        <v>157</v>
      </c>
      <c r="AS147" s="27" t="s">
        <v>157</v>
      </c>
      <c r="AT147" s="27" t="s">
        <v>157</v>
      </c>
      <c r="AU147" s="27" t="s">
        <v>157</v>
      </c>
    </row>
    <row r="148" spans="2:54" x14ac:dyDescent="0.25">
      <c r="B148" t="str">
        <f>XPlan_raw7[[#This Row],[EKA_kode]]</f>
        <v>T640009402</v>
      </c>
      <c r="C148" t="str">
        <f>XPlan_raw7[[#This Row],[eka_langtnavn]]</f>
        <v>Research in Software Engineering</v>
      </c>
      <c r="D148" t="str">
        <f>IF(XPlan_raw7[[#This Row],[Interne-kode]]&lt;&gt;"(tom)",XPlan_raw7[[#This Row],[Interne-kode]],"")</f>
        <v>SM2S-RSE</v>
      </c>
      <c r="E1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48" t="str">
        <f>IF(XPlan_raw7[[#This Row],[Campus]]&lt;&gt;"(tom)",XPlan_raw7[[#This Row],[Campus]],"")</f>
        <v>Sønderborg</v>
      </c>
      <c r="H148" t="str">
        <f>IF(XPlan_raw7[[#This Row],[Prøveform]]&lt;&gt;"(tom)",XPlan_raw7[[#This Row],[Prøveform]],"")</f>
        <v>Project report with oral defence</v>
      </c>
      <c r="I148" t="str">
        <f>IF(XPlan_raw7[[#This Row],[Eksaminator_samlet]]&lt;&gt;"",XPlan_raw7[[#This Row],[Eksaminator_samlet]],"")</f>
        <v>Lars Ramkilde Knudsen</v>
      </c>
      <c r="J148" t="str">
        <f>IF(XPlan_raw7[[#This Row],[Censur]]&lt;&gt;"(tom)",XPlan_raw7[[#This Row],[Censur]],"")</f>
        <v>Second examiner: External</v>
      </c>
      <c r="K1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8" s="28" t="s">
        <v>263</v>
      </c>
      <c r="S148" s="30" t="s">
        <v>264</v>
      </c>
      <c r="T148" s="32" t="s">
        <v>265</v>
      </c>
      <c r="U148" s="30" t="s">
        <v>156</v>
      </c>
      <c r="V148" s="32" t="s">
        <v>157</v>
      </c>
      <c r="W148" s="33">
        <v>45828</v>
      </c>
      <c r="X148" s="34"/>
      <c r="Y148" s="34" t="s">
        <v>630</v>
      </c>
      <c r="Z148" s="30" t="s">
        <v>266</v>
      </c>
      <c r="AA148" s="35" t="s">
        <v>441</v>
      </c>
      <c r="AB148" s="30" t="s">
        <v>187</v>
      </c>
      <c r="AC148" s="34">
        <v>45894</v>
      </c>
      <c r="AD148" s="33"/>
      <c r="AE148" s="32"/>
      <c r="AF148" t="s">
        <v>20</v>
      </c>
      <c r="AG148" s="30" t="s">
        <v>157</v>
      </c>
      <c r="AH148" s="32" t="s">
        <v>157</v>
      </c>
      <c r="AI148" s="30" t="s">
        <v>157</v>
      </c>
      <c r="AJ148" s="32" t="s">
        <v>157</v>
      </c>
      <c r="AK148" s="30" t="s">
        <v>157</v>
      </c>
      <c r="AL148" s="32" t="s">
        <v>157</v>
      </c>
      <c r="AM148" s="30" t="s">
        <v>157</v>
      </c>
      <c r="AN148" s="32" t="s">
        <v>157</v>
      </c>
      <c r="AO148" s="32" t="s">
        <v>157</v>
      </c>
      <c r="AP148" s="32" t="s">
        <v>157</v>
      </c>
      <c r="AQ148" s="32" t="s">
        <v>30</v>
      </c>
      <c r="AR148" s="32" t="s">
        <v>157</v>
      </c>
      <c r="AS148" s="32" t="s">
        <v>157</v>
      </c>
      <c r="AT148" s="32" t="s">
        <v>157</v>
      </c>
      <c r="AU148" s="32" t="s">
        <v>157</v>
      </c>
    </row>
    <row r="149" spans="2:54" x14ac:dyDescent="0.25">
      <c r="B149" t="str">
        <f>XPlan_raw7[[#This Row],[EKA_kode]]</f>
        <v>T640009402</v>
      </c>
      <c r="C149" t="str">
        <f>XPlan_raw7[[#This Row],[eka_langtnavn]]</f>
        <v>Research in Software Engineering</v>
      </c>
      <c r="D149" t="str">
        <f>IF(XPlan_raw7[[#This Row],[Interne-kode]]&lt;&gt;"(tom)",XPlan_raw7[[#This Row],[Interne-kode]],"")</f>
        <v>SM2S-RSE</v>
      </c>
      <c r="E1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9" t="str">
        <f>IF(XPlan_raw7[[#This Row],[Campus]]&lt;&gt;"(tom)",XPlan_raw7[[#This Row],[Campus]],"")</f>
        <v>Sønderborg</v>
      </c>
      <c r="H149" t="str">
        <f>IF(XPlan_raw7[[#This Row],[Prøveform]]&lt;&gt;"(tom)",XPlan_raw7[[#This Row],[Prøveform]],"")</f>
        <v>Hand-In</v>
      </c>
      <c r="I149" t="str">
        <f>IF(XPlan_raw7[[#This Row],[Eksaminator_samlet]]&lt;&gt;"",XPlan_raw7[[#This Row],[Eksaminator_samlet]],"")</f>
        <v>Lars Ramkilde Knudsen</v>
      </c>
      <c r="J149" t="str">
        <f>IF(XPlan_raw7[[#This Row],[Censur]]&lt;&gt;"(tom)",XPlan_raw7[[#This Row],[Censur]],"")</f>
        <v>Second examiner: External</v>
      </c>
      <c r="K1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9" t="s">
        <v>263</v>
      </c>
      <c r="S149" s="27" t="s">
        <v>264</v>
      </c>
      <c r="T149" s="27" t="s">
        <v>265</v>
      </c>
      <c r="U149" s="27" t="s">
        <v>156</v>
      </c>
      <c r="V149" s="27" t="s">
        <v>157</v>
      </c>
      <c r="W149" s="41">
        <v>45810</v>
      </c>
      <c r="X149" s="41"/>
      <c r="Y149" s="27" t="s">
        <v>630</v>
      </c>
      <c r="Z149" s="27" t="s">
        <v>266</v>
      </c>
      <c r="AA149" t="s">
        <v>636</v>
      </c>
      <c r="AB149" s="27" t="s">
        <v>187</v>
      </c>
      <c r="AC149" s="41">
        <v>45880</v>
      </c>
      <c r="AD149" s="41"/>
      <c r="AE149" s="27"/>
      <c r="AF149" t="s">
        <v>20</v>
      </c>
      <c r="AG149" s="27" t="s">
        <v>157</v>
      </c>
      <c r="AH149" s="27" t="s">
        <v>157</v>
      </c>
      <c r="AI149" s="27" t="s">
        <v>157</v>
      </c>
      <c r="AJ149" s="27" t="s">
        <v>157</v>
      </c>
      <c r="AK149" s="27" t="s">
        <v>157</v>
      </c>
      <c r="AL149" s="27" t="s">
        <v>157</v>
      </c>
      <c r="AM149" s="27" t="s">
        <v>157</v>
      </c>
      <c r="AN149" s="27" t="s">
        <v>157</v>
      </c>
      <c r="AO149" s="27" t="s">
        <v>157</v>
      </c>
      <c r="AP149" s="27" t="s">
        <v>157</v>
      </c>
      <c r="AQ149" s="27" t="s">
        <v>30</v>
      </c>
      <c r="AR149" s="27" t="s">
        <v>157</v>
      </c>
      <c r="AS149" s="27" t="s">
        <v>157</v>
      </c>
      <c r="AT149" s="27" t="s">
        <v>157</v>
      </c>
      <c r="AU149" s="27" t="s">
        <v>157</v>
      </c>
    </row>
    <row r="150" spans="2:54" x14ac:dyDescent="0.25">
      <c r="B150" t="str">
        <f>XPlan_raw7[[#This Row],[EKA_kode]]</f>
        <v>T993202402</v>
      </c>
      <c r="C150" t="str">
        <f>XPlan_raw7[[#This Row],[eka_langtnavn]]</f>
        <v>Individual Study Activity</v>
      </c>
      <c r="D150" t="str">
        <f>IF(XPlan_raw7[[#This Row],[Interne-kode]]&lt;&gt;"(tom)",XPlan_raw7[[#This Row],[Interne-kode]],"")</f>
        <v/>
      </c>
      <c r="E1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50" t="str">
        <f>IF(XPlan_raw7[[#This Row],[Campus]]&lt;&gt;"(tom)",XPlan_raw7[[#This Row],[Campus]],"")</f>
        <v>Sønderborg</v>
      </c>
      <c r="H150" t="str">
        <f>IF(XPlan_raw7[[#This Row],[Prøveform]]&lt;&gt;"(tom)",XPlan_raw7[[#This Row],[Prøveform]],"")</f>
        <v>Written examination</v>
      </c>
      <c r="I150" t="str">
        <f>IF(XPlan_raw7[[#This Row],[Eksaminator_samlet]]&lt;&gt;"",XPlan_raw7[[#This Row],[Eksaminator_samlet]],"")</f>
        <v/>
      </c>
      <c r="J150">
        <f>IF(XPlan_raw7[[#This Row],[Censur]]&lt;&gt;"(tom)",XPlan_raw7[[#This Row],[Censur]],"")</f>
        <v>0</v>
      </c>
      <c r="K1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0" t="s">
        <v>272</v>
      </c>
      <c r="S150" s="27" t="s">
        <v>254</v>
      </c>
      <c r="T150" s="27" t="s">
        <v>157</v>
      </c>
      <c r="U150" s="27" t="s">
        <v>157</v>
      </c>
      <c r="V150" s="27" t="s">
        <v>157</v>
      </c>
      <c r="W150" s="41"/>
      <c r="X150" s="41"/>
      <c r="Y150" s="27" t="s">
        <v>157</v>
      </c>
      <c r="Z150" s="27"/>
      <c r="AA150" t="s">
        <v>159</v>
      </c>
      <c r="AB150" s="27"/>
      <c r="AC150" s="41" t="s">
        <v>157</v>
      </c>
      <c r="AD150" s="41"/>
      <c r="AE150" s="27"/>
      <c r="AF150" t="s">
        <v>20</v>
      </c>
      <c r="AG150" s="27" t="s">
        <v>157</v>
      </c>
      <c r="AH150" s="27" t="s">
        <v>21</v>
      </c>
      <c r="AI150" s="27" t="s">
        <v>157</v>
      </c>
      <c r="AJ150" s="27" t="s">
        <v>157</v>
      </c>
      <c r="AK150" s="27" t="s">
        <v>157</v>
      </c>
      <c r="AL150" s="27" t="s">
        <v>157</v>
      </c>
      <c r="AM150" s="27" t="s">
        <v>157</v>
      </c>
      <c r="AN150" s="2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BB150" s="4"/>
    </row>
    <row r="151" spans="2:54" x14ac:dyDescent="0.25">
      <c r="B151" t="str">
        <f>XPlan_raw7[[#This Row],[EKA_kode]]</f>
        <v>T993202402</v>
      </c>
      <c r="C151" t="str">
        <f>XPlan_raw7[[#This Row],[eka_langtnavn]]</f>
        <v>Individual Study Activity</v>
      </c>
      <c r="D151" t="str">
        <f>IF(XPlan_raw7[[#This Row],[Interne-kode]]&lt;&gt;"(tom)",XPlan_raw7[[#This Row],[Interne-kode]],"")</f>
        <v/>
      </c>
      <c r="E1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1" t="str">
        <f>IF(XPlan_raw7[[#This Row],[Campus]]&lt;&gt;"(tom)",XPlan_raw7[[#This Row],[Campus]],"")</f>
        <v>Sønderborg</v>
      </c>
      <c r="H151" t="str">
        <f>IF(XPlan_raw7[[#This Row],[Prøveform]]&lt;&gt;"(tom)",XPlan_raw7[[#This Row],[Prøveform]],"")</f>
        <v>Hand-In</v>
      </c>
      <c r="I151" t="str">
        <f>IF(XPlan_raw7[[#This Row],[Eksaminator_samlet]]&lt;&gt;"",XPlan_raw7[[#This Row],[Eksaminator_samlet]],"")</f>
        <v/>
      </c>
      <c r="J151">
        <f>IF(XPlan_raw7[[#This Row],[Censur]]&lt;&gt;"(tom)",XPlan_raw7[[#This Row],[Censur]],"")</f>
        <v>0</v>
      </c>
      <c r="K1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1" t="s">
        <v>272</v>
      </c>
      <c r="S151" s="27" t="s">
        <v>254</v>
      </c>
      <c r="T151" s="27" t="s">
        <v>157</v>
      </c>
      <c r="U151" s="27" t="s">
        <v>157</v>
      </c>
      <c r="V151" s="27" t="s">
        <v>157</v>
      </c>
      <c r="W151" s="41">
        <v>45810</v>
      </c>
      <c r="X151" s="41"/>
      <c r="Y151" s="27" t="s">
        <v>157</v>
      </c>
      <c r="Z151" s="27"/>
      <c r="AA151" t="s">
        <v>636</v>
      </c>
      <c r="AB151" s="27"/>
      <c r="AC151" s="41" t="s">
        <v>157</v>
      </c>
      <c r="AD151" s="41"/>
      <c r="AE151" s="27"/>
      <c r="AF151" t="s">
        <v>20</v>
      </c>
      <c r="AG151" s="27" t="s">
        <v>157</v>
      </c>
      <c r="AH151" s="27" t="s">
        <v>21</v>
      </c>
      <c r="AI151" s="27" t="s">
        <v>157</v>
      </c>
      <c r="AJ151" s="27" t="s">
        <v>157</v>
      </c>
      <c r="AK151" s="27" t="s">
        <v>157</v>
      </c>
      <c r="AL151" s="27" t="s">
        <v>157</v>
      </c>
      <c r="AM151" s="27" t="s">
        <v>157</v>
      </c>
      <c r="AN151" s="27" t="s">
        <v>157</v>
      </c>
      <c r="AO151" s="27" t="s">
        <v>157</v>
      </c>
      <c r="AP151" s="27" t="s">
        <v>157</v>
      </c>
      <c r="AQ151" s="27" t="s">
        <v>157</v>
      </c>
      <c r="AR151" s="27" t="s">
        <v>157</v>
      </c>
      <c r="AS151" s="27" t="s">
        <v>157</v>
      </c>
      <c r="AT151" s="27" t="s">
        <v>157</v>
      </c>
      <c r="AU151" s="27" t="s">
        <v>157</v>
      </c>
    </row>
    <row r="152" spans="2:54" x14ac:dyDescent="0.25">
      <c r="B152" t="str">
        <f>XPlan_raw7[[#This Row],[EKA_kode]]</f>
        <v>T994802402</v>
      </c>
      <c r="C152" t="str">
        <f>XPlan_raw7[[#This Row],[eka_langtnavn]]</f>
        <v>Individual Study Activity</v>
      </c>
      <c r="D152" t="str">
        <f>IF(XPlan_raw7[[#This Row],[Interne-kode]]&lt;&gt;"(tom)",XPlan_raw7[[#This Row],[Interne-kode]],"")</f>
        <v/>
      </c>
      <c r="E1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52" t="str">
        <f>IF(XPlan_raw7[[#This Row],[Campus]]&lt;&gt;"(tom)",XPlan_raw7[[#This Row],[Campus]],"")</f>
        <v>Sønderborg</v>
      </c>
      <c r="H152" t="str">
        <f>IF(XPlan_raw7[[#This Row],[Prøveform]]&lt;&gt;"(tom)",XPlan_raw7[[#This Row],[Prøveform]],"")</f>
        <v>Project report with oral defence</v>
      </c>
      <c r="I152" t="str">
        <f>IF(XPlan_raw7[[#This Row],[Eksaminator_samlet]]&lt;&gt;"",XPlan_raw7[[#This Row],[Eksaminator_samlet]],"")</f>
        <v>Roana Melina de Oliviera Hansen</v>
      </c>
      <c r="J152" t="str">
        <f>IF(XPlan_raw7[[#This Row],[Censur]]&lt;&gt;"(tom)",XPlan_raw7[[#This Row],[Censur]],"")</f>
        <v>Second examiner: Internal</v>
      </c>
      <c r="K1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2" s="28" t="s">
        <v>253</v>
      </c>
      <c r="S152" s="30" t="s">
        <v>254</v>
      </c>
      <c r="T152" s="32" t="s">
        <v>157</v>
      </c>
      <c r="U152" s="30" t="s">
        <v>203</v>
      </c>
      <c r="V152" s="32" t="s">
        <v>157</v>
      </c>
      <c r="W152" s="33">
        <v>45821</v>
      </c>
      <c r="X152" s="34"/>
      <c r="Y152" s="34" t="s">
        <v>157</v>
      </c>
      <c r="Z152" s="30" t="s">
        <v>635</v>
      </c>
      <c r="AA152" t="s">
        <v>441</v>
      </c>
      <c r="AB152" s="30" t="s">
        <v>160</v>
      </c>
      <c r="AC152" s="34">
        <v>45880</v>
      </c>
      <c r="AD152" s="33"/>
      <c r="AE152" s="32"/>
      <c r="AF152" t="s">
        <v>20</v>
      </c>
      <c r="AG152" s="30" t="s">
        <v>157</v>
      </c>
      <c r="AH152" s="32" t="s">
        <v>157</v>
      </c>
      <c r="AI152" s="30" t="s">
        <v>157</v>
      </c>
      <c r="AJ152" s="32" t="s">
        <v>157</v>
      </c>
      <c r="AK152" s="30" t="s">
        <v>157</v>
      </c>
      <c r="AL152" s="32" t="s">
        <v>157</v>
      </c>
      <c r="AM152" s="30" t="s">
        <v>157</v>
      </c>
      <c r="AN152" s="32" t="s">
        <v>157</v>
      </c>
      <c r="AO152" s="32" t="s">
        <v>157</v>
      </c>
      <c r="AP152" s="32" t="s">
        <v>157</v>
      </c>
      <c r="AQ152" s="32" t="s">
        <v>157</v>
      </c>
      <c r="AR152" s="32" t="s">
        <v>31</v>
      </c>
      <c r="AS152" s="32" t="s">
        <v>157</v>
      </c>
      <c r="AT152" s="32" t="s">
        <v>157</v>
      </c>
      <c r="AU152" s="32" t="s">
        <v>157</v>
      </c>
    </row>
    <row r="153" spans="2:54" x14ac:dyDescent="0.25">
      <c r="B153" t="str">
        <f>XPlan_raw7[[#This Row],[EKA_kode]]</f>
        <v>T994802402</v>
      </c>
      <c r="C153" t="str">
        <f>XPlan_raw7[[#This Row],[eka_langtnavn]]</f>
        <v>Individual Study Activity</v>
      </c>
      <c r="D153" t="str">
        <f>IF(XPlan_raw7[[#This Row],[Interne-kode]]&lt;&gt;"(tom)",XPlan_raw7[[#This Row],[Interne-kode]],"")</f>
        <v/>
      </c>
      <c r="E1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3" t="str">
        <f>IF(XPlan_raw7[[#This Row],[Campus]]&lt;&gt;"(tom)",XPlan_raw7[[#This Row],[Campus]],"")</f>
        <v>Sønderborg</v>
      </c>
      <c r="H153" t="str">
        <f>IF(XPlan_raw7[[#This Row],[Prøveform]]&lt;&gt;"(tom)",XPlan_raw7[[#This Row],[Prøveform]],"")</f>
        <v>Hand-In</v>
      </c>
      <c r="I153" t="str">
        <f>IF(XPlan_raw7[[#This Row],[Eksaminator_samlet]]&lt;&gt;"",XPlan_raw7[[#This Row],[Eksaminator_samlet]],"")</f>
        <v>Roana Melina de Oliviera Hansen</v>
      </c>
      <c r="J153" t="str">
        <f>IF(XPlan_raw7[[#This Row],[Censur]]&lt;&gt;"(tom)",XPlan_raw7[[#This Row],[Censur]],"")</f>
        <v>Second examiner: Internal</v>
      </c>
      <c r="K1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3" s="5" t="s">
        <v>253</v>
      </c>
      <c r="S153" s="47" t="s">
        <v>254</v>
      </c>
      <c r="T153" s="27" t="s">
        <v>157</v>
      </c>
      <c r="U153" s="47" t="s">
        <v>203</v>
      </c>
      <c r="V153" s="27" t="s">
        <v>157</v>
      </c>
      <c r="W153" s="48">
        <v>45810</v>
      </c>
      <c r="X153" s="41"/>
      <c r="Y153" s="41" t="s">
        <v>157</v>
      </c>
      <c r="Z153" s="47" t="s">
        <v>635</v>
      </c>
      <c r="AA153" t="s">
        <v>636</v>
      </c>
      <c r="AB153" s="47" t="s">
        <v>160</v>
      </c>
      <c r="AC153" s="41">
        <v>45880</v>
      </c>
      <c r="AD153" s="48"/>
      <c r="AE153" s="27"/>
      <c r="AF153" t="s">
        <v>20</v>
      </c>
      <c r="AG153" s="47" t="s">
        <v>157</v>
      </c>
      <c r="AH153" s="27" t="s">
        <v>157</v>
      </c>
      <c r="AI153" s="47" t="s">
        <v>157</v>
      </c>
      <c r="AJ153" s="27" t="s">
        <v>157</v>
      </c>
      <c r="AK153" s="47" t="s">
        <v>157</v>
      </c>
      <c r="AL153" s="27" t="s">
        <v>157</v>
      </c>
      <c r="AM153" s="47" t="s">
        <v>157</v>
      </c>
      <c r="AN153" s="27" t="s">
        <v>157</v>
      </c>
      <c r="AO153" s="27" t="s">
        <v>157</v>
      </c>
      <c r="AP153" s="27" t="s">
        <v>157</v>
      </c>
      <c r="AQ153" s="27" t="s">
        <v>157</v>
      </c>
      <c r="AR153" s="27" t="s">
        <v>31</v>
      </c>
      <c r="AS153" s="27" t="s">
        <v>157</v>
      </c>
      <c r="AT153" s="27" t="s">
        <v>157</v>
      </c>
      <c r="AU153" s="27" t="s">
        <v>157</v>
      </c>
    </row>
    <row r="154" spans="2:54" x14ac:dyDescent="0.25">
      <c r="B154" t="str">
        <f>XPlan_raw7[[#This Row],[EKA_kode]]</f>
        <v>T340038402</v>
      </c>
      <c r="C154" t="str">
        <f>XPlan_raw7[[#This Row],[eka_langtnavn]]</f>
        <v>Control Engineering 2</v>
      </c>
      <c r="D154" t="str">
        <f>IF(XPlan_raw7[[#This Row],[Interne-kode]]&lt;&gt;"(tom)",XPlan_raw7[[#This Row],[Interne-kode]],"")</f>
        <v>MC-COE2</v>
      </c>
      <c r="E1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1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154" t="str">
        <f>IF(XPlan_raw7[[#This Row],[Campus]]&lt;&gt;"(tom)",XPlan_raw7[[#This Row],[Campus]],"")</f>
        <v>Sønderborg</v>
      </c>
      <c r="H154" t="str">
        <f>IF(XPlan_raw7[[#This Row],[Prøveform]]&lt;&gt;"(tom)",XPlan_raw7[[#This Row],[Prøveform]],"")</f>
        <v>Written examination</v>
      </c>
      <c r="I154" t="str">
        <f>IF(XPlan_raw7[[#This Row],[Eksaminator_samlet]]&lt;&gt;"",XPlan_raw7[[#This Row],[Eksaminator_samlet]],"")</f>
        <v>Fateme Aghaee</v>
      </c>
      <c r="J154" t="str">
        <f>IF(XPlan_raw7[[#This Row],[Censur]]&lt;&gt;"(tom)",XPlan_raw7[[#This Row],[Censur]],"")</f>
        <v>Second examiner: External</v>
      </c>
      <c r="K1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Sdb.,(tom),(tom),BSc in Mechanical Engineering - Sdb.,BSc in Mechatronic Engineering - Sdb.,(tom),(tom),(tom),(tom),(tom),(tom),Exchange students - Sønderborg</v>
      </c>
      <c r="R154" s="28" t="s">
        <v>312</v>
      </c>
      <c r="S154" s="30" t="s">
        <v>313</v>
      </c>
      <c r="T154" s="32" t="s">
        <v>314</v>
      </c>
      <c r="U154" s="30" t="s">
        <v>203</v>
      </c>
      <c r="V154" s="32" t="s">
        <v>208</v>
      </c>
      <c r="W154" s="33">
        <v>45811</v>
      </c>
      <c r="X154" s="34"/>
      <c r="Y154" s="34" t="s">
        <v>633</v>
      </c>
      <c r="Z154" s="30" t="s">
        <v>315</v>
      </c>
      <c r="AA154" s="35" t="s">
        <v>159</v>
      </c>
      <c r="AB154" s="30" t="s">
        <v>187</v>
      </c>
      <c r="AC154" s="34">
        <v>45887</v>
      </c>
      <c r="AD154" s="33"/>
      <c r="AE154" s="32"/>
      <c r="AF154" t="s">
        <v>20</v>
      </c>
      <c r="AG154" s="30" t="s">
        <v>19</v>
      </c>
      <c r="AH154" s="32" t="s">
        <v>157</v>
      </c>
      <c r="AI154" s="30" t="s">
        <v>157</v>
      </c>
      <c r="AJ154" s="32" t="s">
        <v>23</v>
      </c>
      <c r="AK154" s="30" t="s">
        <v>157</v>
      </c>
      <c r="AL154" s="32" t="s">
        <v>157</v>
      </c>
      <c r="AM154" s="30" t="s">
        <v>26</v>
      </c>
      <c r="AN154" s="32" t="s">
        <v>27</v>
      </c>
      <c r="AO154" s="32" t="s">
        <v>157</v>
      </c>
      <c r="AP154" s="32" t="s">
        <v>157</v>
      </c>
      <c r="AQ154" s="32" t="s">
        <v>157</v>
      </c>
      <c r="AR154" s="32" t="s">
        <v>157</v>
      </c>
      <c r="AS154" s="32" t="s">
        <v>157</v>
      </c>
      <c r="AT154" s="32" t="s">
        <v>157</v>
      </c>
      <c r="AU154" s="32" t="s">
        <v>80</v>
      </c>
    </row>
    <row r="155" spans="2:54" x14ac:dyDescent="0.25">
      <c r="B155" t="str">
        <f>XPlan_raw7[[#This Row],[EKA_kode]]</f>
        <v>T340039402</v>
      </c>
      <c r="C155" t="str">
        <f>XPlan_raw7[[#This Row],[eka_langtnavn]]</f>
        <v>Bachelor Project</v>
      </c>
      <c r="D155" t="str">
        <f>IF(XPlan_raw7[[#This Row],[Interne-kode]]&lt;&gt;"(tom)",XPlan_raw7[[#This Row],[Interne-kode]],"")</f>
        <v>MC-BPRO</v>
      </c>
      <c r="E1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155" t="str">
        <f>IF(XPlan_raw7[[#This Row],[Campus]]&lt;&gt;"(tom)",XPlan_raw7[[#This Row],[Campus]],"")</f>
        <v>Sønderborg</v>
      </c>
      <c r="H155" t="str">
        <f>IF(XPlan_raw7[[#This Row],[Prøveform]]&lt;&gt;"(tom)",XPlan_raw7[[#This Row],[Prøveform]],"")</f>
        <v>Bachelor project with oral defence</v>
      </c>
      <c r="I155" t="str">
        <f>IF(XPlan_raw7[[#This Row],[Eksaminator_samlet]]&lt;&gt;"",XPlan_raw7[[#This Row],[Eksaminator_samlet]],"")</f>
        <v>Supervisor</v>
      </c>
      <c r="J155" t="str">
        <f>IF(XPlan_raw7[[#This Row],[Censur]]&lt;&gt;"(tom)",XPlan_raw7[[#This Row],[Censur]],"")</f>
        <v>Second examiner: External</v>
      </c>
      <c r="K1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5" t="s">
        <v>205</v>
      </c>
      <c r="S155" s="27" t="s">
        <v>206</v>
      </c>
      <c r="T155" s="27" t="s">
        <v>207</v>
      </c>
      <c r="U155" s="27" t="s">
        <v>208</v>
      </c>
      <c r="V155" s="27" t="s">
        <v>157</v>
      </c>
      <c r="W155" s="41">
        <v>45812</v>
      </c>
      <c r="X155" s="41">
        <v>45833</v>
      </c>
      <c r="Y155" s="27" t="s">
        <v>630</v>
      </c>
      <c r="Z155" s="27" t="s">
        <v>209</v>
      </c>
      <c r="AA155" t="s">
        <v>333</v>
      </c>
      <c r="AB155" s="27" t="s">
        <v>187</v>
      </c>
      <c r="AC155" s="41" t="s">
        <v>157</v>
      </c>
      <c r="AD155" s="41"/>
      <c r="AE155" s="27" t="s">
        <v>161</v>
      </c>
      <c r="AF155" t="s">
        <v>20</v>
      </c>
      <c r="AG155" s="27" t="s">
        <v>157</v>
      </c>
      <c r="AH155" s="27" t="s">
        <v>157</v>
      </c>
      <c r="AI155" s="27" t="s">
        <v>157</v>
      </c>
      <c r="AJ155" s="27" t="s">
        <v>23</v>
      </c>
      <c r="AK155" s="27" t="s">
        <v>157</v>
      </c>
      <c r="AL155" s="27" t="s">
        <v>157</v>
      </c>
      <c r="AM155" s="27" t="s">
        <v>26</v>
      </c>
      <c r="AN155" s="27" t="s">
        <v>27</v>
      </c>
      <c r="AO155" s="27" t="s">
        <v>157</v>
      </c>
      <c r="AP155" s="27" t="s">
        <v>157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</row>
    <row r="156" spans="2:54" x14ac:dyDescent="0.25">
      <c r="B156" t="str">
        <f>XPlan_raw7[[#This Row],[EKA_kode]]</f>
        <v>T340039402</v>
      </c>
      <c r="C156" t="str">
        <f>XPlan_raw7[[#This Row],[eka_langtnavn]]</f>
        <v>Bachelor Project</v>
      </c>
      <c r="D156" t="str">
        <f>IF(XPlan_raw7[[#This Row],[Interne-kode]]&lt;&gt;"(tom)",XPlan_raw7[[#This Row],[Interne-kode]],"")</f>
        <v>MC-BPRO</v>
      </c>
      <c r="E1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6" t="str">
        <f>IF(XPlan_raw7[[#This Row],[Campus]]&lt;&gt;"(tom)",XPlan_raw7[[#This Row],[Campus]],"")</f>
        <v>Sønderborg</v>
      </c>
      <c r="H156" t="str">
        <f>IF(XPlan_raw7[[#This Row],[Prøveform]]&lt;&gt;"(tom)",XPlan_raw7[[#This Row],[Prøveform]],"")</f>
        <v>Hand-In</v>
      </c>
      <c r="I156" t="str">
        <f>IF(XPlan_raw7[[#This Row],[Eksaminator_samlet]]&lt;&gt;"",XPlan_raw7[[#This Row],[Eksaminator_samlet]],"")</f>
        <v>Supervisor</v>
      </c>
      <c r="J156" t="str">
        <f>IF(XPlan_raw7[[#This Row],[Censur]]&lt;&gt;"(tom)",XPlan_raw7[[#This Row],[Censur]],"")</f>
        <v>Second examiner: External</v>
      </c>
      <c r="K1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6" s="5" t="s">
        <v>205</v>
      </c>
      <c r="S156" s="47" t="s">
        <v>206</v>
      </c>
      <c r="T156" s="27" t="s">
        <v>207</v>
      </c>
      <c r="U156" s="47" t="s">
        <v>208</v>
      </c>
      <c r="V156" s="27" t="s">
        <v>157</v>
      </c>
      <c r="W156" s="48">
        <v>45810</v>
      </c>
      <c r="X156" s="41"/>
      <c r="Y156" s="41" t="s">
        <v>630</v>
      </c>
      <c r="Z156" s="47" t="s">
        <v>209</v>
      </c>
      <c r="AA156" t="s">
        <v>636</v>
      </c>
      <c r="AB156" s="47" t="s">
        <v>187</v>
      </c>
      <c r="AC156" s="41" t="s">
        <v>157</v>
      </c>
      <c r="AD156" s="48"/>
      <c r="AE156" s="27" t="s">
        <v>161</v>
      </c>
      <c r="AF156" t="s">
        <v>20</v>
      </c>
      <c r="AG156" s="47" t="s">
        <v>157</v>
      </c>
      <c r="AH156" s="27" t="s">
        <v>157</v>
      </c>
      <c r="AI156" s="47" t="s">
        <v>157</v>
      </c>
      <c r="AJ156" s="27" t="s">
        <v>23</v>
      </c>
      <c r="AK156" s="47" t="s">
        <v>157</v>
      </c>
      <c r="AL156" s="27" t="s">
        <v>157</v>
      </c>
      <c r="AM156" s="47" t="s">
        <v>26</v>
      </c>
      <c r="AN156" s="27" t="s">
        <v>27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</row>
    <row r="157" spans="2:54" x14ac:dyDescent="0.25">
      <c r="B157" t="str">
        <f>XPlan_raw7[[#This Row],[EKA_kode]]</f>
        <v>T340104402</v>
      </c>
      <c r="C157" t="str">
        <f>XPlan_raw7[[#This Row],[eka_langtnavn]]</f>
        <v>Acoustic and electromagnetic waves</v>
      </c>
      <c r="D157" t="str">
        <f>IF(XPlan_raw7[[#This Row],[Interne-kode]]&lt;&gt;"(tom)",XPlan_raw7[[#This Row],[Interne-kode]],"")</f>
        <v>MC-AEW</v>
      </c>
      <c r="E1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57" t="str">
        <f>IF(XPlan_raw7[[#This Row],[Campus]]&lt;&gt;"(tom)",XPlan_raw7[[#This Row],[Campus]],"")</f>
        <v>Sønderborg</v>
      </c>
      <c r="H157" t="str">
        <f>IF(XPlan_raw7[[#This Row],[Prøveform]]&lt;&gt;"(tom)",XPlan_raw7[[#This Row],[Prøveform]],"")</f>
        <v>Oral examination</v>
      </c>
      <c r="I157" t="str">
        <f>IF(XPlan_raw7[[#This Row],[Eksaminator_samlet]]&lt;&gt;"",XPlan_raw7[[#This Row],[Eksaminator_samlet]],"")</f>
        <v>Till Leissner</v>
      </c>
      <c r="J157" t="str">
        <f>IF(XPlan_raw7[[#This Row],[Censur]]&lt;&gt;"(tom)",XPlan_raw7[[#This Row],[Censur]],"")</f>
        <v>Second examiner: Internal</v>
      </c>
      <c r="K1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Sdb.,(tom),(tom),(tom),BSc in Mechatronic Engineering - Sdb.,(tom),(tom),(tom),(tom),(tom),(tom),(tom)</v>
      </c>
      <c r="R157" s="28" t="s">
        <v>500</v>
      </c>
      <c r="S157" s="30" t="s">
        <v>501</v>
      </c>
      <c r="T157" s="32" t="s">
        <v>502</v>
      </c>
      <c r="U157" s="30" t="s">
        <v>208</v>
      </c>
      <c r="V157" s="32" t="s">
        <v>157</v>
      </c>
      <c r="W157" s="33">
        <v>45832</v>
      </c>
      <c r="X157" s="34"/>
      <c r="Y157" s="34" t="s">
        <v>630</v>
      </c>
      <c r="Z157" s="30" t="s">
        <v>503</v>
      </c>
      <c r="AA157" s="35" t="s">
        <v>186</v>
      </c>
      <c r="AB157" s="30" t="s">
        <v>160</v>
      </c>
      <c r="AC157" s="34">
        <v>45889</v>
      </c>
      <c r="AD157" s="33"/>
      <c r="AE157" s="32"/>
      <c r="AF157" t="s">
        <v>20</v>
      </c>
      <c r="AG157" s="30" t="s">
        <v>157</v>
      </c>
      <c r="AH157" s="32" t="s">
        <v>157</v>
      </c>
      <c r="AI157" s="30" t="s">
        <v>157</v>
      </c>
      <c r="AJ157" s="32" t="s">
        <v>23</v>
      </c>
      <c r="AK157" s="30" t="s">
        <v>157</v>
      </c>
      <c r="AL157" s="32" t="s">
        <v>157</v>
      </c>
      <c r="AM157" s="30" t="s">
        <v>157</v>
      </c>
      <c r="AN157" s="32" t="s">
        <v>27</v>
      </c>
      <c r="AO157" s="32" t="s">
        <v>157</v>
      </c>
      <c r="AP157" s="32" t="s">
        <v>157</v>
      </c>
      <c r="AQ157" s="32" t="s">
        <v>157</v>
      </c>
      <c r="AR157" s="32" t="s">
        <v>157</v>
      </c>
      <c r="AS157" s="32" t="s">
        <v>157</v>
      </c>
      <c r="AT157" s="32" t="s">
        <v>157</v>
      </c>
      <c r="AU157" s="32" t="s">
        <v>157</v>
      </c>
    </row>
    <row r="158" spans="2:54" x14ac:dyDescent="0.25">
      <c r="B158" t="str">
        <f>XPlan_raw7[[#This Row],[EKA_kode]]</f>
        <v>T370003402</v>
      </c>
      <c r="C158" t="str">
        <f>XPlan_raw7[[#This Row],[eka_langtnavn]]</f>
        <v xml:space="preserve">Power Electronics </v>
      </c>
      <c r="D158" t="str">
        <f>IF(XPlan_raw7[[#This Row],[Interne-kode]]&lt;&gt;"(tom)",XPlan_raw7[[#This Row],[Interne-kode]],"")</f>
        <v>EE-POE</v>
      </c>
      <c r="E1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58" t="str">
        <f>IF(XPlan_raw7[[#This Row],[Campus]]&lt;&gt;"(tom)",XPlan_raw7[[#This Row],[Campus]],"")</f>
        <v>Sønderborg</v>
      </c>
      <c r="H158" t="str">
        <f>IF(XPlan_raw7[[#This Row],[Prøveform]]&lt;&gt;"(tom)",XPlan_raw7[[#This Row],[Prøveform]],"")</f>
        <v>Oral examination</v>
      </c>
      <c r="I158" t="str">
        <f>IF(XPlan_raw7[[#This Row],[Eksaminator_samlet]]&lt;&gt;"",XPlan_raw7[[#This Row],[Eksaminator_samlet]],"")</f>
        <v>Bente Olsen</v>
      </c>
      <c r="J158" t="str">
        <f>IF(XPlan_raw7[[#This Row],[Censur]]&lt;&gt;"(tom)",XPlan_raw7[[#This Row],[Censur]],"")</f>
        <v>Second examiner: External</v>
      </c>
      <c r="K1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1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Sdb.,(tom),(tom),(tom),(tom),(tom),(tom),Exchange students - Sønderborg</v>
      </c>
      <c r="R158" s="28" t="s">
        <v>466</v>
      </c>
      <c r="S158" s="30" t="s">
        <v>467</v>
      </c>
      <c r="T158" s="32" t="s">
        <v>468</v>
      </c>
      <c r="U158" s="30" t="s">
        <v>203</v>
      </c>
      <c r="V158" s="32" t="s">
        <v>157</v>
      </c>
      <c r="W158" s="33">
        <v>45827</v>
      </c>
      <c r="X158" s="34">
        <v>45828</v>
      </c>
      <c r="Y158" s="34" t="s">
        <v>631</v>
      </c>
      <c r="Z158" s="30" t="s">
        <v>394</v>
      </c>
      <c r="AA158" t="s">
        <v>186</v>
      </c>
      <c r="AB158" s="30" t="s">
        <v>187</v>
      </c>
      <c r="AC158" s="34">
        <v>45881</v>
      </c>
      <c r="AD158" s="33"/>
      <c r="AE158" s="32"/>
      <c r="AF158" t="s">
        <v>20</v>
      </c>
      <c r="AG158" s="30" t="s">
        <v>19</v>
      </c>
      <c r="AH158" s="32" t="s">
        <v>157</v>
      </c>
      <c r="AI158" s="30" t="s">
        <v>22</v>
      </c>
      <c r="AJ158" s="32" t="s">
        <v>23</v>
      </c>
      <c r="AK158" s="30" t="s">
        <v>157</v>
      </c>
      <c r="AL158" s="32" t="s">
        <v>157</v>
      </c>
      <c r="AM158" s="30" t="s">
        <v>157</v>
      </c>
      <c r="AN158" s="32" t="s">
        <v>27</v>
      </c>
      <c r="AO158" s="32" t="s">
        <v>157</v>
      </c>
      <c r="AP158" s="32" t="s">
        <v>157</v>
      </c>
      <c r="AQ158" s="32" t="s">
        <v>157</v>
      </c>
      <c r="AR158" s="32" t="s">
        <v>157</v>
      </c>
      <c r="AS158" s="32" t="s">
        <v>157</v>
      </c>
      <c r="AT158" s="32" t="s">
        <v>157</v>
      </c>
      <c r="AU158" s="32" t="s">
        <v>80</v>
      </c>
    </row>
    <row r="159" spans="2:54" x14ac:dyDescent="0.25">
      <c r="B159" t="str">
        <f>XPlan_raw7[[#This Row],[EKA_kode]]</f>
        <v>T370039402</v>
      </c>
      <c r="C159" t="str">
        <f>XPlan_raw7[[#This Row],[eka_langtnavn]]</f>
        <v>Signal and Filters</v>
      </c>
      <c r="D159" t="str">
        <f>IF(XPlan_raw7[[#This Row],[Interne-kode]]&lt;&gt;"(tom)",XPlan_raw7[[#This Row],[Interne-kode]],"")</f>
        <v>EE-ASF</v>
      </c>
      <c r="E1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11-06-2025 - 13-06-2025</v>
      </c>
      <c r="G159" t="str">
        <f>IF(XPlan_raw7[[#This Row],[Campus]]&lt;&gt;"(tom)",XPlan_raw7[[#This Row],[Campus]],"")</f>
        <v>Sønderborg</v>
      </c>
      <c r="H159" t="str">
        <f>IF(XPlan_raw7[[#This Row],[Prøveform]]&lt;&gt;"(tom)",XPlan_raw7[[#This Row],[Prøveform]],"")</f>
        <v>Oral examination</v>
      </c>
      <c r="I159" t="str">
        <f>IF(XPlan_raw7[[#This Row],[Eksaminator_samlet]]&lt;&gt;"",XPlan_raw7[[#This Row],[Eksaminator_samlet]],"")</f>
        <v>Bente Olsen</v>
      </c>
      <c r="J159" t="str">
        <f>IF(XPlan_raw7[[#This Row],[Censur]]&lt;&gt;"(tom)",XPlan_raw7[[#This Row],[Censur]],"")</f>
        <v>Second examiner: Internal</v>
      </c>
      <c r="K1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59" t="s">
        <v>391</v>
      </c>
      <c r="S159" s="27" t="s">
        <v>392</v>
      </c>
      <c r="T159" s="27" t="s">
        <v>393</v>
      </c>
      <c r="U159" s="27" t="s">
        <v>156</v>
      </c>
      <c r="V159" s="27" t="s">
        <v>157</v>
      </c>
      <c r="W159" s="41">
        <v>45819</v>
      </c>
      <c r="X159" s="41">
        <v>45821</v>
      </c>
      <c r="Y159" s="27" t="s">
        <v>630</v>
      </c>
      <c r="Z159" s="27" t="s">
        <v>394</v>
      </c>
      <c r="AA159" t="s">
        <v>186</v>
      </c>
      <c r="AB159" s="27" t="s">
        <v>160</v>
      </c>
      <c r="AC159" s="41">
        <v>45894</v>
      </c>
      <c r="AD159" s="41"/>
      <c r="AE159" s="27" t="s">
        <v>161</v>
      </c>
      <c r="AF159" t="s">
        <v>20</v>
      </c>
      <c r="AG159" s="27" t="s">
        <v>19</v>
      </c>
      <c r="AH159" s="27" t="s">
        <v>157</v>
      </c>
      <c r="AI159" s="27" t="s">
        <v>157</v>
      </c>
      <c r="AJ159" s="27" t="s">
        <v>23</v>
      </c>
      <c r="AK159" s="27" t="s">
        <v>157</v>
      </c>
      <c r="AL159" s="27" t="s">
        <v>157</v>
      </c>
      <c r="AM159" s="27" t="s">
        <v>157</v>
      </c>
      <c r="AN159" s="2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</row>
    <row r="160" spans="2:54" x14ac:dyDescent="0.25">
      <c r="B160" t="str">
        <f>XPlan_raw7[[#This Row],[EKA_kode]]</f>
        <v>T370043402</v>
      </c>
      <c r="C160" t="str">
        <f>XPlan_raw7[[#This Row],[eka_langtnavn]]</f>
        <v>Physics</v>
      </c>
      <c r="D160" t="str">
        <f>IF(XPlan_raw7[[#This Row],[Interne-kode]]&lt;&gt;"(tom)",XPlan_raw7[[#This Row],[Interne-kode]],"")</f>
        <v>EE-ENPHYS</v>
      </c>
      <c r="E1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60" t="str">
        <f>IF(XPlan_raw7[[#This Row],[Campus]]&lt;&gt;"(tom)",XPlan_raw7[[#This Row],[Campus]],"")</f>
        <v>Sønderborg</v>
      </c>
      <c r="H160" t="str">
        <f>IF(XPlan_raw7[[#This Row],[Prøveform]]&lt;&gt;"(tom)",XPlan_raw7[[#This Row],[Prøveform]],"")</f>
        <v>Oral examination</v>
      </c>
      <c r="I160" t="str">
        <f>IF(XPlan_raw7[[#This Row],[Eksaminator_samlet]]&lt;&gt;"",XPlan_raw7[[#This Row],[Eksaminator_samlet]],"")</f>
        <v>William Greenbank</v>
      </c>
      <c r="J160" t="str">
        <f>IF(XPlan_raw7[[#This Row],[Censur]]&lt;&gt;"(tom)",XPlan_raw7[[#This Row],[Censur]],"")</f>
        <v>Second examiner: Internal</v>
      </c>
      <c r="K1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0" t="s">
        <v>565</v>
      </c>
      <c r="S160" s="27" t="s">
        <v>566</v>
      </c>
      <c r="T160" s="27" t="s">
        <v>567</v>
      </c>
      <c r="U160" s="27" t="s">
        <v>165</v>
      </c>
      <c r="V160" s="27" t="s">
        <v>157</v>
      </c>
      <c r="W160" s="41">
        <v>45784</v>
      </c>
      <c r="X160" s="41"/>
      <c r="Y160" s="27" t="s">
        <v>632</v>
      </c>
      <c r="Z160" s="27" t="s">
        <v>568</v>
      </c>
      <c r="AA160" t="s">
        <v>186</v>
      </c>
      <c r="AB160" s="27" t="s">
        <v>160</v>
      </c>
      <c r="AC160" s="41" t="s">
        <v>157</v>
      </c>
      <c r="AD160" s="41"/>
      <c r="AE160" s="27"/>
      <c r="AF160" t="s">
        <v>20</v>
      </c>
      <c r="AG160" s="27" t="s">
        <v>19</v>
      </c>
      <c r="AH160" s="27" t="s">
        <v>157</v>
      </c>
      <c r="AI160" s="27" t="s">
        <v>157</v>
      </c>
      <c r="AJ160" s="27" t="s">
        <v>23</v>
      </c>
      <c r="AK160" s="27" t="s">
        <v>157</v>
      </c>
      <c r="AL160" s="27" t="s">
        <v>157</v>
      </c>
      <c r="AM160" s="27" t="s">
        <v>157</v>
      </c>
      <c r="AN160" s="2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</row>
    <row r="161" spans="2:47" x14ac:dyDescent="0.25">
      <c r="B161" t="str">
        <f>XPlan_raw7[[#This Row],[EKA_kode]]</f>
        <v>T370046402</v>
      </c>
      <c r="C161" t="str">
        <f>XPlan_raw7[[#This Row],[eka_langtnavn]]</f>
        <v>Electronics 1</v>
      </c>
      <c r="D161" t="str">
        <f>IF(XPlan_raw7[[#This Row],[Interne-kode]]&lt;&gt;"(tom)",XPlan_raw7[[#This Row],[Interne-kode]],"")</f>
        <v>ELTR1</v>
      </c>
      <c r="E1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161" t="str">
        <f>IF(XPlan_raw7[[#This Row],[Campus]]&lt;&gt;"(tom)",XPlan_raw7[[#This Row],[Campus]],"")</f>
        <v>Sønderborg</v>
      </c>
      <c r="H161" t="str">
        <f>IF(XPlan_raw7[[#This Row],[Prøveform]]&lt;&gt;"(tom)",XPlan_raw7[[#This Row],[Prøveform]],"")</f>
        <v>Written examination</v>
      </c>
      <c r="I161" t="str">
        <f>IF(XPlan_raw7[[#This Row],[Eksaminator_samlet]]&lt;&gt;"",XPlan_raw7[[#This Row],[Eksaminator_samlet]],"")</f>
        <v>Luciana Tavares</v>
      </c>
      <c r="J161">
        <f>IF(XPlan_raw7[[#This Row],[Censur]]&lt;&gt;"(tom)",XPlan_raw7[[#This Row],[Censur]],"")</f>
        <v>0</v>
      </c>
      <c r="K1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1" t="s">
        <v>526</v>
      </c>
      <c r="S161" s="27" t="s">
        <v>388</v>
      </c>
      <c r="T161" s="27" t="s">
        <v>527</v>
      </c>
      <c r="U161" s="27" t="s">
        <v>165</v>
      </c>
      <c r="V161" s="27" t="s">
        <v>157</v>
      </c>
      <c r="W161" s="41">
        <v>45782</v>
      </c>
      <c r="X161" s="41"/>
      <c r="Y161" s="27" t="s">
        <v>632</v>
      </c>
      <c r="Z161" s="27" t="s">
        <v>390</v>
      </c>
      <c r="AA161" t="s">
        <v>159</v>
      </c>
      <c r="AB161" s="27"/>
      <c r="AC161" s="41" t="s">
        <v>157</v>
      </c>
      <c r="AD161" s="41"/>
      <c r="AE161" s="27"/>
      <c r="AF161" t="s">
        <v>20</v>
      </c>
      <c r="AG161" s="27" t="s">
        <v>19</v>
      </c>
      <c r="AH161" s="27" t="s">
        <v>157</v>
      </c>
      <c r="AI161" s="27" t="s">
        <v>157</v>
      </c>
      <c r="AJ161" s="27" t="s">
        <v>23</v>
      </c>
      <c r="AK161" s="27" t="s">
        <v>157</v>
      </c>
      <c r="AL161" s="27" t="s">
        <v>157</v>
      </c>
      <c r="AM161" s="27" t="s">
        <v>157</v>
      </c>
      <c r="AN161" s="2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</row>
    <row r="162" spans="2:47" x14ac:dyDescent="0.25">
      <c r="B162" t="str">
        <f>XPlan_raw7[[#This Row],[EKA_kode]]</f>
        <v>T370052402</v>
      </c>
      <c r="C162" t="str">
        <f>XPlan_raw7[[#This Row],[eka_langtnavn]]</f>
        <v>Electronics 2</v>
      </c>
      <c r="D162" t="str">
        <f>IF(XPlan_raw7[[#This Row],[Interne-kode]]&lt;&gt;"(tom)",XPlan_raw7[[#This Row],[Interne-kode]],"")</f>
        <v>EE-ELTR2</v>
      </c>
      <c r="E1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62" t="str">
        <f>IF(XPlan_raw7[[#This Row],[Campus]]&lt;&gt;"(tom)",XPlan_raw7[[#This Row],[Campus]],"")</f>
        <v>Sønderborg</v>
      </c>
      <c r="H162" t="str">
        <f>IF(XPlan_raw7[[#This Row],[Prøveform]]&lt;&gt;"(tom)",XPlan_raw7[[#This Row],[Prøveform]],"")</f>
        <v>Written examination</v>
      </c>
      <c r="I162" t="str">
        <f>IF(XPlan_raw7[[#This Row],[Eksaminator_samlet]]&lt;&gt;"",XPlan_raw7[[#This Row],[Eksaminator_samlet]],"")</f>
        <v>Mohamed Kheir</v>
      </c>
      <c r="J162" t="str">
        <f>IF(XPlan_raw7[[#This Row],[Censur]]&lt;&gt;"(tom)",XPlan_raw7[[#This Row],[Censur]],"")</f>
        <v>Second examiner: Internal</v>
      </c>
      <c r="K1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2" t="s">
        <v>367</v>
      </c>
      <c r="S162" s="27" t="s">
        <v>368</v>
      </c>
      <c r="T162" s="27" t="s">
        <v>369</v>
      </c>
      <c r="U162" s="27" t="s">
        <v>156</v>
      </c>
      <c r="V162" s="27" t="s">
        <v>157</v>
      </c>
      <c r="W162" s="41">
        <v>45814</v>
      </c>
      <c r="X162" s="41"/>
      <c r="Y162" s="27" t="s">
        <v>630</v>
      </c>
      <c r="Z162" s="27" t="s">
        <v>370</v>
      </c>
      <c r="AA162" s="35" t="s">
        <v>159</v>
      </c>
      <c r="AB162" s="27" t="s">
        <v>160</v>
      </c>
      <c r="AC162" s="41">
        <v>45890</v>
      </c>
      <c r="AD162" s="41"/>
      <c r="AE162" s="27"/>
      <c r="AF162" t="s">
        <v>20</v>
      </c>
      <c r="AG162" s="27" t="s">
        <v>19</v>
      </c>
      <c r="AH162" s="27" t="s">
        <v>157</v>
      </c>
      <c r="AI162" s="27" t="s">
        <v>157</v>
      </c>
      <c r="AJ162" s="27" t="s">
        <v>23</v>
      </c>
      <c r="AK162" s="27" t="s">
        <v>157</v>
      </c>
      <c r="AL162" s="27" t="s">
        <v>157</v>
      </c>
      <c r="AM162" s="27" t="s">
        <v>157</v>
      </c>
      <c r="AN162" s="2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</row>
    <row r="163" spans="2:47" x14ac:dyDescent="0.25">
      <c r="B163" t="str">
        <f>XPlan_raw7[[#This Row],[EKA_kode]]</f>
        <v>T370054402</v>
      </c>
      <c r="C163" t="str">
        <f>XPlan_raw7[[#This Row],[eka_langtnavn]]</f>
        <v>Digital Signal Processing</v>
      </c>
      <c r="D163" t="str">
        <f>IF(XPlan_raw7[[#This Row],[Interne-kode]]&lt;&gt;"(tom)",XPlan_raw7[[#This Row],[Interne-kode]],"")</f>
        <v>EE-DSP</v>
      </c>
      <c r="E1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3,4</v>
      </c>
      <c r="F1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63" t="str">
        <f>IF(XPlan_raw7[[#This Row],[Campus]]&lt;&gt;"(tom)",XPlan_raw7[[#This Row],[Campus]],"")</f>
        <v>Sønderborg</v>
      </c>
      <c r="H163" t="str">
        <f>IF(XPlan_raw7[[#This Row],[Prøveform]]&lt;&gt;"(tom)",XPlan_raw7[[#This Row],[Prøveform]],"")</f>
        <v>Oral examination</v>
      </c>
      <c r="I163" t="str">
        <f>IF(XPlan_raw7[[#This Row],[Eksaminator_samlet]]&lt;&gt;"",XPlan_raw7[[#This Row],[Eksaminator_samlet]],"")</f>
        <v>Henrik Andersen</v>
      </c>
      <c r="J163" t="str">
        <f>IF(XPlan_raw7[[#This Row],[Censur]]&lt;&gt;"(tom)",XPlan_raw7[[#This Row],[Censur]],"")</f>
        <v>Second examiner: Internal</v>
      </c>
      <c r="K1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Sdb.,(tom),(tom),(tom),(tom),(tom),(tom),(tom)</v>
      </c>
      <c r="R163" s="28" t="s">
        <v>516</v>
      </c>
      <c r="S163" s="30" t="s">
        <v>517</v>
      </c>
      <c r="T163" s="32" t="s">
        <v>518</v>
      </c>
      <c r="U163" s="30" t="s">
        <v>410</v>
      </c>
      <c r="V163" s="32" t="s">
        <v>203</v>
      </c>
      <c r="W163" s="33">
        <v>45833</v>
      </c>
      <c r="X163" s="34">
        <v>45834</v>
      </c>
      <c r="Y163" s="34" t="s">
        <v>631</v>
      </c>
      <c r="Z163" s="30" t="s">
        <v>519</v>
      </c>
      <c r="AA163" t="s">
        <v>186</v>
      </c>
      <c r="AB163" s="30" t="s">
        <v>160</v>
      </c>
      <c r="AC163" s="34">
        <v>45894</v>
      </c>
      <c r="AD163" s="33"/>
      <c r="AE163" s="32"/>
      <c r="AF163" t="s">
        <v>20</v>
      </c>
      <c r="AG163" s="30" t="s">
        <v>19</v>
      </c>
      <c r="AH163" s="32" t="s">
        <v>157</v>
      </c>
      <c r="AI163" s="30" t="s">
        <v>22</v>
      </c>
      <c r="AJ163" s="32" t="s">
        <v>23</v>
      </c>
      <c r="AK163" s="30" t="s">
        <v>157</v>
      </c>
      <c r="AL163" s="32" t="s">
        <v>157</v>
      </c>
      <c r="AM163" s="30" t="s">
        <v>157</v>
      </c>
      <c r="AN163" s="32" t="s">
        <v>27</v>
      </c>
      <c r="AO163" s="32" t="s">
        <v>157</v>
      </c>
      <c r="AP163" s="32" t="s">
        <v>157</v>
      </c>
      <c r="AQ163" s="32" t="s">
        <v>157</v>
      </c>
      <c r="AR163" s="32" t="s">
        <v>157</v>
      </c>
      <c r="AS163" s="32" t="s">
        <v>157</v>
      </c>
      <c r="AT163" s="32" t="s">
        <v>157</v>
      </c>
      <c r="AU163" s="32" t="s">
        <v>157</v>
      </c>
    </row>
    <row r="164" spans="2:47" x14ac:dyDescent="0.25">
      <c r="B164" t="str">
        <f>XPlan_raw7[[#This Row],[EKA_kode]]</f>
        <v>T370058402</v>
      </c>
      <c r="C164" t="str">
        <f>XPlan_raw7[[#This Row],[eka_langtnavn]]</f>
        <v>Electronics Semester Project 4 C</v>
      </c>
      <c r="D164" t="str">
        <f>IF(XPlan_raw7[[#This Row],[Interne-kode]]&lt;&gt;"(tom)",XPlan_raw7[[#This Row],[Interne-kode]],"")</f>
        <v>EE-SPRO4C</v>
      </c>
      <c r="E1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64" t="str">
        <f>IF(XPlan_raw7[[#This Row],[Campus]]&lt;&gt;"(tom)",XPlan_raw7[[#This Row],[Campus]],"")</f>
        <v>Sønderborg</v>
      </c>
      <c r="H164" t="str">
        <f>IF(XPlan_raw7[[#This Row],[Prøveform]]&lt;&gt;"(tom)",XPlan_raw7[[#This Row],[Prøveform]],"")</f>
        <v>Oral examination</v>
      </c>
      <c r="I164" t="str">
        <f>IF(XPlan_raw7[[#This Row],[Eksaminator_samlet]]&lt;&gt;"",XPlan_raw7[[#This Row],[Eksaminator_samlet]],"")</f>
        <v xml:space="preserve">Mohammed Ali Khan, Navid Bayati </v>
      </c>
      <c r="J164" t="str">
        <f>IF(XPlan_raw7[[#This Row],[Censur]]&lt;&gt;"(tom)",XPlan_raw7[[#This Row],[Censur]],"")</f>
        <v>Second examiner: External</v>
      </c>
      <c r="K1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4" s="26" t="s">
        <v>221</v>
      </c>
      <c r="S164" s="25" t="s">
        <v>222</v>
      </c>
      <c r="T164" s="25" t="s">
        <v>223</v>
      </c>
      <c r="U164" s="25" t="s">
        <v>203</v>
      </c>
      <c r="V164" s="25" t="s">
        <v>157</v>
      </c>
      <c r="W164" s="42">
        <v>45824</v>
      </c>
      <c r="X164" s="42"/>
      <c r="Y164" s="25" t="s">
        <v>630</v>
      </c>
      <c r="Z164" s="25" t="s">
        <v>224</v>
      </c>
      <c r="AA164" t="s">
        <v>186</v>
      </c>
      <c r="AB164" s="25" t="s">
        <v>187</v>
      </c>
      <c r="AC164" s="42">
        <v>45889</v>
      </c>
      <c r="AD164" s="42"/>
      <c r="AE164" s="25"/>
      <c r="AF164" t="s">
        <v>20</v>
      </c>
      <c r="AG164" s="25" t="s">
        <v>157</v>
      </c>
      <c r="AH164" s="25" t="s">
        <v>157</v>
      </c>
      <c r="AI164" s="25" t="s">
        <v>157</v>
      </c>
      <c r="AJ164" s="25" t="s">
        <v>23</v>
      </c>
      <c r="AK164" s="25" t="s">
        <v>157</v>
      </c>
      <c r="AL164" s="25" t="s">
        <v>157</v>
      </c>
      <c r="AM164" s="25" t="s">
        <v>157</v>
      </c>
      <c r="AN164" s="25" t="s">
        <v>157</v>
      </c>
      <c r="AO164" s="25" t="s">
        <v>157</v>
      </c>
      <c r="AP164" s="25" t="s">
        <v>157</v>
      </c>
      <c r="AQ164" s="25" t="s">
        <v>157</v>
      </c>
      <c r="AR164" s="25" t="s">
        <v>157</v>
      </c>
      <c r="AS164" s="25" t="s">
        <v>157</v>
      </c>
      <c r="AT164" s="25" t="s">
        <v>157</v>
      </c>
      <c r="AU164" s="25" t="s">
        <v>80</v>
      </c>
    </row>
    <row r="165" spans="2:47" x14ac:dyDescent="0.25">
      <c r="B165" t="str">
        <f>XPlan_raw7[[#This Row],[EKA_kode]]</f>
        <v>T370058402</v>
      </c>
      <c r="C165" t="str">
        <f>XPlan_raw7[[#This Row],[eka_langtnavn]]</f>
        <v>Electronics Semester Project 4 C</v>
      </c>
      <c r="D165" t="str">
        <f>IF(XPlan_raw7[[#This Row],[Interne-kode]]&lt;&gt;"(tom)",XPlan_raw7[[#This Row],[Interne-kode]],"")</f>
        <v>EE-SPRO4C</v>
      </c>
      <c r="E1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5" t="str">
        <f>IF(XPlan_raw7[[#This Row],[Campus]]&lt;&gt;"(tom)",XPlan_raw7[[#This Row],[Campus]],"")</f>
        <v>Sønderborg</v>
      </c>
      <c r="H165" t="str">
        <f>IF(XPlan_raw7[[#This Row],[Prøveform]]&lt;&gt;"(tom)",XPlan_raw7[[#This Row],[Prøveform]],"")</f>
        <v>Hand-In</v>
      </c>
      <c r="I165" t="str">
        <f>IF(XPlan_raw7[[#This Row],[Eksaminator_samlet]]&lt;&gt;"",XPlan_raw7[[#This Row],[Eksaminator_samlet]],"")</f>
        <v xml:space="preserve">Mohammed Ali Khan, Navid Bayati </v>
      </c>
      <c r="J165" t="str">
        <f>IF(XPlan_raw7[[#This Row],[Censur]]&lt;&gt;"(tom)",XPlan_raw7[[#This Row],[Censur]],"")</f>
        <v>Second examiner: External</v>
      </c>
      <c r="K1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5" t="s">
        <v>221</v>
      </c>
      <c r="S165" s="27" t="s">
        <v>222</v>
      </c>
      <c r="T165" s="27" t="s">
        <v>223</v>
      </c>
      <c r="U165" s="27" t="s">
        <v>203</v>
      </c>
      <c r="V165" s="27" t="s">
        <v>157</v>
      </c>
      <c r="W165" s="41">
        <v>45810</v>
      </c>
      <c r="X165" s="41"/>
      <c r="Y165" s="27" t="s">
        <v>630</v>
      </c>
      <c r="Z165" s="27" t="s">
        <v>224</v>
      </c>
      <c r="AA165" t="s">
        <v>636</v>
      </c>
      <c r="AB165" s="27" t="s">
        <v>187</v>
      </c>
      <c r="AC165" s="41">
        <v>45880</v>
      </c>
      <c r="AD165" s="41"/>
      <c r="AE165" s="27"/>
      <c r="AF165" t="s">
        <v>20</v>
      </c>
      <c r="AG165" s="27" t="s">
        <v>157</v>
      </c>
      <c r="AH165" s="27" t="s">
        <v>157</v>
      </c>
      <c r="AI165" s="27" t="s">
        <v>157</v>
      </c>
      <c r="AJ165" s="27" t="s">
        <v>23</v>
      </c>
      <c r="AK165" s="27" t="s">
        <v>157</v>
      </c>
      <c r="AL165" s="27" t="s">
        <v>157</v>
      </c>
      <c r="AM165" s="27" t="s">
        <v>157</v>
      </c>
      <c r="AN165" s="27" t="s">
        <v>157</v>
      </c>
      <c r="AO165" s="27" t="s">
        <v>157</v>
      </c>
      <c r="AP165" s="27" t="s">
        <v>157</v>
      </c>
      <c r="AQ165" s="27" t="s">
        <v>157</v>
      </c>
      <c r="AR165" s="27" t="s">
        <v>157</v>
      </c>
      <c r="AS165" s="27" t="s">
        <v>157</v>
      </c>
      <c r="AT165" s="27" t="s">
        <v>157</v>
      </c>
      <c r="AU165" s="27" t="s">
        <v>80</v>
      </c>
    </row>
    <row r="166" spans="2:47" x14ac:dyDescent="0.25">
      <c r="B166" t="str">
        <f>XPlan_raw7[[#This Row],[EKA_kode]]</f>
        <v>T370065402</v>
      </c>
      <c r="C166" t="str">
        <f>XPlan_raw7[[#This Row],[eka_langtnavn]]</f>
        <v>Electronics Semester Project 1 C</v>
      </c>
      <c r="D166" t="str">
        <f>IF(XPlan_raw7[[#This Row],[Interne-kode]]&lt;&gt;"(tom)",XPlan_raw7[[#This Row],[Interne-kode]],"")</f>
        <v>EE-SPRO1-BS</v>
      </c>
      <c r="E1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6" t="str">
        <f>IF(XPlan_raw7[[#This Row],[Campus]]&lt;&gt;"(tom)",XPlan_raw7[[#This Row],[Campus]],"")</f>
        <v>Sønderborg</v>
      </c>
      <c r="H166" t="str">
        <f>IF(XPlan_raw7[[#This Row],[Prøveform]]&lt;&gt;"(tom)",XPlan_raw7[[#This Row],[Prøveform]],"")</f>
        <v>Take-home assignment</v>
      </c>
      <c r="I166" t="str">
        <f>IF(XPlan_raw7[[#This Row],[Eksaminator_samlet]]&lt;&gt;"",XPlan_raw7[[#This Row],[Eksaminator_samlet]],"")</f>
        <v>Oliver Niebuhr</v>
      </c>
      <c r="J166">
        <f>IF(XPlan_raw7[[#This Row],[Censur]]&lt;&gt;"(tom)",XPlan_raw7[[#This Row],[Censur]],"")</f>
        <v>0</v>
      </c>
      <c r="K1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6" t="s">
        <v>531</v>
      </c>
      <c r="S166" s="27" t="s">
        <v>532</v>
      </c>
      <c r="T166" s="27" t="s">
        <v>533</v>
      </c>
      <c r="U166" s="27" t="s">
        <v>165</v>
      </c>
      <c r="V166" s="27" t="s">
        <v>157</v>
      </c>
      <c r="W166" s="41">
        <v>45793</v>
      </c>
      <c r="X166" s="41"/>
      <c r="Y166" s="27" t="s">
        <v>632</v>
      </c>
      <c r="Z166" s="27" t="s">
        <v>462</v>
      </c>
      <c r="AA166" t="s">
        <v>255</v>
      </c>
      <c r="AB166" s="27"/>
      <c r="AC166" s="41" t="s">
        <v>157</v>
      </c>
      <c r="AD166" s="41"/>
      <c r="AE166" s="27"/>
      <c r="AF166" t="s">
        <v>20</v>
      </c>
      <c r="AG166" s="27" t="s">
        <v>157</v>
      </c>
      <c r="AH166" s="27" t="s">
        <v>157</v>
      </c>
      <c r="AI166" s="27" t="s">
        <v>157</v>
      </c>
      <c r="AJ166" s="27" t="s">
        <v>23</v>
      </c>
      <c r="AK166" s="27" t="s">
        <v>157</v>
      </c>
      <c r="AL166" s="27" t="s">
        <v>157</v>
      </c>
      <c r="AM166" s="27" t="s">
        <v>157</v>
      </c>
      <c r="AN166" s="2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157</v>
      </c>
      <c r="AU166" s="27" t="s">
        <v>157</v>
      </c>
    </row>
    <row r="167" spans="2:47" x14ac:dyDescent="0.25">
      <c r="B167" t="str">
        <f>XPlan_raw7[[#This Row],[EKA_kode]]</f>
        <v>T370065402</v>
      </c>
      <c r="C167" t="str">
        <f>XPlan_raw7[[#This Row],[eka_langtnavn]]</f>
        <v>Electronics Semester Project 1 C</v>
      </c>
      <c r="D167" t="str">
        <f>IF(XPlan_raw7[[#This Row],[Interne-kode]]&lt;&gt;"(tom)",XPlan_raw7[[#This Row],[Interne-kode]],"")</f>
        <v>EE-SPRO1-BS</v>
      </c>
      <c r="E1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7" t="str">
        <f>IF(XPlan_raw7[[#This Row],[Campus]]&lt;&gt;"(tom)",XPlan_raw7[[#This Row],[Campus]],"")</f>
        <v>Sønderborg</v>
      </c>
      <c r="H167" t="str">
        <f>IF(XPlan_raw7[[#This Row],[Prøveform]]&lt;&gt;"(tom)",XPlan_raw7[[#This Row],[Prøveform]],"")</f>
        <v>Hand-In</v>
      </c>
      <c r="I167" t="str">
        <f>IF(XPlan_raw7[[#This Row],[Eksaminator_samlet]]&lt;&gt;"",XPlan_raw7[[#This Row],[Eksaminator_samlet]],"")</f>
        <v>Oliver Niebuhr</v>
      </c>
      <c r="J167">
        <f>IF(XPlan_raw7[[#This Row],[Censur]]&lt;&gt;"(tom)",XPlan_raw7[[#This Row],[Censur]],"")</f>
        <v>0</v>
      </c>
      <c r="K1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7" s="5" t="s">
        <v>531</v>
      </c>
      <c r="S167" s="47" t="s">
        <v>532</v>
      </c>
      <c r="T167" s="27" t="s">
        <v>533</v>
      </c>
      <c r="U167" s="47" t="s">
        <v>165</v>
      </c>
      <c r="V167" s="27" t="s">
        <v>157</v>
      </c>
      <c r="W167" s="48">
        <v>45793</v>
      </c>
      <c r="X167" s="41"/>
      <c r="Y167" s="41" t="s">
        <v>632</v>
      </c>
      <c r="Z167" s="47" t="s">
        <v>462</v>
      </c>
      <c r="AA167" t="s">
        <v>636</v>
      </c>
      <c r="AB167" s="47"/>
      <c r="AC167" s="41">
        <v>45793</v>
      </c>
      <c r="AD167" s="48"/>
      <c r="AE167" s="27"/>
      <c r="AF167" t="s">
        <v>20</v>
      </c>
      <c r="AG167" s="47" t="s">
        <v>157</v>
      </c>
      <c r="AH167" s="27" t="s">
        <v>157</v>
      </c>
      <c r="AI167" s="47" t="s">
        <v>157</v>
      </c>
      <c r="AJ167" s="27" t="s">
        <v>23</v>
      </c>
      <c r="AK167" s="47" t="s">
        <v>157</v>
      </c>
      <c r="AL167" s="27" t="s">
        <v>157</v>
      </c>
      <c r="AM167" s="47" t="s">
        <v>157</v>
      </c>
      <c r="AN167" s="2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157</v>
      </c>
      <c r="AU167" s="27" t="s">
        <v>157</v>
      </c>
    </row>
    <row r="168" spans="2:47" x14ac:dyDescent="0.25">
      <c r="B168" t="str">
        <f>XPlan_raw7[[#This Row],[EKA_kode]]</f>
        <v>T370083402</v>
      </c>
      <c r="C168" t="str">
        <f>XPlan_raw7[[#This Row],[eka_langtnavn]]</f>
        <v>Electronics Semester Project 2 C</v>
      </c>
      <c r="D168" t="str">
        <f>IF(XPlan_raw7[[#This Row],[Interne-kode]]&lt;&gt;"(tom)",XPlan_raw7[[#This Row],[Interne-kode]],"")</f>
        <v>EE-SPRO2C</v>
      </c>
      <c r="E1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68" t="str">
        <f>IF(XPlan_raw7[[#This Row],[Campus]]&lt;&gt;"(tom)",XPlan_raw7[[#This Row],[Campus]],"")</f>
        <v>Sønderborg</v>
      </c>
      <c r="H168" t="str">
        <f>IF(XPlan_raw7[[#This Row],[Prøveform]]&lt;&gt;"(tom)",XPlan_raw7[[#This Row],[Prøveform]],"")</f>
        <v>Oral examination</v>
      </c>
      <c r="I168" t="str">
        <f>IF(XPlan_raw7[[#This Row],[Eksaminator_samlet]]&lt;&gt;"",XPlan_raw7[[#This Row],[Eksaminator_samlet]],"")</f>
        <v>Bente Olsen, William Greenbank</v>
      </c>
      <c r="J168" t="str">
        <f>IF(XPlan_raw7[[#This Row],[Censur]]&lt;&gt;"(tom)",XPlan_raw7[[#This Row],[Censur]],"")</f>
        <v>Second examiner: Internal</v>
      </c>
      <c r="K1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8" s="28" t="s">
        <v>238</v>
      </c>
      <c r="S168" s="30" t="s">
        <v>239</v>
      </c>
      <c r="T168" s="32" t="s">
        <v>240</v>
      </c>
      <c r="U168" s="30" t="s">
        <v>156</v>
      </c>
      <c r="V168" s="32" t="s">
        <v>157</v>
      </c>
      <c r="W168" s="33">
        <v>45824</v>
      </c>
      <c r="X168" s="34">
        <v>45826</v>
      </c>
      <c r="Y168" s="34" t="s">
        <v>630</v>
      </c>
      <c r="Z168" s="30" t="s">
        <v>241</v>
      </c>
      <c r="AA168" t="s">
        <v>186</v>
      </c>
      <c r="AB168" s="30" t="s">
        <v>160</v>
      </c>
      <c r="AC168" s="34">
        <v>45889</v>
      </c>
      <c r="AD168" s="33"/>
      <c r="AE168" s="32" t="s">
        <v>161</v>
      </c>
      <c r="AF168" t="s">
        <v>20</v>
      </c>
      <c r="AG168" s="30" t="s">
        <v>157</v>
      </c>
      <c r="AH168" s="32" t="s">
        <v>157</v>
      </c>
      <c r="AI168" s="30" t="s">
        <v>157</v>
      </c>
      <c r="AJ168" s="32" t="s">
        <v>23</v>
      </c>
      <c r="AK168" s="30" t="s">
        <v>157</v>
      </c>
      <c r="AL168" s="32" t="s">
        <v>157</v>
      </c>
      <c r="AM168" s="30" t="s">
        <v>157</v>
      </c>
      <c r="AN168" s="32" t="s">
        <v>157</v>
      </c>
      <c r="AO168" s="32" t="s">
        <v>157</v>
      </c>
      <c r="AP168" s="32" t="s">
        <v>157</v>
      </c>
      <c r="AQ168" s="32" t="s">
        <v>157</v>
      </c>
      <c r="AR168" s="32" t="s">
        <v>157</v>
      </c>
      <c r="AS168" s="32" t="s">
        <v>157</v>
      </c>
      <c r="AT168" s="32" t="s">
        <v>157</v>
      </c>
      <c r="AU168" s="32" t="s">
        <v>157</v>
      </c>
    </row>
    <row r="169" spans="2:47" x14ac:dyDescent="0.25">
      <c r="B169" t="str">
        <f>XPlan_raw7[[#This Row],[EKA_kode]]</f>
        <v>T370083402</v>
      </c>
      <c r="C169" t="str">
        <f>XPlan_raw7[[#This Row],[eka_langtnavn]]</f>
        <v>Electronics Semester Project 2 C</v>
      </c>
      <c r="D169" t="str">
        <f>IF(XPlan_raw7[[#This Row],[Interne-kode]]&lt;&gt;"(tom)",XPlan_raw7[[#This Row],[Interne-kode]],"")</f>
        <v>EE-SPRO2C</v>
      </c>
      <c r="E1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9" t="str">
        <f>IF(XPlan_raw7[[#This Row],[Campus]]&lt;&gt;"(tom)",XPlan_raw7[[#This Row],[Campus]],"")</f>
        <v>Sønderborg</v>
      </c>
      <c r="H169" t="str">
        <f>IF(XPlan_raw7[[#This Row],[Prøveform]]&lt;&gt;"(tom)",XPlan_raw7[[#This Row],[Prøveform]],"")</f>
        <v>Hand-In</v>
      </c>
      <c r="I169" t="str">
        <f>IF(XPlan_raw7[[#This Row],[Eksaminator_samlet]]&lt;&gt;"",XPlan_raw7[[#This Row],[Eksaminator_samlet]],"")</f>
        <v>Bente Olsen, William Greenbank</v>
      </c>
      <c r="J169" t="str">
        <f>IF(XPlan_raw7[[#This Row],[Censur]]&lt;&gt;"(tom)",XPlan_raw7[[#This Row],[Censur]],"")</f>
        <v>Second examiner: Internal</v>
      </c>
      <c r="K1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9" s="5" t="s">
        <v>238</v>
      </c>
      <c r="S169" s="47" t="s">
        <v>239</v>
      </c>
      <c r="T169" s="27" t="s">
        <v>240</v>
      </c>
      <c r="U169" s="47" t="s">
        <v>156</v>
      </c>
      <c r="V169" s="27" t="s">
        <v>157</v>
      </c>
      <c r="W169" s="48">
        <v>45810</v>
      </c>
      <c r="X169" s="41"/>
      <c r="Y169" s="41" t="s">
        <v>630</v>
      </c>
      <c r="Z169" s="47" t="s">
        <v>241</v>
      </c>
      <c r="AA169" t="s">
        <v>636</v>
      </c>
      <c r="AB169" s="47" t="s">
        <v>160</v>
      </c>
      <c r="AC169" s="41">
        <v>45880</v>
      </c>
      <c r="AD169" s="48"/>
      <c r="AE169" s="27" t="s">
        <v>161</v>
      </c>
      <c r="AF169" t="s">
        <v>20</v>
      </c>
      <c r="AG169" s="47" t="s">
        <v>157</v>
      </c>
      <c r="AH169" s="27" t="s">
        <v>157</v>
      </c>
      <c r="AI169" s="47" t="s">
        <v>157</v>
      </c>
      <c r="AJ169" s="27" t="s">
        <v>23</v>
      </c>
      <c r="AK169" s="47" t="s">
        <v>157</v>
      </c>
      <c r="AL169" s="27" t="s">
        <v>157</v>
      </c>
      <c r="AM169" s="47" t="s">
        <v>157</v>
      </c>
      <c r="AN169" s="2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</row>
    <row r="170" spans="2:47" x14ac:dyDescent="0.25">
      <c r="E170" s="7"/>
      <c r="R170" s="26"/>
      <c r="S170" s="25"/>
      <c r="T170" s="25"/>
      <c r="U170" s="25"/>
      <c r="V170" s="25"/>
      <c r="W170" s="42"/>
      <c r="X170" s="42"/>
      <c r="Y170" s="25"/>
      <c r="Z170" s="25"/>
      <c r="AB170" s="25"/>
      <c r="AC170" s="42"/>
      <c r="AD170" s="42"/>
      <c r="AE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</row>
    <row r="171" spans="2:47" x14ac:dyDescent="0.25">
      <c r="E171" s="7"/>
      <c r="R171" s="26"/>
      <c r="S171" s="25"/>
      <c r="T171" s="25"/>
      <c r="U171" s="25"/>
      <c r="V171" s="25"/>
      <c r="W171" s="42"/>
      <c r="X171" s="42"/>
      <c r="Y171"/>
      <c r="Z171" s="25"/>
      <c r="AB171" s="25"/>
      <c r="AC171" s="42"/>
      <c r="AD171" s="42"/>
      <c r="AE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</row>
    <row r="172" spans="2:47" x14ac:dyDescent="0.25">
      <c r="E172" s="7"/>
    </row>
    <row r="173" spans="2:47" x14ac:dyDescent="0.25">
      <c r="E173" s="7"/>
    </row>
    <row r="174" spans="2:47" x14ac:dyDescent="0.25">
      <c r="E174" s="7"/>
    </row>
    <row r="175" spans="2:47" x14ac:dyDescent="0.25">
      <c r="E175" s="7"/>
    </row>
    <row r="176" spans="2:47" x14ac:dyDescent="0.25">
      <c r="E176" s="7"/>
    </row>
    <row r="177" spans="5:54" x14ac:dyDescent="0.25">
      <c r="E177" s="7"/>
    </row>
    <row r="178" spans="5:54" x14ac:dyDescent="0.25">
      <c r="E178" s="7"/>
    </row>
    <row r="179" spans="5:54" x14ac:dyDescent="0.25">
      <c r="E179" s="7"/>
    </row>
    <row r="180" spans="5:54" x14ac:dyDescent="0.25">
      <c r="E180" s="7"/>
    </row>
    <row r="181" spans="5:54" x14ac:dyDescent="0.25">
      <c r="E181" s="7"/>
    </row>
    <row r="182" spans="5:54" x14ac:dyDescent="0.25">
      <c r="E182" s="7"/>
    </row>
    <row r="183" spans="5:54" x14ac:dyDescent="0.25">
      <c r="E183" s="7"/>
    </row>
    <row r="184" spans="5:54" x14ac:dyDescent="0.25">
      <c r="E184" s="7"/>
    </row>
    <row r="185" spans="5:54" x14ac:dyDescent="0.25">
      <c r="E185" s="7"/>
    </row>
    <row r="186" spans="5:54" x14ac:dyDescent="0.25">
      <c r="E186" s="7"/>
    </row>
    <row r="187" spans="5:54" x14ac:dyDescent="0.25">
      <c r="E187" s="7"/>
    </row>
    <row r="188" spans="5:54" x14ac:dyDescent="0.25">
      <c r="E188" s="7"/>
    </row>
    <row r="189" spans="5:54" x14ac:dyDescent="0.25">
      <c r="E189" s="7"/>
    </row>
    <row r="190" spans="5:54" x14ac:dyDescent="0.25">
      <c r="E190" s="7"/>
    </row>
    <row r="191" spans="5:54" x14ac:dyDescent="0.25">
      <c r="E191" s="7"/>
      <c r="BB191" s="4"/>
    </row>
    <row r="192" spans="5:54" x14ac:dyDescent="0.25">
      <c r="E192" s="7"/>
    </row>
    <row r="193" spans="5:54" x14ac:dyDescent="0.25">
      <c r="E193" s="7"/>
    </row>
    <row r="194" spans="5:54" x14ac:dyDescent="0.25">
      <c r="E194" s="7"/>
    </row>
    <row r="195" spans="5:54" x14ac:dyDescent="0.25">
      <c r="E195" s="7"/>
    </row>
    <row r="196" spans="5:54" x14ac:dyDescent="0.25">
      <c r="E196" s="7"/>
    </row>
    <row r="197" spans="5:54" x14ac:dyDescent="0.25">
      <c r="E197" s="7"/>
      <c r="BB197" s="4"/>
    </row>
    <row r="198" spans="5:54" x14ac:dyDescent="0.25">
      <c r="E198" s="7"/>
    </row>
    <row r="199" spans="5:54" x14ac:dyDescent="0.25">
      <c r="E199" s="7"/>
    </row>
    <row r="200" spans="5:54" x14ac:dyDescent="0.25">
      <c r="E200" s="7"/>
    </row>
    <row r="201" spans="5:54" x14ac:dyDescent="0.25">
      <c r="E201" s="7"/>
    </row>
    <row r="202" spans="5:54" x14ac:dyDescent="0.25">
      <c r="E202" s="7"/>
    </row>
    <row r="203" spans="5:54" x14ac:dyDescent="0.25">
      <c r="E203" s="7"/>
    </row>
    <row r="204" spans="5:54" x14ac:dyDescent="0.25">
      <c r="E204" s="7"/>
    </row>
    <row r="205" spans="5:54" x14ac:dyDescent="0.25">
      <c r="E205" s="7"/>
    </row>
    <row r="206" spans="5:54" x14ac:dyDescent="0.25">
      <c r="E206" s="7"/>
    </row>
    <row r="207" spans="5:54" x14ac:dyDescent="0.25">
      <c r="E207" s="7"/>
    </row>
    <row r="208" spans="5:54" x14ac:dyDescent="0.25">
      <c r="E208" s="7"/>
    </row>
    <row r="209" spans="5:60" x14ac:dyDescent="0.25">
      <c r="E209" s="7"/>
    </row>
    <row r="210" spans="5:60" x14ac:dyDescent="0.25">
      <c r="E210" s="7"/>
    </row>
    <row r="211" spans="5:60" x14ac:dyDescent="0.25">
      <c r="E211" s="7"/>
    </row>
    <row r="212" spans="5:60" x14ac:dyDescent="0.25">
      <c r="E212" s="7"/>
    </row>
    <row r="213" spans="5:60" x14ac:dyDescent="0.25">
      <c r="E213" s="7"/>
    </row>
    <row r="214" spans="5:60" x14ac:dyDescent="0.25">
      <c r="E214" s="7"/>
    </row>
    <row r="215" spans="5:60" x14ac:dyDescent="0.25">
      <c r="E215" s="7"/>
      <c r="BB215" s="4"/>
      <c r="BH215" s="4"/>
    </row>
    <row r="216" spans="5:60" x14ac:dyDescent="0.25">
      <c r="E216" s="7"/>
    </row>
    <row r="217" spans="5:60" x14ac:dyDescent="0.25">
      <c r="E217" s="7"/>
    </row>
    <row r="218" spans="5:60" x14ac:dyDescent="0.25">
      <c r="E218" s="7"/>
    </row>
    <row r="219" spans="5:60" x14ac:dyDescent="0.25">
      <c r="E219" s="7"/>
    </row>
    <row r="220" spans="5:60" x14ac:dyDescent="0.25">
      <c r="E220" s="7"/>
    </row>
    <row r="221" spans="5:60" x14ac:dyDescent="0.25">
      <c r="E221" s="7"/>
    </row>
    <row r="222" spans="5:60" x14ac:dyDescent="0.25">
      <c r="E222" s="7"/>
    </row>
    <row r="223" spans="5:60" x14ac:dyDescent="0.25">
      <c r="E223" s="7"/>
    </row>
    <row r="224" spans="5:60" x14ac:dyDescent="0.25">
      <c r="E224" s="7"/>
    </row>
    <row r="225" spans="5:54" x14ac:dyDescent="0.25">
      <c r="E225" s="7"/>
    </row>
    <row r="226" spans="5:54" x14ac:dyDescent="0.25">
      <c r="E226" s="7"/>
    </row>
    <row r="227" spans="5:54" x14ac:dyDescent="0.25">
      <c r="E227" s="7"/>
    </row>
    <row r="228" spans="5:54" x14ac:dyDescent="0.25">
      <c r="E228" s="7"/>
    </row>
    <row r="229" spans="5:54" x14ac:dyDescent="0.25">
      <c r="E229" s="7"/>
    </row>
    <row r="230" spans="5:54" x14ac:dyDescent="0.25">
      <c r="E230" s="7"/>
    </row>
    <row r="231" spans="5:54" x14ac:dyDescent="0.25">
      <c r="E231" s="7"/>
      <c r="BB231" s="4"/>
    </row>
    <row r="232" spans="5:54" x14ac:dyDescent="0.25">
      <c r="E232" s="7"/>
    </row>
    <row r="233" spans="5:54" x14ac:dyDescent="0.25">
      <c r="E233" s="7"/>
    </row>
    <row r="234" spans="5:54" x14ac:dyDescent="0.25">
      <c r="E234" s="7"/>
    </row>
    <row r="235" spans="5:54" x14ac:dyDescent="0.25">
      <c r="E235" s="7"/>
    </row>
    <row r="236" spans="5:54" x14ac:dyDescent="0.25">
      <c r="E236" s="7"/>
      <c r="BB236" s="4"/>
    </row>
    <row r="237" spans="5:54" x14ac:dyDescent="0.25">
      <c r="E237" s="7"/>
    </row>
    <row r="238" spans="5:54" x14ac:dyDescent="0.25">
      <c r="E238" s="7"/>
    </row>
    <row r="239" spans="5:54" x14ac:dyDescent="0.25">
      <c r="E239" s="7"/>
    </row>
    <row r="240" spans="5:54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61" x14ac:dyDescent="0.25">
      <c r="E273" s="7"/>
    </row>
    <row r="274" spans="5:61" x14ac:dyDescent="0.25">
      <c r="E274" s="7"/>
    </row>
    <row r="275" spans="5:61" x14ac:dyDescent="0.25">
      <c r="E275" s="7"/>
      <c r="BB275" s="4"/>
    </row>
    <row r="276" spans="5:61" x14ac:dyDescent="0.25">
      <c r="E276" s="7"/>
    </row>
    <row r="277" spans="5:61" x14ac:dyDescent="0.25">
      <c r="E277" s="7"/>
      <c r="BB277" s="4"/>
      <c r="BH277" s="4"/>
      <c r="BI277" s="4"/>
    </row>
    <row r="278" spans="5:61" x14ac:dyDescent="0.25">
      <c r="E278" s="7"/>
    </row>
    <row r="279" spans="5:61" x14ac:dyDescent="0.25">
      <c r="E279" s="7"/>
    </row>
    <row r="280" spans="5:61" x14ac:dyDescent="0.25">
      <c r="E280" s="7"/>
    </row>
    <row r="281" spans="5:61" x14ac:dyDescent="0.25">
      <c r="E281" s="7"/>
    </row>
    <row r="282" spans="5:61" x14ac:dyDescent="0.25">
      <c r="E282" s="7"/>
    </row>
    <row r="283" spans="5:61" x14ac:dyDescent="0.25">
      <c r="E283" s="7"/>
    </row>
    <row r="284" spans="5:61" x14ac:dyDescent="0.25">
      <c r="E284" s="7"/>
    </row>
    <row r="285" spans="5:61" x14ac:dyDescent="0.25">
      <c r="E285" s="7"/>
    </row>
    <row r="286" spans="5:61" x14ac:dyDescent="0.25">
      <c r="E286" s="7"/>
    </row>
    <row r="287" spans="5:61" x14ac:dyDescent="0.25">
      <c r="E287" s="7"/>
    </row>
    <row r="288" spans="5:61" x14ac:dyDescent="0.25">
      <c r="E288" s="7"/>
    </row>
    <row r="289" spans="5:60" x14ac:dyDescent="0.25">
      <c r="E289" s="7"/>
    </row>
    <row r="290" spans="5:60" x14ac:dyDescent="0.25">
      <c r="E290" s="7"/>
    </row>
    <row r="291" spans="5:60" x14ac:dyDescent="0.25">
      <c r="E291" s="7"/>
    </row>
    <row r="292" spans="5:60" x14ac:dyDescent="0.25">
      <c r="E292" s="7"/>
    </row>
    <row r="293" spans="5:60" x14ac:dyDescent="0.25">
      <c r="E293" s="7"/>
    </row>
    <row r="294" spans="5:60" x14ac:dyDescent="0.25">
      <c r="E294" s="7"/>
    </row>
    <row r="295" spans="5:60" x14ac:dyDescent="0.25">
      <c r="E295" s="7"/>
    </row>
    <row r="296" spans="5:60" x14ac:dyDescent="0.25">
      <c r="E296" s="7"/>
    </row>
    <row r="297" spans="5:60" x14ac:dyDescent="0.25">
      <c r="E297" s="7"/>
    </row>
    <row r="298" spans="5:60" x14ac:dyDescent="0.25">
      <c r="E298" s="7"/>
    </row>
    <row r="299" spans="5:60" x14ac:dyDescent="0.25">
      <c r="E299" s="7"/>
    </row>
    <row r="300" spans="5:60" x14ac:dyDescent="0.25">
      <c r="E300" s="7"/>
    </row>
    <row r="301" spans="5:60" x14ac:dyDescent="0.25">
      <c r="E301" s="7"/>
    </row>
    <row r="302" spans="5:60" x14ac:dyDescent="0.25">
      <c r="E302" s="7"/>
    </row>
    <row r="303" spans="5:60" x14ac:dyDescent="0.25">
      <c r="E303" s="7"/>
    </row>
    <row r="304" spans="5:60" x14ac:dyDescent="0.25">
      <c r="E304" s="7"/>
      <c r="BB304" s="4"/>
      <c r="BH304" s="4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4" x14ac:dyDescent="0.25">
      <c r="E353" s="7"/>
    </row>
    <row r="354" spans="5:54" x14ac:dyDescent="0.25">
      <c r="E354" s="7"/>
    </row>
    <row r="355" spans="5:54" x14ac:dyDescent="0.25">
      <c r="E355" s="7"/>
    </row>
    <row r="356" spans="5:54" x14ac:dyDescent="0.25">
      <c r="E356" s="7"/>
    </row>
    <row r="357" spans="5:54" x14ac:dyDescent="0.25">
      <c r="E357" s="7"/>
      <c r="BB357" s="4"/>
    </row>
    <row r="358" spans="5:54" x14ac:dyDescent="0.25">
      <c r="E358" s="7"/>
    </row>
    <row r="359" spans="5:54" x14ac:dyDescent="0.25">
      <c r="E359" s="7"/>
    </row>
    <row r="360" spans="5:54" x14ac:dyDescent="0.25">
      <c r="E360" s="7"/>
    </row>
    <row r="361" spans="5:54" x14ac:dyDescent="0.25">
      <c r="E361" s="7"/>
    </row>
    <row r="362" spans="5:54" x14ac:dyDescent="0.25">
      <c r="E362" s="7"/>
    </row>
    <row r="363" spans="5:54" x14ac:dyDescent="0.25">
      <c r="E363" s="7"/>
    </row>
    <row r="364" spans="5:54" x14ac:dyDescent="0.25">
      <c r="E364" s="7"/>
    </row>
    <row r="365" spans="5:54" x14ac:dyDescent="0.25">
      <c r="E365" s="7"/>
    </row>
    <row r="366" spans="5:54" x14ac:dyDescent="0.25">
      <c r="E366" s="7"/>
    </row>
    <row r="367" spans="5:54" x14ac:dyDescent="0.25">
      <c r="E367" s="7"/>
      <c r="BB367" s="4"/>
    </row>
    <row r="368" spans="5:54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60" x14ac:dyDescent="0.25">
      <c r="E417" s="7"/>
    </row>
    <row r="418" spans="5:60" x14ac:dyDescent="0.25">
      <c r="E418" s="7"/>
      <c r="BB418" s="4"/>
      <c r="BC418" s="4"/>
      <c r="BD418" s="4"/>
      <c r="BH418" s="4"/>
    </row>
    <row r="419" spans="5:60" x14ac:dyDescent="0.25">
      <c r="E419" s="7"/>
    </row>
    <row r="420" spans="5:60" x14ac:dyDescent="0.25">
      <c r="E420" s="7"/>
    </row>
    <row r="421" spans="5:60" x14ac:dyDescent="0.25">
      <c r="E421" s="7"/>
    </row>
    <row r="422" spans="5:60" x14ac:dyDescent="0.25">
      <c r="E422" s="7"/>
    </row>
    <row r="423" spans="5:60" x14ac:dyDescent="0.25">
      <c r="E423" s="7"/>
    </row>
    <row r="424" spans="5:60" x14ac:dyDescent="0.25">
      <c r="E424" s="7"/>
    </row>
    <row r="425" spans="5:60" x14ac:dyDescent="0.25">
      <c r="E425" s="7"/>
    </row>
    <row r="426" spans="5:60" x14ac:dyDescent="0.25">
      <c r="E426" s="7"/>
    </row>
    <row r="427" spans="5:60" x14ac:dyDescent="0.25">
      <c r="E427" s="7"/>
    </row>
    <row r="428" spans="5:60" x14ac:dyDescent="0.25">
      <c r="E428" s="7"/>
    </row>
    <row r="429" spans="5:60" x14ac:dyDescent="0.25">
      <c r="E429" s="7"/>
    </row>
    <row r="430" spans="5:60" x14ac:dyDescent="0.25">
      <c r="E430" s="7"/>
      <c r="BB430" s="4"/>
      <c r="BC430" s="4"/>
      <c r="BD430" s="4"/>
      <c r="BH430" s="4"/>
    </row>
    <row r="431" spans="5:60" x14ac:dyDescent="0.25">
      <c r="E431" s="7"/>
    </row>
    <row r="432" spans="5:60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60" x14ac:dyDescent="0.25">
      <c r="E465" s="7"/>
    </row>
    <row r="466" spans="5:60" x14ac:dyDescent="0.25">
      <c r="E466" s="7"/>
    </row>
    <row r="467" spans="5:60" x14ac:dyDescent="0.25">
      <c r="E467" s="7"/>
    </row>
    <row r="468" spans="5:60" x14ac:dyDescent="0.25">
      <c r="E468" s="7"/>
    </row>
    <row r="469" spans="5:60" x14ac:dyDescent="0.25">
      <c r="E469" s="7"/>
    </row>
    <row r="470" spans="5:60" x14ac:dyDescent="0.25">
      <c r="E470" s="7"/>
    </row>
    <row r="471" spans="5:60" x14ac:dyDescent="0.25">
      <c r="E471" s="7"/>
    </row>
    <row r="472" spans="5:60" x14ac:dyDescent="0.25">
      <c r="E472" s="7"/>
    </row>
    <row r="473" spans="5:60" x14ac:dyDescent="0.25">
      <c r="E473" s="7"/>
    </row>
    <row r="474" spans="5:60" x14ac:dyDescent="0.25">
      <c r="E474" s="7"/>
    </row>
    <row r="475" spans="5:60" x14ac:dyDescent="0.25">
      <c r="E475" s="7"/>
    </row>
    <row r="476" spans="5:60" x14ac:dyDescent="0.25">
      <c r="E476" s="7"/>
    </row>
    <row r="477" spans="5:60" x14ac:dyDescent="0.25">
      <c r="E477" s="7"/>
      <c r="BB477" s="4"/>
      <c r="BH477" s="4"/>
    </row>
    <row r="478" spans="5:60" x14ac:dyDescent="0.25">
      <c r="E478" s="7"/>
    </row>
    <row r="479" spans="5:60" x14ac:dyDescent="0.25">
      <c r="E479" s="7"/>
    </row>
    <row r="480" spans="5:60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4" x14ac:dyDescent="0.25">
      <c r="E497" s="7"/>
    </row>
    <row r="498" spans="5:54" x14ac:dyDescent="0.25">
      <c r="E498" s="7"/>
    </row>
    <row r="499" spans="5:54" x14ac:dyDescent="0.25">
      <c r="E499" s="7"/>
    </row>
    <row r="500" spans="5:54" x14ac:dyDescent="0.25">
      <c r="E500" s="7"/>
    </row>
    <row r="501" spans="5:54" x14ac:dyDescent="0.25">
      <c r="E501" s="7"/>
    </row>
    <row r="502" spans="5:54" x14ac:dyDescent="0.25">
      <c r="E502" s="7"/>
      <c r="BB502" s="4"/>
    </row>
    <row r="503" spans="5:54" x14ac:dyDescent="0.25">
      <c r="E503" s="7"/>
    </row>
    <row r="504" spans="5:54" x14ac:dyDescent="0.25">
      <c r="E504" s="7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9F09B-8711-408D-B852-E32B9397233B}">
  <ds:schemaRefs>
    <ds:schemaRef ds:uri="http://schemas.microsoft.com/office/2006/documentManagement/types"/>
    <ds:schemaRef ds:uri="74a0ea78-14ed-4cae-b9fc-41c53c1e364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TEK Exam Schedule S2025 - Od.</vt:lpstr>
      <vt:lpstr>XPlan</vt:lpstr>
      <vt:lpstr>XPlan_sdb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2025-03-06T12:55:09Z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